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quivos\arquivos\QG_DENGUE\2019\Boletim Epidemiológico\Dezembro\16-12-2019\"/>
    </mc:Choice>
  </mc:AlternateContent>
  <bookViews>
    <workbookView xWindow="0" yWindow="0" windowWidth="25200" windowHeight="11685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52511"/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A3" i="5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4" i="5"/>
  <c r="H572" i="5"/>
  <c r="H570" i="5"/>
  <c r="H568" i="5"/>
  <c r="H565" i="5"/>
  <c r="H563" i="5"/>
  <c r="H561" i="5"/>
  <c r="H558" i="5"/>
  <c r="H554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2" i="5"/>
  <c r="H240" i="5"/>
  <c r="H235" i="5"/>
  <c r="H232" i="5"/>
  <c r="H230" i="5"/>
  <c r="H225" i="5"/>
  <c r="H223" i="5"/>
  <c r="H221" i="5"/>
  <c r="H214" i="5"/>
  <c r="H210" i="5"/>
  <c r="H207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84" i="5"/>
  <c r="H79" i="5"/>
  <c r="H76" i="5"/>
  <c r="H74" i="5"/>
  <c r="H72" i="5"/>
  <c r="H63" i="5"/>
  <c r="H61" i="5"/>
  <c r="H58" i="5"/>
  <c r="H54" i="5"/>
  <c r="H52" i="5"/>
  <c r="H50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556" i="5"/>
  <c r="H376" i="5"/>
  <c r="H403" i="5"/>
  <c r="H462" i="5"/>
  <c r="H371" i="5"/>
  <c r="H8" i="5"/>
  <c r="H826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3" i="5"/>
  <c r="H808" i="5"/>
  <c r="H813" i="5"/>
  <c r="H509" i="5"/>
  <c r="H513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47" i="5"/>
  <c r="H550" i="5"/>
  <c r="H552" i="5"/>
  <c r="H603" i="5"/>
  <c r="H606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6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69" i="5"/>
  <c r="H773" i="5"/>
  <c r="H777" i="5"/>
  <c r="H786" i="5"/>
  <c r="H794" i="5"/>
  <c r="H802" i="5"/>
  <c r="H807" i="5"/>
  <c r="H811" i="5"/>
  <c r="H816" i="5"/>
  <c r="H819" i="5"/>
  <c r="H823" i="5"/>
  <c r="H825" i="5"/>
  <c r="H832" i="5"/>
  <c r="H834" i="5"/>
  <c r="H836" i="5"/>
  <c r="H838" i="5"/>
  <c r="H840" i="5"/>
  <c r="H843" i="5"/>
  <c r="H847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463" i="5"/>
  <c r="H650" i="5"/>
  <c r="H142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3" i="5"/>
  <c r="H126" i="5"/>
  <c r="H212" i="5"/>
  <c r="H227" i="5"/>
  <c r="H251" i="5"/>
  <c r="H264" i="5"/>
  <c r="H289" i="5"/>
  <c r="H301" i="5"/>
  <c r="H323" i="5"/>
  <c r="H337" i="5"/>
  <c r="H363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9" i="5"/>
  <c r="H202" i="5"/>
  <c r="H190" i="5"/>
  <c r="H59" i="5"/>
  <c r="H746" i="5"/>
  <c r="H5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394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46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287" i="5"/>
  <c r="H296" i="5"/>
  <c r="H304" i="5"/>
  <c r="H312" i="5"/>
  <c r="H321" i="5"/>
  <c r="H332" i="5"/>
  <c r="H340" i="5"/>
  <c r="H350" i="5"/>
  <c r="H358" i="5"/>
  <c r="H369" i="5"/>
  <c r="H381" i="5"/>
  <c r="H392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27" i="5"/>
  <c r="H130" i="5"/>
  <c r="H136" i="5"/>
  <c r="H138" i="5"/>
  <c r="H148" i="5"/>
  <c r="H151" i="5"/>
  <c r="H157" i="5"/>
  <c r="H159" i="5"/>
  <c r="H166" i="5"/>
  <c r="H168" i="5"/>
  <c r="H175" i="5"/>
  <c r="H178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0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1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54" i="5"/>
  <c r="H677" i="5"/>
  <c r="H689" i="5"/>
  <c r="H724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7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65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09" i="5"/>
  <c r="H611" i="5"/>
  <c r="H623" i="5"/>
  <c r="H633" i="5"/>
  <c r="H645" i="5"/>
  <c r="H655" i="5"/>
  <c r="H687" i="5"/>
  <c r="H690" i="5"/>
  <c r="H697" i="5"/>
  <c r="H708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6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31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Q10" i="8" l="1"/>
  <c r="G858" i="5"/>
  <c r="J857" i="3" l="1"/>
  <c r="M857" i="3" l="1"/>
  <c r="N857" i="3" s="1"/>
  <c r="I858" i="5"/>
  <c r="L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J856" i="3" l="1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M10" i="3" l="1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J858" i="3"/>
  <c r="M290" i="3"/>
  <c r="N290" i="3" s="1"/>
  <c r="G857" i="5" l="1"/>
  <c r="I857" i="5" s="1"/>
  <c r="L857" i="5" s="1"/>
  <c r="G856" i="5"/>
  <c r="I856" i="5" s="1"/>
  <c r="L856" i="5" s="1"/>
  <c r="G855" i="5"/>
  <c r="I855" i="5" s="1"/>
  <c r="L855" i="5" s="1"/>
  <c r="G854" i="5"/>
  <c r="I854" i="5" s="1"/>
  <c r="L854" i="5" s="1"/>
  <c r="G853" i="5"/>
  <c r="I853" i="5" s="1"/>
  <c r="L853" i="5" s="1"/>
  <c r="G852" i="5"/>
  <c r="I852" i="5" s="1"/>
  <c r="L852" i="5" s="1"/>
  <c r="G851" i="5"/>
  <c r="I851" i="5" s="1"/>
  <c r="L851" i="5" s="1"/>
  <c r="G850" i="5"/>
  <c r="I850" i="5" s="1"/>
  <c r="L850" i="5" s="1"/>
  <c r="G849" i="5"/>
  <c r="I849" i="5" s="1"/>
  <c r="L849" i="5" s="1"/>
  <c r="G848" i="5"/>
  <c r="I848" i="5" s="1"/>
  <c r="L848" i="5" s="1"/>
  <c r="G847" i="5"/>
  <c r="I847" i="5" s="1"/>
  <c r="L847" i="5" s="1"/>
  <c r="G846" i="5"/>
  <c r="I846" i="5" s="1"/>
  <c r="L846" i="5" s="1"/>
  <c r="G845" i="5"/>
  <c r="I845" i="5" s="1"/>
  <c r="L845" i="5" s="1"/>
  <c r="G844" i="5"/>
  <c r="I844" i="5" s="1"/>
  <c r="L844" i="5" s="1"/>
  <c r="G843" i="5"/>
  <c r="I843" i="5" s="1"/>
  <c r="L843" i="5" s="1"/>
  <c r="G842" i="5"/>
  <c r="I842" i="5" s="1"/>
  <c r="L842" i="5" s="1"/>
  <c r="G841" i="5"/>
  <c r="I841" i="5" s="1"/>
  <c r="L841" i="5" s="1"/>
  <c r="G840" i="5"/>
  <c r="I840" i="5" s="1"/>
  <c r="L840" i="5" s="1"/>
  <c r="G839" i="5"/>
  <c r="I839" i="5" s="1"/>
  <c r="L839" i="5" s="1"/>
  <c r="G838" i="5"/>
  <c r="I838" i="5" s="1"/>
  <c r="L838" i="5" s="1"/>
  <c r="G837" i="5"/>
  <c r="I837" i="5" s="1"/>
  <c r="L837" i="5" s="1"/>
  <c r="G836" i="5"/>
  <c r="I836" i="5" s="1"/>
  <c r="L836" i="5" s="1"/>
  <c r="G835" i="5"/>
  <c r="I835" i="5" s="1"/>
  <c r="L835" i="5" s="1"/>
  <c r="G834" i="5"/>
  <c r="I834" i="5" s="1"/>
  <c r="L834" i="5" s="1"/>
  <c r="G833" i="5"/>
  <c r="I833" i="5" s="1"/>
  <c r="L833" i="5" s="1"/>
  <c r="G832" i="5"/>
  <c r="I832" i="5" s="1"/>
  <c r="L832" i="5" s="1"/>
  <c r="G831" i="5"/>
  <c r="I831" i="5" s="1"/>
  <c r="L831" i="5" s="1"/>
  <c r="G830" i="5"/>
  <c r="I830" i="5" s="1"/>
  <c r="L830" i="5" s="1"/>
  <c r="G829" i="5"/>
  <c r="I829" i="5" s="1"/>
  <c r="L829" i="5" s="1"/>
  <c r="G828" i="5"/>
  <c r="I828" i="5" s="1"/>
  <c r="L828" i="5" s="1"/>
  <c r="G827" i="5"/>
  <c r="I827" i="5" s="1"/>
  <c r="L827" i="5" s="1"/>
  <c r="G826" i="5"/>
  <c r="I826" i="5" s="1"/>
  <c r="L826" i="5" s="1"/>
  <c r="G825" i="5"/>
  <c r="I825" i="5" s="1"/>
  <c r="L825" i="5" s="1"/>
  <c r="G824" i="5"/>
  <c r="I824" i="5" s="1"/>
  <c r="L824" i="5" s="1"/>
  <c r="G823" i="5"/>
  <c r="I823" i="5" s="1"/>
  <c r="L823" i="5" s="1"/>
  <c r="G822" i="5"/>
  <c r="I822" i="5" s="1"/>
  <c r="L822" i="5" s="1"/>
  <c r="G821" i="5"/>
  <c r="I821" i="5" s="1"/>
  <c r="L821" i="5" s="1"/>
  <c r="G820" i="5"/>
  <c r="I820" i="5" s="1"/>
  <c r="L820" i="5" s="1"/>
  <c r="G819" i="5"/>
  <c r="I819" i="5" s="1"/>
  <c r="L819" i="5" s="1"/>
  <c r="G818" i="5"/>
  <c r="I818" i="5" s="1"/>
  <c r="L818" i="5" s="1"/>
  <c r="G817" i="5"/>
  <c r="I817" i="5" s="1"/>
  <c r="L817" i="5" s="1"/>
  <c r="G816" i="5"/>
  <c r="I816" i="5" s="1"/>
  <c r="L816" i="5" s="1"/>
  <c r="G815" i="5"/>
  <c r="I815" i="5" s="1"/>
  <c r="L815" i="5" s="1"/>
  <c r="G814" i="5"/>
  <c r="I814" i="5" s="1"/>
  <c r="L814" i="5" s="1"/>
  <c r="G813" i="5"/>
  <c r="I813" i="5" s="1"/>
  <c r="L813" i="5" s="1"/>
  <c r="G812" i="5"/>
  <c r="I812" i="5" s="1"/>
  <c r="L812" i="5" s="1"/>
  <c r="G811" i="5"/>
  <c r="I811" i="5" s="1"/>
  <c r="L811" i="5" s="1"/>
  <c r="G810" i="5"/>
  <c r="I810" i="5" s="1"/>
  <c r="L810" i="5" s="1"/>
  <c r="G809" i="5"/>
  <c r="I809" i="5" s="1"/>
  <c r="L809" i="5" s="1"/>
  <c r="G808" i="5"/>
  <c r="I808" i="5" s="1"/>
  <c r="L808" i="5" s="1"/>
  <c r="G807" i="5"/>
  <c r="I807" i="5" s="1"/>
  <c r="L807" i="5" s="1"/>
  <c r="G806" i="5"/>
  <c r="I806" i="5" s="1"/>
  <c r="L806" i="5" s="1"/>
  <c r="G805" i="5"/>
  <c r="I805" i="5" s="1"/>
  <c r="L805" i="5" s="1"/>
  <c r="G804" i="5"/>
  <c r="I804" i="5" s="1"/>
  <c r="L804" i="5" s="1"/>
  <c r="G803" i="5"/>
  <c r="I803" i="5" s="1"/>
  <c r="L803" i="5" s="1"/>
  <c r="G802" i="5"/>
  <c r="I802" i="5" s="1"/>
  <c r="L802" i="5" s="1"/>
  <c r="G801" i="5"/>
  <c r="I801" i="5" s="1"/>
  <c r="L801" i="5" s="1"/>
  <c r="G800" i="5"/>
  <c r="I800" i="5" s="1"/>
  <c r="L800" i="5" s="1"/>
  <c r="G799" i="5"/>
  <c r="I799" i="5" s="1"/>
  <c r="L799" i="5" s="1"/>
  <c r="G798" i="5"/>
  <c r="I798" i="5" s="1"/>
  <c r="L798" i="5" s="1"/>
  <c r="G797" i="5"/>
  <c r="I797" i="5" s="1"/>
  <c r="L797" i="5" s="1"/>
  <c r="G796" i="5"/>
  <c r="I796" i="5" s="1"/>
  <c r="L796" i="5" s="1"/>
  <c r="G795" i="5"/>
  <c r="I795" i="5" s="1"/>
  <c r="L795" i="5" s="1"/>
  <c r="G794" i="5"/>
  <c r="I794" i="5" s="1"/>
  <c r="L794" i="5" s="1"/>
  <c r="G793" i="5"/>
  <c r="I793" i="5" s="1"/>
  <c r="L793" i="5" s="1"/>
  <c r="G792" i="5"/>
  <c r="I792" i="5" s="1"/>
  <c r="L792" i="5" s="1"/>
  <c r="G791" i="5"/>
  <c r="I791" i="5" s="1"/>
  <c r="L791" i="5" s="1"/>
  <c r="G790" i="5"/>
  <c r="I790" i="5" s="1"/>
  <c r="L790" i="5" s="1"/>
  <c r="G789" i="5"/>
  <c r="I789" i="5" s="1"/>
  <c r="L789" i="5" s="1"/>
  <c r="G788" i="5"/>
  <c r="I788" i="5" s="1"/>
  <c r="L788" i="5" s="1"/>
  <c r="G787" i="5"/>
  <c r="I787" i="5" s="1"/>
  <c r="L787" i="5" s="1"/>
  <c r="G786" i="5"/>
  <c r="I786" i="5" s="1"/>
  <c r="L786" i="5" s="1"/>
  <c r="G785" i="5"/>
  <c r="I785" i="5" s="1"/>
  <c r="L785" i="5" s="1"/>
  <c r="G784" i="5"/>
  <c r="I784" i="5" s="1"/>
  <c r="L784" i="5" s="1"/>
  <c r="G783" i="5"/>
  <c r="I783" i="5" s="1"/>
  <c r="L783" i="5" s="1"/>
  <c r="G782" i="5"/>
  <c r="I782" i="5" s="1"/>
  <c r="L782" i="5" s="1"/>
  <c r="G781" i="5"/>
  <c r="I781" i="5" s="1"/>
  <c r="L781" i="5" s="1"/>
  <c r="G780" i="5"/>
  <c r="I780" i="5" s="1"/>
  <c r="L780" i="5" s="1"/>
  <c r="G779" i="5"/>
  <c r="I779" i="5" s="1"/>
  <c r="L779" i="5" s="1"/>
  <c r="G778" i="5"/>
  <c r="I778" i="5" s="1"/>
  <c r="L778" i="5" s="1"/>
  <c r="G777" i="5"/>
  <c r="I777" i="5" s="1"/>
  <c r="L777" i="5" s="1"/>
  <c r="G776" i="5"/>
  <c r="I776" i="5" s="1"/>
  <c r="L776" i="5" s="1"/>
  <c r="G775" i="5"/>
  <c r="I775" i="5" s="1"/>
  <c r="L775" i="5" s="1"/>
  <c r="G774" i="5"/>
  <c r="I774" i="5" s="1"/>
  <c r="L774" i="5" s="1"/>
  <c r="G773" i="5"/>
  <c r="I773" i="5" s="1"/>
  <c r="L773" i="5" s="1"/>
  <c r="G772" i="5"/>
  <c r="I772" i="5" s="1"/>
  <c r="L772" i="5" s="1"/>
  <c r="G769" i="5"/>
  <c r="I769" i="5" s="1"/>
  <c r="L769" i="5" s="1"/>
  <c r="G771" i="5"/>
  <c r="I771" i="5" s="1"/>
  <c r="L771" i="5" s="1"/>
  <c r="G770" i="5"/>
  <c r="I770" i="5" s="1"/>
  <c r="L770" i="5" s="1"/>
  <c r="G768" i="5"/>
  <c r="I768" i="5" s="1"/>
  <c r="L768" i="5" s="1"/>
  <c r="G767" i="5"/>
  <c r="I767" i="5" s="1"/>
  <c r="L767" i="5" s="1"/>
  <c r="G766" i="5"/>
  <c r="I766" i="5" s="1"/>
  <c r="L766" i="5" s="1"/>
  <c r="G765" i="5"/>
  <c r="I765" i="5" s="1"/>
  <c r="L765" i="5" s="1"/>
  <c r="G764" i="5"/>
  <c r="I764" i="5" s="1"/>
  <c r="L764" i="5" s="1"/>
  <c r="G763" i="5"/>
  <c r="I763" i="5" s="1"/>
  <c r="L763" i="5" s="1"/>
  <c r="G762" i="5"/>
  <c r="I762" i="5" s="1"/>
  <c r="L762" i="5" s="1"/>
  <c r="G761" i="5"/>
  <c r="I761" i="5" s="1"/>
  <c r="L761" i="5" s="1"/>
  <c r="G760" i="5"/>
  <c r="I760" i="5" s="1"/>
  <c r="L760" i="5" s="1"/>
  <c r="G759" i="5"/>
  <c r="I759" i="5" s="1"/>
  <c r="L759" i="5" s="1"/>
  <c r="G758" i="5"/>
  <c r="I758" i="5" s="1"/>
  <c r="L758" i="5" s="1"/>
  <c r="G757" i="5"/>
  <c r="I757" i="5" s="1"/>
  <c r="L757" i="5" s="1"/>
  <c r="G756" i="5"/>
  <c r="I756" i="5" s="1"/>
  <c r="L756" i="5" s="1"/>
  <c r="G755" i="5"/>
  <c r="I755" i="5" s="1"/>
  <c r="L755" i="5" s="1"/>
  <c r="G754" i="5"/>
  <c r="I754" i="5" s="1"/>
  <c r="L754" i="5" s="1"/>
  <c r="G753" i="5"/>
  <c r="I753" i="5" s="1"/>
  <c r="L753" i="5" s="1"/>
  <c r="G752" i="5"/>
  <c r="I752" i="5" s="1"/>
  <c r="L752" i="5" s="1"/>
  <c r="G751" i="5"/>
  <c r="I751" i="5" s="1"/>
  <c r="L751" i="5" s="1"/>
  <c r="G750" i="5"/>
  <c r="I750" i="5" s="1"/>
  <c r="L750" i="5" s="1"/>
  <c r="G749" i="5"/>
  <c r="I749" i="5" s="1"/>
  <c r="L749" i="5" s="1"/>
  <c r="G748" i="5"/>
  <c r="I748" i="5" s="1"/>
  <c r="L748" i="5" s="1"/>
  <c r="G747" i="5"/>
  <c r="I747" i="5" s="1"/>
  <c r="L747" i="5" s="1"/>
  <c r="G746" i="5"/>
  <c r="I746" i="5" s="1"/>
  <c r="L746" i="5" s="1"/>
  <c r="G745" i="5"/>
  <c r="I745" i="5" s="1"/>
  <c r="L745" i="5" s="1"/>
  <c r="G744" i="5"/>
  <c r="I744" i="5" s="1"/>
  <c r="L744" i="5" s="1"/>
  <c r="G743" i="5"/>
  <c r="I743" i="5" s="1"/>
  <c r="L743" i="5" s="1"/>
  <c r="G742" i="5"/>
  <c r="I742" i="5" s="1"/>
  <c r="L742" i="5" s="1"/>
  <c r="G741" i="5"/>
  <c r="I741" i="5" s="1"/>
  <c r="L741" i="5" s="1"/>
  <c r="G740" i="5"/>
  <c r="I740" i="5" s="1"/>
  <c r="L740" i="5" s="1"/>
  <c r="G739" i="5"/>
  <c r="I739" i="5" s="1"/>
  <c r="L739" i="5" s="1"/>
  <c r="G738" i="5"/>
  <c r="I738" i="5" s="1"/>
  <c r="L738" i="5" s="1"/>
  <c r="G737" i="5"/>
  <c r="I737" i="5" s="1"/>
  <c r="L737" i="5" s="1"/>
  <c r="G736" i="5"/>
  <c r="I736" i="5" s="1"/>
  <c r="L736" i="5" s="1"/>
  <c r="G735" i="5"/>
  <c r="I735" i="5" s="1"/>
  <c r="L735" i="5" s="1"/>
  <c r="G734" i="5"/>
  <c r="I734" i="5" s="1"/>
  <c r="L734" i="5" s="1"/>
  <c r="G733" i="5"/>
  <c r="I733" i="5" s="1"/>
  <c r="L733" i="5" s="1"/>
  <c r="G732" i="5"/>
  <c r="I732" i="5" s="1"/>
  <c r="L732" i="5" s="1"/>
  <c r="G731" i="5"/>
  <c r="I731" i="5" s="1"/>
  <c r="L731" i="5" s="1"/>
  <c r="G730" i="5"/>
  <c r="I730" i="5" s="1"/>
  <c r="L730" i="5" s="1"/>
  <c r="G729" i="5"/>
  <c r="I729" i="5" s="1"/>
  <c r="L729" i="5" s="1"/>
  <c r="G728" i="5"/>
  <c r="I728" i="5" s="1"/>
  <c r="L728" i="5" s="1"/>
  <c r="G727" i="5"/>
  <c r="I727" i="5" s="1"/>
  <c r="L727" i="5" s="1"/>
  <c r="G726" i="5"/>
  <c r="I726" i="5" s="1"/>
  <c r="L726" i="5" s="1"/>
  <c r="G725" i="5"/>
  <c r="I725" i="5" s="1"/>
  <c r="L725" i="5" s="1"/>
  <c r="G724" i="5"/>
  <c r="I724" i="5" s="1"/>
  <c r="L724" i="5" s="1"/>
  <c r="G723" i="5"/>
  <c r="I723" i="5" s="1"/>
  <c r="L723" i="5" s="1"/>
  <c r="G722" i="5"/>
  <c r="I722" i="5" s="1"/>
  <c r="L722" i="5" s="1"/>
  <c r="G721" i="5"/>
  <c r="I721" i="5" s="1"/>
  <c r="L721" i="5" s="1"/>
  <c r="G720" i="5"/>
  <c r="I720" i="5" s="1"/>
  <c r="L720" i="5" s="1"/>
  <c r="G719" i="5"/>
  <c r="I719" i="5" s="1"/>
  <c r="L719" i="5" s="1"/>
  <c r="G718" i="5"/>
  <c r="I718" i="5" s="1"/>
  <c r="L718" i="5" s="1"/>
  <c r="G717" i="5"/>
  <c r="I717" i="5" s="1"/>
  <c r="L717" i="5" s="1"/>
  <c r="G716" i="5"/>
  <c r="I716" i="5" s="1"/>
  <c r="L716" i="5" s="1"/>
  <c r="G715" i="5"/>
  <c r="I715" i="5" s="1"/>
  <c r="L715" i="5" s="1"/>
  <c r="G714" i="5"/>
  <c r="I714" i="5" s="1"/>
  <c r="L714" i="5" s="1"/>
  <c r="G713" i="5"/>
  <c r="I713" i="5" s="1"/>
  <c r="L713" i="5" s="1"/>
  <c r="G712" i="5"/>
  <c r="I712" i="5" s="1"/>
  <c r="L712" i="5" s="1"/>
  <c r="G711" i="5"/>
  <c r="I711" i="5" s="1"/>
  <c r="L711" i="5" s="1"/>
  <c r="G710" i="5"/>
  <c r="I710" i="5" s="1"/>
  <c r="L710" i="5" s="1"/>
  <c r="G709" i="5"/>
  <c r="I709" i="5" s="1"/>
  <c r="L709" i="5" s="1"/>
  <c r="G708" i="5"/>
  <c r="I708" i="5" s="1"/>
  <c r="L708" i="5" s="1"/>
  <c r="G707" i="5"/>
  <c r="I707" i="5" s="1"/>
  <c r="L707" i="5" s="1"/>
  <c r="G706" i="5"/>
  <c r="I706" i="5" s="1"/>
  <c r="L706" i="5" s="1"/>
  <c r="G705" i="5"/>
  <c r="I705" i="5" s="1"/>
  <c r="L705" i="5" s="1"/>
  <c r="G704" i="5"/>
  <c r="I704" i="5" s="1"/>
  <c r="L704" i="5" s="1"/>
  <c r="G703" i="5"/>
  <c r="I703" i="5" s="1"/>
  <c r="L703" i="5" s="1"/>
  <c r="G702" i="5"/>
  <c r="I702" i="5" s="1"/>
  <c r="L702" i="5" s="1"/>
  <c r="G701" i="5"/>
  <c r="I701" i="5" s="1"/>
  <c r="L701" i="5" s="1"/>
  <c r="G700" i="5"/>
  <c r="I700" i="5" s="1"/>
  <c r="L700" i="5" s="1"/>
  <c r="G699" i="5"/>
  <c r="I699" i="5" s="1"/>
  <c r="L699" i="5" s="1"/>
  <c r="G698" i="5"/>
  <c r="I698" i="5" s="1"/>
  <c r="L698" i="5" s="1"/>
  <c r="G697" i="5"/>
  <c r="I697" i="5" s="1"/>
  <c r="L697" i="5" s="1"/>
  <c r="G696" i="5"/>
  <c r="I696" i="5" s="1"/>
  <c r="L696" i="5" s="1"/>
  <c r="G695" i="5"/>
  <c r="I695" i="5" s="1"/>
  <c r="L695" i="5" s="1"/>
  <c r="G694" i="5"/>
  <c r="I694" i="5" s="1"/>
  <c r="L694" i="5" s="1"/>
  <c r="G693" i="5"/>
  <c r="I693" i="5" s="1"/>
  <c r="L693" i="5" s="1"/>
  <c r="G692" i="5"/>
  <c r="I692" i="5" s="1"/>
  <c r="L692" i="5" s="1"/>
  <c r="G691" i="5"/>
  <c r="I691" i="5" s="1"/>
  <c r="L691" i="5" s="1"/>
  <c r="G690" i="5"/>
  <c r="I690" i="5" s="1"/>
  <c r="L690" i="5" s="1"/>
  <c r="G689" i="5"/>
  <c r="I689" i="5" s="1"/>
  <c r="L689" i="5" s="1"/>
  <c r="G686" i="5"/>
  <c r="I686" i="5" s="1"/>
  <c r="L686" i="5" s="1"/>
  <c r="G688" i="5"/>
  <c r="I688" i="5" s="1"/>
  <c r="L688" i="5" s="1"/>
  <c r="G687" i="5"/>
  <c r="I687" i="5" s="1"/>
  <c r="L687" i="5" s="1"/>
  <c r="G685" i="5"/>
  <c r="I685" i="5" s="1"/>
  <c r="L685" i="5" s="1"/>
  <c r="G684" i="5"/>
  <c r="I684" i="5" s="1"/>
  <c r="L684" i="5" s="1"/>
  <c r="G683" i="5"/>
  <c r="I683" i="5" s="1"/>
  <c r="L683" i="5" s="1"/>
  <c r="G682" i="5"/>
  <c r="I682" i="5" s="1"/>
  <c r="L682" i="5" s="1"/>
  <c r="G681" i="5"/>
  <c r="I681" i="5" s="1"/>
  <c r="L681" i="5" s="1"/>
  <c r="G680" i="5"/>
  <c r="I680" i="5" s="1"/>
  <c r="L680" i="5" s="1"/>
  <c r="G679" i="5"/>
  <c r="I679" i="5" s="1"/>
  <c r="L679" i="5" s="1"/>
  <c r="G678" i="5"/>
  <c r="I678" i="5" s="1"/>
  <c r="L678" i="5" s="1"/>
  <c r="G677" i="5"/>
  <c r="I677" i="5" s="1"/>
  <c r="L677" i="5" s="1"/>
  <c r="G676" i="5"/>
  <c r="I676" i="5" s="1"/>
  <c r="L676" i="5" s="1"/>
  <c r="G675" i="5"/>
  <c r="I675" i="5" s="1"/>
  <c r="L675" i="5" s="1"/>
  <c r="G674" i="5"/>
  <c r="I674" i="5" s="1"/>
  <c r="L674" i="5" s="1"/>
  <c r="G673" i="5"/>
  <c r="I673" i="5" s="1"/>
  <c r="L673" i="5" s="1"/>
  <c r="G672" i="5"/>
  <c r="I672" i="5" s="1"/>
  <c r="L672" i="5" s="1"/>
  <c r="G671" i="5"/>
  <c r="I671" i="5" s="1"/>
  <c r="L671" i="5" s="1"/>
  <c r="G670" i="5"/>
  <c r="I670" i="5" s="1"/>
  <c r="L670" i="5" s="1"/>
  <c r="G669" i="5"/>
  <c r="I669" i="5" s="1"/>
  <c r="L669" i="5" s="1"/>
  <c r="G668" i="5"/>
  <c r="I668" i="5" s="1"/>
  <c r="L668" i="5" s="1"/>
  <c r="G667" i="5"/>
  <c r="I667" i="5" s="1"/>
  <c r="L667" i="5" s="1"/>
  <c r="G666" i="5"/>
  <c r="I666" i="5" s="1"/>
  <c r="L666" i="5" s="1"/>
  <c r="G665" i="5"/>
  <c r="I665" i="5" s="1"/>
  <c r="L665" i="5" s="1"/>
  <c r="G664" i="5"/>
  <c r="I664" i="5" s="1"/>
  <c r="L664" i="5" s="1"/>
  <c r="G663" i="5"/>
  <c r="I663" i="5" s="1"/>
  <c r="L663" i="5" s="1"/>
  <c r="G662" i="5"/>
  <c r="I662" i="5" s="1"/>
  <c r="L662" i="5" s="1"/>
  <c r="G661" i="5"/>
  <c r="I661" i="5" s="1"/>
  <c r="L661" i="5" s="1"/>
  <c r="G660" i="5"/>
  <c r="I660" i="5" s="1"/>
  <c r="L660" i="5" s="1"/>
  <c r="G659" i="5"/>
  <c r="I659" i="5" s="1"/>
  <c r="L659" i="5" s="1"/>
  <c r="G658" i="5"/>
  <c r="I658" i="5" s="1"/>
  <c r="L658" i="5" s="1"/>
  <c r="G657" i="5"/>
  <c r="I657" i="5" s="1"/>
  <c r="L657" i="5" s="1"/>
  <c r="G656" i="5"/>
  <c r="I656" i="5" s="1"/>
  <c r="L656" i="5" s="1"/>
  <c r="G655" i="5"/>
  <c r="I655" i="5" s="1"/>
  <c r="L655" i="5" s="1"/>
  <c r="G654" i="5"/>
  <c r="I654" i="5" s="1"/>
  <c r="L654" i="5" s="1"/>
  <c r="G653" i="5"/>
  <c r="I653" i="5" s="1"/>
  <c r="L653" i="5" s="1"/>
  <c r="G652" i="5"/>
  <c r="I652" i="5" s="1"/>
  <c r="L652" i="5" s="1"/>
  <c r="G651" i="5"/>
  <c r="I651" i="5" s="1"/>
  <c r="L651" i="5" s="1"/>
  <c r="G650" i="5"/>
  <c r="I650" i="5" s="1"/>
  <c r="L650" i="5" s="1"/>
  <c r="G649" i="5"/>
  <c r="I649" i="5" s="1"/>
  <c r="L649" i="5" s="1"/>
  <c r="G648" i="5"/>
  <c r="I648" i="5" s="1"/>
  <c r="L648" i="5" s="1"/>
  <c r="G647" i="5"/>
  <c r="I647" i="5" s="1"/>
  <c r="L647" i="5" s="1"/>
  <c r="G646" i="5"/>
  <c r="I646" i="5" s="1"/>
  <c r="L646" i="5" s="1"/>
  <c r="G645" i="5"/>
  <c r="I645" i="5" s="1"/>
  <c r="L645" i="5" s="1"/>
  <c r="G644" i="5"/>
  <c r="I644" i="5" s="1"/>
  <c r="L644" i="5" s="1"/>
  <c r="G643" i="5"/>
  <c r="I643" i="5" s="1"/>
  <c r="L643" i="5" s="1"/>
  <c r="G642" i="5"/>
  <c r="I642" i="5" s="1"/>
  <c r="L642" i="5" s="1"/>
  <c r="G641" i="5"/>
  <c r="I641" i="5" s="1"/>
  <c r="L641" i="5" s="1"/>
  <c r="G640" i="5"/>
  <c r="I640" i="5" s="1"/>
  <c r="L640" i="5" s="1"/>
  <c r="G639" i="5"/>
  <c r="I639" i="5" s="1"/>
  <c r="L639" i="5" s="1"/>
  <c r="G638" i="5"/>
  <c r="I638" i="5" s="1"/>
  <c r="L638" i="5" s="1"/>
  <c r="G637" i="5"/>
  <c r="I637" i="5" s="1"/>
  <c r="L637" i="5" s="1"/>
  <c r="G636" i="5"/>
  <c r="I636" i="5" s="1"/>
  <c r="L636" i="5" s="1"/>
  <c r="G635" i="5"/>
  <c r="I635" i="5" s="1"/>
  <c r="L635" i="5" s="1"/>
  <c r="G634" i="5"/>
  <c r="I634" i="5" s="1"/>
  <c r="L634" i="5" s="1"/>
  <c r="G633" i="5"/>
  <c r="I633" i="5" s="1"/>
  <c r="L633" i="5" s="1"/>
  <c r="G632" i="5"/>
  <c r="I632" i="5" s="1"/>
  <c r="L632" i="5" s="1"/>
  <c r="G631" i="5"/>
  <c r="I631" i="5" s="1"/>
  <c r="L631" i="5" s="1"/>
  <c r="G630" i="5"/>
  <c r="I630" i="5" s="1"/>
  <c r="L630" i="5" s="1"/>
  <c r="G629" i="5"/>
  <c r="I629" i="5" s="1"/>
  <c r="L629" i="5" s="1"/>
  <c r="G628" i="5"/>
  <c r="I628" i="5" s="1"/>
  <c r="L628" i="5" s="1"/>
  <c r="G627" i="5"/>
  <c r="I627" i="5" s="1"/>
  <c r="L627" i="5" s="1"/>
  <c r="G626" i="5"/>
  <c r="I626" i="5" s="1"/>
  <c r="L626" i="5" s="1"/>
  <c r="G625" i="5"/>
  <c r="I625" i="5" s="1"/>
  <c r="L625" i="5" s="1"/>
  <c r="G624" i="5"/>
  <c r="I624" i="5" s="1"/>
  <c r="L624" i="5" s="1"/>
  <c r="G623" i="5"/>
  <c r="I623" i="5" s="1"/>
  <c r="L623" i="5" s="1"/>
  <c r="G622" i="5"/>
  <c r="I622" i="5" s="1"/>
  <c r="L622" i="5" s="1"/>
  <c r="G621" i="5"/>
  <c r="I621" i="5" s="1"/>
  <c r="L621" i="5" s="1"/>
  <c r="G620" i="5"/>
  <c r="I620" i="5" s="1"/>
  <c r="L620" i="5" s="1"/>
  <c r="G619" i="5"/>
  <c r="I619" i="5" s="1"/>
  <c r="L619" i="5" s="1"/>
  <c r="G618" i="5"/>
  <c r="I618" i="5" s="1"/>
  <c r="L618" i="5" s="1"/>
  <c r="G617" i="5"/>
  <c r="I617" i="5" s="1"/>
  <c r="L617" i="5" s="1"/>
  <c r="G616" i="5"/>
  <c r="I616" i="5" s="1"/>
  <c r="L616" i="5" s="1"/>
  <c r="G615" i="5"/>
  <c r="I615" i="5" s="1"/>
  <c r="L615" i="5" s="1"/>
  <c r="G614" i="5"/>
  <c r="I614" i="5" s="1"/>
  <c r="L614" i="5" s="1"/>
  <c r="G613" i="5"/>
  <c r="I613" i="5" s="1"/>
  <c r="L613" i="5" s="1"/>
  <c r="G612" i="5"/>
  <c r="I612" i="5" s="1"/>
  <c r="L612" i="5" s="1"/>
  <c r="G611" i="5"/>
  <c r="I611" i="5" s="1"/>
  <c r="L611" i="5" s="1"/>
  <c r="G610" i="5"/>
  <c r="I610" i="5" s="1"/>
  <c r="L610" i="5" s="1"/>
  <c r="G609" i="5"/>
  <c r="I609" i="5" s="1"/>
  <c r="L609" i="5" s="1"/>
  <c r="G608" i="5"/>
  <c r="I608" i="5" s="1"/>
  <c r="L608" i="5" s="1"/>
  <c r="G607" i="5"/>
  <c r="I607" i="5" s="1"/>
  <c r="L607" i="5" s="1"/>
  <c r="G606" i="5"/>
  <c r="I606" i="5" s="1"/>
  <c r="L606" i="5" s="1"/>
  <c r="G605" i="5"/>
  <c r="I605" i="5" s="1"/>
  <c r="L605" i="5" s="1"/>
  <c r="G604" i="5"/>
  <c r="I604" i="5" s="1"/>
  <c r="L604" i="5" s="1"/>
  <c r="G603" i="5"/>
  <c r="I603" i="5" s="1"/>
  <c r="L603" i="5" s="1"/>
  <c r="G602" i="5"/>
  <c r="I602" i="5" s="1"/>
  <c r="L602" i="5" s="1"/>
  <c r="G601" i="5"/>
  <c r="I601" i="5" s="1"/>
  <c r="L601" i="5" s="1"/>
  <c r="G600" i="5"/>
  <c r="I600" i="5" s="1"/>
  <c r="L600" i="5" s="1"/>
  <c r="G599" i="5"/>
  <c r="I599" i="5" s="1"/>
  <c r="L599" i="5" s="1"/>
  <c r="G598" i="5"/>
  <c r="I598" i="5" s="1"/>
  <c r="L598" i="5" s="1"/>
  <c r="G597" i="5"/>
  <c r="I597" i="5" s="1"/>
  <c r="L597" i="5" s="1"/>
  <c r="G596" i="5"/>
  <c r="I596" i="5" s="1"/>
  <c r="L596" i="5" s="1"/>
  <c r="G595" i="5"/>
  <c r="I595" i="5" s="1"/>
  <c r="L595" i="5" s="1"/>
  <c r="G594" i="5"/>
  <c r="I594" i="5" s="1"/>
  <c r="L594" i="5" s="1"/>
  <c r="G593" i="5"/>
  <c r="I593" i="5" s="1"/>
  <c r="L593" i="5" s="1"/>
  <c r="G592" i="5"/>
  <c r="I592" i="5" s="1"/>
  <c r="L592" i="5" s="1"/>
  <c r="G591" i="5"/>
  <c r="I591" i="5" s="1"/>
  <c r="L591" i="5" s="1"/>
  <c r="G590" i="5"/>
  <c r="I590" i="5" s="1"/>
  <c r="L590" i="5" s="1"/>
  <c r="G589" i="5"/>
  <c r="I589" i="5" s="1"/>
  <c r="L589" i="5" s="1"/>
  <c r="G588" i="5"/>
  <c r="I588" i="5" s="1"/>
  <c r="L588" i="5" s="1"/>
  <c r="G587" i="5"/>
  <c r="I587" i="5" s="1"/>
  <c r="L587" i="5" s="1"/>
  <c r="G586" i="5"/>
  <c r="I586" i="5" s="1"/>
  <c r="L586" i="5" s="1"/>
  <c r="G585" i="5"/>
  <c r="I585" i="5" s="1"/>
  <c r="L585" i="5" s="1"/>
  <c r="G584" i="5"/>
  <c r="I584" i="5" s="1"/>
  <c r="L584" i="5" s="1"/>
  <c r="G583" i="5"/>
  <c r="I583" i="5" s="1"/>
  <c r="L583" i="5" s="1"/>
  <c r="G582" i="5"/>
  <c r="I582" i="5" s="1"/>
  <c r="L582" i="5" s="1"/>
  <c r="G581" i="5"/>
  <c r="I581" i="5" s="1"/>
  <c r="L581" i="5" s="1"/>
  <c r="G580" i="5"/>
  <c r="I580" i="5" s="1"/>
  <c r="L580" i="5" s="1"/>
  <c r="G579" i="5"/>
  <c r="I579" i="5" s="1"/>
  <c r="L579" i="5" s="1"/>
  <c r="G578" i="5"/>
  <c r="I578" i="5" s="1"/>
  <c r="L578" i="5" s="1"/>
  <c r="G577" i="5"/>
  <c r="I577" i="5" s="1"/>
  <c r="L577" i="5" s="1"/>
  <c r="G576" i="5"/>
  <c r="I576" i="5" s="1"/>
  <c r="L576" i="5" s="1"/>
  <c r="G575" i="5"/>
  <c r="I575" i="5" s="1"/>
  <c r="L575" i="5" s="1"/>
  <c r="G574" i="5"/>
  <c r="I574" i="5" s="1"/>
  <c r="L574" i="5" s="1"/>
  <c r="G573" i="5"/>
  <c r="I573" i="5" s="1"/>
  <c r="L573" i="5" s="1"/>
  <c r="G572" i="5"/>
  <c r="I572" i="5" s="1"/>
  <c r="L572" i="5" s="1"/>
  <c r="G571" i="5"/>
  <c r="I571" i="5" s="1"/>
  <c r="L571" i="5" s="1"/>
  <c r="G570" i="5"/>
  <c r="I570" i="5" s="1"/>
  <c r="L570" i="5" s="1"/>
  <c r="G569" i="5"/>
  <c r="I569" i="5" s="1"/>
  <c r="L569" i="5" s="1"/>
  <c r="G568" i="5"/>
  <c r="I568" i="5" s="1"/>
  <c r="L568" i="5" s="1"/>
  <c r="G567" i="5"/>
  <c r="I567" i="5" s="1"/>
  <c r="L567" i="5" s="1"/>
  <c r="G566" i="5"/>
  <c r="I566" i="5" s="1"/>
  <c r="L566" i="5" s="1"/>
  <c r="G565" i="5"/>
  <c r="I565" i="5" s="1"/>
  <c r="L565" i="5" s="1"/>
  <c r="G563" i="5"/>
  <c r="I563" i="5" s="1"/>
  <c r="L563" i="5" s="1"/>
  <c r="G564" i="5"/>
  <c r="I564" i="5" s="1"/>
  <c r="L564" i="5" s="1"/>
  <c r="G562" i="5"/>
  <c r="I562" i="5" s="1"/>
  <c r="L562" i="5" s="1"/>
  <c r="G561" i="5"/>
  <c r="I561" i="5" s="1"/>
  <c r="L561" i="5" s="1"/>
  <c r="G560" i="5"/>
  <c r="I560" i="5" s="1"/>
  <c r="L560" i="5" s="1"/>
  <c r="G559" i="5"/>
  <c r="I559" i="5" s="1"/>
  <c r="L559" i="5" s="1"/>
  <c r="G558" i="5"/>
  <c r="I558" i="5" s="1"/>
  <c r="L558" i="5" s="1"/>
  <c r="G557" i="5"/>
  <c r="I557" i="5" s="1"/>
  <c r="L557" i="5" s="1"/>
  <c r="G556" i="5"/>
  <c r="I556" i="5" s="1"/>
  <c r="L556" i="5" s="1"/>
  <c r="G555" i="5"/>
  <c r="I555" i="5" s="1"/>
  <c r="L555" i="5" s="1"/>
  <c r="G554" i="5"/>
  <c r="I554" i="5" s="1"/>
  <c r="L554" i="5" s="1"/>
  <c r="G553" i="5"/>
  <c r="I553" i="5" s="1"/>
  <c r="L553" i="5" s="1"/>
  <c r="G552" i="5"/>
  <c r="I552" i="5" s="1"/>
  <c r="L552" i="5" s="1"/>
  <c r="G551" i="5"/>
  <c r="I551" i="5" s="1"/>
  <c r="L551" i="5" s="1"/>
  <c r="G550" i="5"/>
  <c r="I550" i="5" s="1"/>
  <c r="L550" i="5" s="1"/>
  <c r="G549" i="5"/>
  <c r="I549" i="5" s="1"/>
  <c r="L549" i="5" s="1"/>
  <c r="G548" i="5"/>
  <c r="I548" i="5" s="1"/>
  <c r="L548" i="5" s="1"/>
  <c r="G547" i="5"/>
  <c r="I547" i="5" s="1"/>
  <c r="L547" i="5" s="1"/>
  <c r="G546" i="5"/>
  <c r="I546" i="5" s="1"/>
  <c r="L546" i="5" s="1"/>
  <c r="G545" i="5"/>
  <c r="I545" i="5" s="1"/>
  <c r="L545" i="5" s="1"/>
  <c r="G544" i="5"/>
  <c r="I544" i="5" s="1"/>
  <c r="L544" i="5" s="1"/>
  <c r="G543" i="5"/>
  <c r="I543" i="5" s="1"/>
  <c r="L543" i="5" s="1"/>
  <c r="G542" i="5"/>
  <c r="I542" i="5" s="1"/>
  <c r="L542" i="5" s="1"/>
  <c r="G541" i="5"/>
  <c r="I541" i="5" s="1"/>
  <c r="L541" i="5" s="1"/>
  <c r="G540" i="5"/>
  <c r="I540" i="5" s="1"/>
  <c r="L540" i="5" s="1"/>
  <c r="G539" i="5"/>
  <c r="I539" i="5" s="1"/>
  <c r="L539" i="5" s="1"/>
  <c r="G538" i="5"/>
  <c r="I538" i="5" s="1"/>
  <c r="L538" i="5" s="1"/>
  <c r="G537" i="5"/>
  <c r="I537" i="5" s="1"/>
  <c r="L537" i="5" s="1"/>
  <c r="G536" i="5"/>
  <c r="I536" i="5" s="1"/>
  <c r="L536" i="5" s="1"/>
  <c r="G535" i="5"/>
  <c r="I535" i="5" s="1"/>
  <c r="L535" i="5" s="1"/>
  <c r="G534" i="5"/>
  <c r="I534" i="5" s="1"/>
  <c r="L534" i="5" s="1"/>
  <c r="G533" i="5"/>
  <c r="I533" i="5" s="1"/>
  <c r="L533" i="5" s="1"/>
  <c r="G532" i="5"/>
  <c r="I532" i="5" s="1"/>
  <c r="L532" i="5" s="1"/>
  <c r="G531" i="5"/>
  <c r="I531" i="5" s="1"/>
  <c r="L531" i="5" s="1"/>
  <c r="G530" i="5"/>
  <c r="I530" i="5" s="1"/>
  <c r="L530" i="5" s="1"/>
  <c r="G529" i="5"/>
  <c r="I529" i="5" s="1"/>
  <c r="L529" i="5" s="1"/>
  <c r="G528" i="5"/>
  <c r="I528" i="5" s="1"/>
  <c r="L528" i="5" s="1"/>
  <c r="G527" i="5"/>
  <c r="I527" i="5" s="1"/>
  <c r="L527" i="5" s="1"/>
  <c r="G526" i="5"/>
  <c r="I526" i="5" s="1"/>
  <c r="L526" i="5" s="1"/>
  <c r="G525" i="5"/>
  <c r="I525" i="5" s="1"/>
  <c r="L525" i="5" s="1"/>
  <c r="G524" i="5"/>
  <c r="I524" i="5" s="1"/>
  <c r="L524" i="5" s="1"/>
  <c r="G523" i="5"/>
  <c r="I523" i="5" s="1"/>
  <c r="L523" i="5" s="1"/>
  <c r="G522" i="5"/>
  <c r="I522" i="5" s="1"/>
  <c r="L522" i="5" s="1"/>
  <c r="G521" i="5"/>
  <c r="I521" i="5" s="1"/>
  <c r="L521" i="5" s="1"/>
  <c r="G520" i="5"/>
  <c r="I520" i="5" s="1"/>
  <c r="L520" i="5" s="1"/>
  <c r="G519" i="5"/>
  <c r="I519" i="5" s="1"/>
  <c r="L519" i="5" s="1"/>
  <c r="G518" i="5"/>
  <c r="I518" i="5" s="1"/>
  <c r="L518" i="5" s="1"/>
  <c r="G517" i="5"/>
  <c r="I517" i="5" s="1"/>
  <c r="L517" i="5" s="1"/>
  <c r="G516" i="5"/>
  <c r="I516" i="5" s="1"/>
  <c r="L516" i="5" s="1"/>
  <c r="G515" i="5"/>
  <c r="I515" i="5" s="1"/>
  <c r="L515" i="5" s="1"/>
  <c r="G514" i="5"/>
  <c r="I514" i="5" s="1"/>
  <c r="L514" i="5" s="1"/>
  <c r="G513" i="5"/>
  <c r="I513" i="5" s="1"/>
  <c r="L513" i="5" s="1"/>
  <c r="G512" i="5"/>
  <c r="I512" i="5" s="1"/>
  <c r="L512" i="5" s="1"/>
  <c r="G511" i="5"/>
  <c r="I511" i="5" s="1"/>
  <c r="L511" i="5" s="1"/>
  <c r="G510" i="5"/>
  <c r="I510" i="5" s="1"/>
  <c r="L510" i="5" s="1"/>
  <c r="G509" i="5"/>
  <c r="I509" i="5" s="1"/>
  <c r="L509" i="5" s="1"/>
  <c r="G508" i="5"/>
  <c r="I508" i="5" s="1"/>
  <c r="L508" i="5" s="1"/>
  <c r="G507" i="5"/>
  <c r="I507" i="5" s="1"/>
  <c r="L507" i="5" s="1"/>
  <c r="G506" i="5"/>
  <c r="I506" i="5" s="1"/>
  <c r="L506" i="5" s="1"/>
  <c r="G505" i="5"/>
  <c r="I505" i="5" s="1"/>
  <c r="L505" i="5" s="1"/>
  <c r="G504" i="5"/>
  <c r="I504" i="5" s="1"/>
  <c r="L504" i="5" s="1"/>
  <c r="G503" i="5"/>
  <c r="I503" i="5" s="1"/>
  <c r="L503" i="5" s="1"/>
  <c r="G502" i="5"/>
  <c r="I502" i="5" s="1"/>
  <c r="L502" i="5" s="1"/>
  <c r="G501" i="5"/>
  <c r="I501" i="5" s="1"/>
  <c r="L501" i="5" s="1"/>
  <c r="G500" i="5"/>
  <c r="I500" i="5" s="1"/>
  <c r="L500" i="5" s="1"/>
  <c r="G499" i="5"/>
  <c r="I499" i="5" s="1"/>
  <c r="L499" i="5" s="1"/>
  <c r="G498" i="5"/>
  <c r="I498" i="5" s="1"/>
  <c r="L498" i="5" s="1"/>
  <c r="G497" i="5"/>
  <c r="I497" i="5" s="1"/>
  <c r="L497" i="5" s="1"/>
  <c r="G496" i="5"/>
  <c r="I496" i="5" s="1"/>
  <c r="L496" i="5" s="1"/>
  <c r="G495" i="5"/>
  <c r="I495" i="5" s="1"/>
  <c r="L495" i="5" s="1"/>
  <c r="G494" i="5"/>
  <c r="I494" i="5" s="1"/>
  <c r="L494" i="5" s="1"/>
  <c r="G493" i="5"/>
  <c r="I493" i="5" s="1"/>
  <c r="L493" i="5" s="1"/>
  <c r="G492" i="5"/>
  <c r="I492" i="5" s="1"/>
  <c r="L492" i="5" s="1"/>
  <c r="G491" i="5"/>
  <c r="I491" i="5" s="1"/>
  <c r="L491" i="5" s="1"/>
  <c r="G490" i="5"/>
  <c r="I490" i="5" s="1"/>
  <c r="L490" i="5" s="1"/>
  <c r="G489" i="5"/>
  <c r="I489" i="5" s="1"/>
  <c r="L489" i="5" s="1"/>
  <c r="G488" i="5"/>
  <c r="I488" i="5" s="1"/>
  <c r="L488" i="5" s="1"/>
  <c r="G487" i="5"/>
  <c r="I487" i="5" s="1"/>
  <c r="L487" i="5" s="1"/>
  <c r="G486" i="5"/>
  <c r="I486" i="5" s="1"/>
  <c r="L486" i="5" s="1"/>
  <c r="G485" i="5"/>
  <c r="I485" i="5" s="1"/>
  <c r="L485" i="5" s="1"/>
  <c r="G484" i="5"/>
  <c r="I484" i="5" s="1"/>
  <c r="L484" i="5" s="1"/>
  <c r="G483" i="5"/>
  <c r="I483" i="5" s="1"/>
  <c r="L483" i="5" s="1"/>
  <c r="G482" i="5"/>
  <c r="I482" i="5" s="1"/>
  <c r="L482" i="5" s="1"/>
  <c r="G481" i="5"/>
  <c r="I481" i="5" s="1"/>
  <c r="L481" i="5" s="1"/>
  <c r="G480" i="5"/>
  <c r="I480" i="5" s="1"/>
  <c r="L480" i="5" s="1"/>
  <c r="G479" i="5"/>
  <c r="I479" i="5" s="1"/>
  <c r="L479" i="5" s="1"/>
  <c r="G478" i="5"/>
  <c r="I478" i="5" s="1"/>
  <c r="L478" i="5" s="1"/>
  <c r="G477" i="5"/>
  <c r="I477" i="5" s="1"/>
  <c r="L477" i="5" s="1"/>
  <c r="G476" i="5"/>
  <c r="I476" i="5" s="1"/>
  <c r="L476" i="5" s="1"/>
  <c r="G475" i="5"/>
  <c r="I475" i="5" s="1"/>
  <c r="L475" i="5" s="1"/>
  <c r="G474" i="5"/>
  <c r="I474" i="5" s="1"/>
  <c r="L474" i="5" s="1"/>
  <c r="G473" i="5"/>
  <c r="I473" i="5" s="1"/>
  <c r="L473" i="5" s="1"/>
  <c r="G472" i="5"/>
  <c r="I472" i="5" s="1"/>
  <c r="L472" i="5" s="1"/>
  <c r="G471" i="5"/>
  <c r="I471" i="5" s="1"/>
  <c r="L471" i="5" s="1"/>
  <c r="G470" i="5"/>
  <c r="I470" i="5" s="1"/>
  <c r="L470" i="5" s="1"/>
  <c r="G469" i="5"/>
  <c r="I469" i="5" s="1"/>
  <c r="L469" i="5" s="1"/>
  <c r="G468" i="5"/>
  <c r="I468" i="5" s="1"/>
  <c r="L468" i="5" s="1"/>
  <c r="G467" i="5"/>
  <c r="I467" i="5" s="1"/>
  <c r="L467" i="5" s="1"/>
  <c r="G466" i="5"/>
  <c r="I466" i="5" s="1"/>
  <c r="L466" i="5" s="1"/>
  <c r="G465" i="5"/>
  <c r="I465" i="5" s="1"/>
  <c r="L465" i="5" s="1"/>
  <c r="G464" i="5"/>
  <c r="I464" i="5" s="1"/>
  <c r="L464" i="5" s="1"/>
  <c r="G463" i="5"/>
  <c r="I463" i="5" s="1"/>
  <c r="L463" i="5" s="1"/>
  <c r="G462" i="5"/>
  <c r="I462" i="5" s="1"/>
  <c r="L462" i="5" s="1"/>
  <c r="G461" i="5"/>
  <c r="I461" i="5" s="1"/>
  <c r="L461" i="5" s="1"/>
  <c r="G460" i="5"/>
  <c r="I460" i="5" s="1"/>
  <c r="L460" i="5" s="1"/>
  <c r="G459" i="5"/>
  <c r="I459" i="5" s="1"/>
  <c r="L459" i="5" s="1"/>
  <c r="G458" i="5"/>
  <c r="I458" i="5" s="1"/>
  <c r="L458" i="5" s="1"/>
  <c r="G457" i="5"/>
  <c r="I457" i="5" s="1"/>
  <c r="L457" i="5" s="1"/>
  <c r="G456" i="5"/>
  <c r="I456" i="5" s="1"/>
  <c r="L456" i="5" s="1"/>
  <c r="G455" i="5"/>
  <c r="I455" i="5" s="1"/>
  <c r="L455" i="5" s="1"/>
  <c r="G454" i="5"/>
  <c r="I454" i="5" s="1"/>
  <c r="L454" i="5" s="1"/>
  <c r="G453" i="5"/>
  <c r="I453" i="5" s="1"/>
  <c r="L453" i="5" s="1"/>
  <c r="G452" i="5"/>
  <c r="I452" i="5" s="1"/>
  <c r="L452" i="5" s="1"/>
  <c r="G451" i="5"/>
  <c r="I451" i="5" s="1"/>
  <c r="L451" i="5" s="1"/>
  <c r="G450" i="5"/>
  <c r="I450" i="5" s="1"/>
  <c r="L450" i="5" s="1"/>
  <c r="G449" i="5"/>
  <c r="I449" i="5" s="1"/>
  <c r="L449" i="5" s="1"/>
  <c r="G448" i="5"/>
  <c r="I448" i="5" s="1"/>
  <c r="L448" i="5" s="1"/>
  <c r="G447" i="5"/>
  <c r="I447" i="5" s="1"/>
  <c r="L447" i="5" s="1"/>
  <c r="G446" i="5"/>
  <c r="I446" i="5" s="1"/>
  <c r="L446" i="5" s="1"/>
  <c r="G445" i="5"/>
  <c r="I445" i="5" s="1"/>
  <c r="L445" i="5" s="1"/>
  <c r="G444" i="5"/>
  <c r="I444" i="5" s="1"/>
  <c r="L444" i="5" s="1"/>
  <c r="G443" i="5"/>
  <c r="I443" i="5" s="1"/>
  <c r="L443" i="5" s="1"/>
  <c r="G442" i="5"/>
  <c r="I442" i="5" s="1"/>
  <c r="L442" i="5" s="1"/>
  <c r="G441" i="5"/>
  <c r="I441" i="5" s="1"/>
  <c r="L441" i="5" s="1"/>
  <c r="G440" i="5"/>
  <c r="I440" i="5" s="1"/>
  <c r="L440" i="5" s="1"/>
  <c r="G439" i="5"/>
  <c r="I439" i="5" s="1"/>
  <c r="L439" i="5" s="1"/>
  <c r="G438" i="5"/>
  <c r="I438" i="5" s="1"/>
  <c r="L438" i="5" s="1"/>
  <c r="G437" i="5"/>
  <c r="I437" i="5" s="1"/>
  <c r="L437" i="5" s="1"/>
  <c r="G436" i="5"/>
  <c r="I436" i="5" s="1"/>
  <c r="L436" i="5" s="1"/>
  <c r="G435" i="5"/>
  <c r="I435" i="5" s="1"/>
  <c r="L435" i="5" s="1"/>
  <c r="G434" i="5"/>
  <c r="I434" i="5" s="1"/>
  <c r="L434" i="5" s="1"/>
  <c r="G433" i="5"/>
  <c r="I433" i="5" s="1"/>
  <c r="L433" i="5" s="1"/>
  <c r="G432" i="5"/>
  <c r="I432" i="5" s="1"/>
  <c r="L432" i="5" s="1"/>
  <c r="G431" i="5"/>
  <c r="I431" i="5" s="1"/>
  <c r="L431" i="5" s="1"/>
  <c r="G430" i="5"/>
  <c r="I430" i="5" s="1"/>
  <c r="L430" i="5" s="1"/>
  <c r="G429" i="5"/>
  <c r="I429" i="5" s="1"/>
  <c r="L429" i="5" s="1"/>
  <c r="G428" i="5"/>
  <c r="I428" i="5" s="1"/>
  <c r="L428" i="5" s="1"/>
  <c r="G427" i="5"/>
  <c r="I427" i="5" s="1"/>
  <c r="L427" i="5" s="1"/>
  <c r="G426" i="5"/>
  <c r="I426" i="5" s="1"/>
  <c r="L426" i="5" s="1"/>
  <c r="G425" i="5"/>
  <c r="I425" i="5" s="1"/>
  <c r="L425" i="5" s="1"/>
  <c r="G424" i="5"/>
  <c r="I424" i="5" s="1"/>
  <c r="L424" i="5" s="1"/>
  <c r="G423" i="5"/>
  <c r="I423" i="5" s="1"/>
  <c r="L423" i="5" s="1"/>
  <c r="G422" i="5"/>
  <c r="I422" i="5" s="1"/>
  <c r="L422" i="5" s="1"/>
  <c r="G421" i="5"/>
  <c r="I421" i="5" s="1"/>
  <c r="L421" i="5" s="1"/>
  <c r="G420" i="5"/>
  <c r="I420" i="5" s="1"/>
  <c r="L420" i="5" s="1"/>
  <c r="G419" i="5"/>
  <c r="I419" i="5" s="1"/>
  <c r="L419" i="5" s="1"/>
  <c r="G418" i="5"/>
  <c r="I418" i="5" s="1"/>
  <c r="L418" i="5" s="1"/>
  <c r="G417" i="5"/>
  <c r="I417" i="5" s="1"/>
  <c r="L417" i="5" s="1"/>
  <c r="G416" i="5"/>
  <c r="I416" i="5" s="1"/>
  <c r="L416" i="5" s="1"/>
  <c r="G415" i="5"/>
  <c r="I415" i="5" s="1"/>
  <c r="L415" i="5" s="1"/>
  <c r="G414" i="5"/>
  <c r="I414" i="5" s="1"/>
  <c r="L414" i="5" s="1"/>
  <c r="G413" i="5"/>
  <c r="I413" i="5" s="1"/>
  <c r="L413" i="5" s="1"/>
  <c r="G412" i="5"/>
  <c r="I412" i="5" s="1"/>
  <c r="L412" i="5" s="1"/>
  <c r="G411" i="5"/>
  <c r="I411" i="5" s="1"/>
  <c r="L411" i="5" s="1"/>
  <c r="G410" i="5"/>
  <c r="I410" i="5" s="1"/>
  <c r="L410" i="5" s="1"/>
  <c r="G409" i="5"/>
  <c r="I409" i="5" s="1"/>
  <c r="L409" i="5" s="1"/>
  <c r="G408" i="5"/>
  <c r="I408" i="5" s="1"/>
  <c r="L408" i="5" s="1"/>
  <c r="G407" i="5"/>
  <c r="I407" i="5" s="1"/>
  <c r="L407" i="5" s="1"/>
  <c r="G406" i="5"/>
  <c r="I406" i="5" s="1"/>
  <c r="L406" i="5" s="1"/>
  <c r="G405" i="5"/>
  <c r="I405" i="5" s="1"/>
  <c r="L405" i="5" s="1"/>
  <c r="G404" i="5"/>
  <c r="I404" i="5" s="1"/>
  <c r="L404" i="5" s="1"/>
  <c r="G403" i="5"/>
  <c r="I403" i="5" s="1"/>
  <c r="L403" i="5" s="1"/>
  <c r="G402" i="5"/>
  <c r="I402" i="5" s="1"/>
  <c r="L402" i="5" s="1"/>
  <c r="G401" i="5"/>
  <c r="I401" i="5" s="1"/>
  <c r="L401" i="5" s="1"/>
  <c r="G400" i="5"/>
  <c r="I400" i="5" s="1"/>
  <c r="L400" i="5" s="1"/>
  <c r="G399" i="5"/>
  <c r="I399" i="5" s="1"/>
  <c r="L399" i="5" s="1"/>
  <c r="G398" i="5"/>
  <c r="I398" i="5" s="1"/>
  <c r="L398" i="5" s="1"/>
  <c r="G397" i="5"/>
  <c r="I397" i="5" s="1"/>
  <c r="L397" i="5" s="1"/>
  <c r="G396" i="5"/>
  <c r="I396" i="5" s="1"/>
  <c r="L396" i="5" s="1"/>
  <c r="G395" i="5"/>
  <c r="I395" i="5" s="1"/>
  <c r="L395" i="5" s="1"/>
  <c r="G394" i="5"/>
  <c r="I394" i="5" s="1"/>
  <c r="L394" i="5" s="1"/>
  <c r="G393" i="5"/>
  <c r="I393" i="5" s="1"/>
  <c r="L393" i="5" s="1"/>
  <c r="G392" i="5"/>
  <c r="I392" i="5" s="1"/>
  <c r="L392" i="5" s="1"/>
  <c r="G391" i="5"/>
  <c r="I391" i="5" s="1"/>
  <c r="L391" i="5" s="1"/>
  <c r="G390" i="5"/>
  <c r="I390" i="5" s="1"/>
  <c r="L390" i="5" s="1"/>
  <c r="G389" i="5"/>
  <c r="I389" i="5" s="1"/>
  <c r="L389" i="5" s="1"/>
  <c r="G388" i="5"/>
  <c r="I388" i="5" s="1"/>
  <c r="L388" i="5" s="1"/>
  <c r="G387" i="5"/>
  <c r="I387" i="5" s="1"/>
  <c r="L387" i="5" s="1"/>
  <c r="G386" i="5"/>
  <c r="I386" i="5" s="1"/>
  <c r="L386" i="5" s="1"/>
  <c r="G385" i="5"/>
  <c r="I385" i="5" s="1"/>
  <c r="L385" i="5" s="1"/>
  <c r="G384" i="5"/>
  <c r="I384" i="5" s="1"/>
  <c r="L384" i="5" s="1"/>
  <c r="G383" i="5"/>
  <c r="I383" i="5" s="1"/>
  <c r="L383" i="5" s="1"/>
  <c r="G382" i="5"/>
  <c r="I382" i="5" s="1"/>
  <c r="L382" i="5" s="1"/>
  <c r="G381" i="5"/>
  <c r="I381" i="5" s="1"/>
  <c r="L381" i="5" s="1"/>
  <c r="G380" i="5"/>
  <c r="I380" i="5" s="1"/>
  <c r="L380" i="5" s="1"/>
  <c r="G379" i="5"/>
  <c r="I379" i="5" s="1"/>
  <c r="L379" i="5" s="1"/>
  <c r="G378" i="5"/>
  <c r="I378" i="5" s="1"/>
  <c r="L378" i="5" s="1"/>
  <c r="G377" i="5"/>
  <c r="I377" i="5" s="1"/>
  <c r="L377" i="5" s="1"/>
  <c r="G376" i="5"/>
  <c r="I376" i="5" s="1"/>
  <c r="L376" i="5" s="1"/>
  <c r="G375" i="5"/>
  <c r="I375" i="5" s="1"/>
  <c r="L375" i="5" s="1"/>
  <c r="G374" i="5"/>
  <c r="I374" i="5" s="1"/>
  <c r="L374" i="5" s="1"/>
  <c r="G373" i="5"/>
  <c r="I373" i="5" s="1"/>
  <c r="L373" i="5" s="1"/>
  <c r="G372" i="5"/>
  <c r="I372" i="5" s="1"/>
  <c r="L372" i="5" s="1"/>
  <c r="G371" i="5"/>
  <c r="I371" i="5" s="1"/>
  <c r="L371" i="5" s="1"/>
  <c r="G370" i="5"/>
  <c r="I370" i="5" s="1"/>
  <c r="L370" i="5" s="1"/>
  <c r="G369" i="5"/>
  <c r="I369" i="5" s="1"/>
  <c r="L369" i="5" s="1"/>
  <c r="G368" i="5"/>
  <c r="I368" i="5" s="1"/>
  <c r="L368" i="5" s="1"/>
  <c r="G367" i="5"/>
  <c r="I367" i="5" s="1"/>
  <c r="L367" i="5" s="1"/>
  <c r="G366" i="5"/>
  <c r="I366" i="5" s="1"/>
  <c r="L366" i="5" s="1"/>
  <c r="G365" i="5"/>
  <c r="I365" i="5" s="1"/>
  <c r="L365" i="5" s="1"/>
  <c r="G364" i="5"/>
  <c r="I364" i="5" s="1"/>
  <c r="L364" i="5" s="1"/>
  <c r="G363" i="5"/>
  <c r="I363" i="5" s="1"/>
  <c r="L363" i="5" s="1"/>
  <c r="G362" i="5"/>
  <c r="I362" i="5" s="1"/>
  <c r="L362" i="5" s="1"/>
  <c r="G361" i="5"/>
  <c r="I361" i="5" s="1"/>
  <c r="L361" i="5" s="1"/>
  <c r="G360" i="5"/>
  <c r="I360" i="5" s="1"/>
  <c r="L360" i="5" s="1"/>
  <c r="G359" i="5"/>
  <c r="I359" i="5" s="1"/>
  <c r="L359" i="5" s="1"/>
  <c r="G358" i="5"/>
  <c r="I358" i="5" s="1"/>
  <c r="L358" i="5" s="1"/>
  <c r="G357" i="5"/>
  <c r="I357" i="5" s="1"/>
  <c r="L357" i="5" s="1"/>
  <c r="G356" i="5"/>
  <c r="I356" i="5" s="1"/>
  <c r="L356" i="5" s="1"/>
  <c r="G355" i="5"/>
  <c r="I355" i="5" s="1"/>
  <c r="L355" i="5" s="1"/>
  <c r="G354" i="5"/>
  <c r="I354" i="5" s="1"/>
  <c r="L354" i="5" s="1"/>
  <c r="G353" i="5"/>
  <c r="I353" i="5" s="1"/>
  <c r="L353" i="5" s="1"/>
  <c r="G352" i="5"/>
  <c r="I352" i="5" s="1"/>
  <c r="L352" i="5" s="1"/>
  <c r="G351" i="5"/>
  <c r="I351" i="5" s="1"/>
  <c r="L351" i="5" s="1"/>
  <c r="G350" i="5"/>
  <c r="I350" i="5" s="1"/>
  <c r="L350" i="5" s="1"/>
  <c r="G349" i="5"/>
  <c r="I349" i="5" s="1"/>
  <c r="L349" i="5" s="1"/>
  <c r="G348" i="5"/>
  <c r="I348" i="5" s="1"/>
  <c r="L348" i="5" s="1"/>
  <c r="G347" i="5"/>
  <c r="I347" i="5" s="1"/>
  <c r="L347" i="5" s="1"/>
  <c r="G346" i="5"/>
  <c r="I346" i="5" s="1"/>
  <c r="L346" i="5" s="1"/>
  <c r="G345" i="5"/>
  <c r="I345" i="5" s="1"/>
  <c r="L345" i="5" s="1"/>
  <c r="G344" i="5"/>
  <c r="I344" i="5" s="1"/>
  <c r="L344" i="5" s="1"/>
  <c r="G343" i="5"/>
  <c r="I343" i="5" s="1"/>
  <c r="L343" i="5" s="1"/>
  <c r="G342" i="5"/>
  <c r="I342" i="5" s="1"/>
  <c r="L342" i="5" s="1"/>
  <c r="G341" i="5"/>
  <c r="I341" i="5" s="1"/>
  <c r="L341" i="5" s="1"/>
  <c r="G340" i="5"/>
  <c r="I340" i="5" s="1"/>
  <c r="L340" i="5" s="1"/>
  <c r="G339" i="5"/>
  <c r="I339" i="5" s="1"/>
  <c r="L339" i="5" s="1"/>
  <c r="G338" i="5"/>
  <c r="I338" i="5" s="1"/>
  <c r="L338" i="5" s="1"/>
  <c r="G337" i="5"/>
  <c r="I337" i="5" s="1"/>
  <c r="L337" i="5" s="1"/>
  <c r="G336" i="5"/>
  <c r="I336" i="5" s="1"/>
  <c r="L336" i="5" s="1"/>
  <c r="G335" i="5"/>
  <c r="I335" i="5" s="1"/>
  <c r="L335" i="5" s="1"/>
  <c r="G334" i="5"/>
  <c r="I334" i="5" s="1"/>
  <c r="L334" i="5" s="1"/>
  <c r="G333" i="5"/>
  <c r="I333" i="5" s="1"/>
  <c r="L333" i="5" s="1"/>
  <c r="G332" i="5"/>
  <c r="I332" i="5" s="1"/>
  <c r="L332" i="5" s="1"/>
  <c r="G331" i="5"/>
  <c r="I331" i="5" s="1"/>
  <c r="L331" i="5" s="1"/>
  <c r="G330" i="5"/>
  <c r="I330" i="5" s="1"/>
  <c r="L330" i="5" s="1"/>
  <c r="G329" i="5"/>
  <c r="I329" i="5" s="1"/>
  <c r="L329" i="5" s="1"/>
  <c r="G328" i="5"/>
  <c r="I328" i="5" s="1"/>
  <c r="L328" i="5" s="1"/>
  <c r="G327" i="5"/>
  <c r="I327" i="5" s="1"/>
  <c r="L327" i="5" s="1"/>
  <c r="G326" i="5"/>
  <c r="I326" i="5" s="1"/>
  <c r="L326" i="5" s="1"/>
  <c r="G325" i="5"/>
  <c r="I325" i="5" s="1"/>
  <c r="L325" i="5" s="1"/>
  <c r="G324" i="5"/>
  <c r="I324" i="5" s="1"/>
  <c r="L324" i="5" s="1"/>
  <c r="G323" i="5"/>
  <c r="I323" i="5" s="1"/>
  <c r="L323" i="5" s="1"/>
  <c r="G322" i="5"/>
  <c r="I322" i="5" s="1"/>
  <c r="L322" i="5" s="1"/>
  <c r="G321" i="5"/>
  <c r="I321" i="5" s="1"/>
  <c r="L321" i="5" s="1"/>
  <c r="G320" i="5"/>
  <c r="I320" i="5" s="1"/>
  <c r="L320" i="5" s="1"/>
  <c r="G319" i="5"/>
  <c r="I319" i="5" s="1"/>
  <c r="L319" i="5" s="1"/>
  <c r="G318" i="5"/>
  <c r="I318" i="5" s="1"/>
  <c r="L318" i="5" s="1"/>
  <c r="G317" i="5"/>
  <c r="I317" i="5" s="1"/>
  <c r="L317" i="5" s="1"/>
  <c r="G316" i="5"/>
  <c r="I316" i="5" s="1"/>
  <c r="L316" i="5" s="1"/>
  <c r="G315" i="5"/>
  <c r="I315" i="5" s="1"/>
  <c r="L315" i="5" s="1"/>
  <c r="G314" i="5"/>
  <c r="I314" i="5" s="1"/>
  <c r="L314" i="5" s="1"/>
  <c r="G313" i="5"/>
  <c r="I313" i="5" s="1"/>
  <c r="L313" i="5" s="1"/>
  <c r="G312" i="5"/>
  <c r="I312" i="5" s="1"/>
  <c r="L312" i="5" s="1"/>
  <c r="G311" i="5"/>
  <c r="I311" i="5" s="1"/>
  <c r="L311" i="5" s="1"/>
  <c r="G310" i="5"/>
  <c r="I310" i="5" s="1"/>
  <c r="L310" i="5" s="1"/>
  <c r="G309" i="5"/>
  <c r="I309" i="5" s="1"/>
  <c r="L309" i="5" s="1"/>
  <c r="G308" i="5"/>
  <c r="I308" i="5" s="1"/>
  <c r="L308" i="5" s="1"/>
  <c r="G307" i="5"/>
  <c r="I307" i="5" s="1"/>
  <c r="L307" i="5" s="1"/>
  <c r="G306" i="5"/>
  <c r="I306" i="5" s="1"/>
  <c r="L306" i="5" s="1"/>
  <c r="G305" i="5"/>
  <c r="I305" i="5" s="1"/>
  <c r="L305" i="5" s="1"/>
  <c r="G304" i="5"/>
  <c r="I304" i="5" s="1"/>
  <c r="L304" i="5" s="1"/>
  <c r="G303" i="5"/>
  <c r="I303" i="5" s="1"/>
  <c r="L303" i="5" s="1"/>
  <c r="G302" i="5"/>
  <c r="I302" i="5" s="1"/>
  <c r="L302" i="5" s="1"/>
  <c r="G301" i="5"/>
  <c r="I301" i="5" s="1"/>
  <c r="L301" i="5" s="1"/>
  <c r="G300" i="5"/>
  <c r="I300" i="5" s="1"/>
  <c r="L300" i="5" s="1"/>
  <c r="G299" i="5"/>
  <c r="I299" i="5" s="1"/>
  <c r="L299" i="5" s="1"/>
  <c r="G298" i="5"/>
  <c r="I298" i="5" s="1"/>
  <c r="L298" i="5" s="1"/>
  <c r="G297" i="5"/>
  <c r="I297" i="5" s="1"/>
  <c r="L297" i="5" s="1"/>
  <c r="G296" i="5"/>
  <c r="I296" i="5" s="1"/>
  <c r="L296" i="5" s="1"/>
  <c r="G295" i="5"/>
  <c r="I295" i="5" s="1"/>
  <c r="L295" i="5" s="1"/>
  <c r="G294" i="5"/>
  <c r="I294" i="5" s="1"/>
  <c r="L294" i="5" s="1"/>
  <c r="G293" i="5"/>
  <c r="I293" i="5" s="1"/>
  <c r="L293" i="5" s="1"/>
  <c r="G292" i="5"/>
  <c r="I292" i="5" s="1"/>
  <c r="L292" i="5" s="1"/>
  <c r="G291" i="5"/>
  <c r="I291" i="5" s="1"/>
  <c r="L291" i="5" s="1"/>
  <c r="G290" i="5"/>
  <c r="I290" i="5" s="1"/>
  <c r="L290" i="5" s="1"/>
  <c r="G289" i="5"/>
  <c r="I289" i="5" s="1"/>
  <c r="L289" i="5" s="1"/>
  <c r="G288" i="5"/>
  <c r="I288" i="5" s="1"/>
  <c r="L288" i="5" s="1"/>
  <c r="G287" i="5"/>
  <c r="I287" i="5" s="1"/>
  <c r="L287" i="5" s="1"/>
  <c r="G286" i="5"/>
  <c r="I286" i="5" s="1"/>
  <c r="L286" i="5" s="1"/>
  <c r="G285" i="5"/>
  <c r="I285" i="5" s="1"/>
  <c r="L285" i="5" s="1"/>
  <c r="G284" i="5"/>
  <c r="I284" i="5" s="1"/>
  <c r="L284" i="5" s="1"/>
  <c r="G283" i="5"/>
  <c r="I283" i="5" s="1"/>
  <c r="L283" i="5" s="1"/>
  <c r="G282" i="5"/>
  <c r="I282" i="5" s="1"/>
  <c r="L282" i="5" s="1"/>
  <c r="G281" i="5"/>
  <c r="I281" i="5" s="1"/>
  <c r="L281" i="5" s="1"/>
  <c r="G280" i="5"/>
  <c r="I280" i="5" s="1"/>
  <c r="L280" i="5" s="1"/>
  <c r="G279" i="5"/>
  <c r="I279" i="5" s="1"/>
  <c r="L279" i="5" s="1"/>
  <c r="G278" i="5"/>
  <c r="I278" i="5" s="1"/>
  <c r="L278" i="5" s="1"/>
  <c r="G277" i="5"/>
  <c r="I277" i="5" s="1"/>
  <c r="L277" i="5" s="1"/>
  <c r="G276" i="5"/>
  <c r="I276" i="5" s="1"/>
  <c r="L276" i="5" s="1"/>
  <c r="G275" i="5"/>
  <c r="I275" i="5" s="1"/>
  <c r="L275" i="5" s="1"/>
  <c r="G274" i="5"/>
  <c r="I274" i="5" s="1"/>
  <c r="L274" i="5" s="1"/>
  <c r="G273" i="5"/>
  <c r="I273" i="5" s="1"/>
  <c r="L273" i="5" s="1"/>
  <c r="G272" i="5"/>
  <c r="I272" i="5" s="1"/>
  <c r="L272" i="5" s="1"/>
  <c r="G271" i="5"/>
  <c r="I271" i="5" s="1"/>
  <c r="L271" i="5" s="1"/>
  <c r="G270" i="5"/>
  <c r="I270" i="5" s="1"/>
  <c r="L270" i="5" s="1"/>
  <c r="G269" i="5"/>
  <c r="I269" i="5" s="1"/>
  <c r="L269" i="5" s="1"/>
  <c r="G268" i="5"/>
  <c r="I268" i="5" s="1"/>
  <c r="L268" i="5" s="1"/>
  <c r="G267" i="5"/>
  <c r="I267" i="5" s="1"/>
  <c r="L267" i="5" s="1"/>
  <c r="G266" i="5"/>
  <c r="I266" i="5" s="1"/>
  <c r="L266" i="5" s="1"/>
  <c r="G265" i="5"/>
  <c r="I265" i="5" s="1"/>
  <c r="L265" i="5" s="1"/>
  <c r="G264" i="5"/>
  <c r="I264" i="5" s="1"/>
  <c r="L264" i="5" s="1"/>
  <c r="G263" i="5"/>
  <c r="I263" i="5" s="1"/>
  <c r="L263" i="5" s="1"/>
  <c r="G262" i="5"/>
  <c r="I262" i="5" s="1"/>
  <c r="L262" i="5" s="1"/>
  <c r="G261" i="5"/>
  <c r="I261" i="5" s="1"/>
  <c r="L261" i="5" s="1"/>
  <c r="G260" i="5"/>
  <c r="I260" i="5" s="1"/>
  <c r="L260" i="5" s="1"/>
  <c r="G259" i="5"/>
  <c r="I259" i="5" s="1"/>
  <c r="L259" i="5" s="1"/>
  <c r="G258" i="5"/>
  <c r="I258" i="5" s="1"/>
  <c r="L258" i="5" s="1"/>
  <c r="G257" i="5"/>
  <c r="I257" i="5" s="1"/>
  <c r="L257" i="5" s="1"/>
  <c r="G256" i="5"/>
  <c r="I256" i="5" s="1"/>
  <c r="L256" i="5" s="1"/>
  <c r="G255" i="5"/>
  <c r="I255" i="5" s="1"/>
  <c r="L255" i="5" s="1"/>
  <c r="G254" i="5"/>
  <c r="I254" i="5" s="1"/>
  <c r="L254" i="5" s="1"/>
  <c r="G253" i="5"/>
  <c r="I253" i="5" s="1"/>
  <c r="L253" i="5" s="1"/>
  <c r="G252" i="5"/>
  <c r="I252" i="5" s="1"/>
  <c r="L252" i="5" s="1"/>
  <c r="G251" i="5"/>
  <c r="I251" i="5" s="1"/>
  <c r="L251" i="5" s="1"/>
  <c r="G250" i="5"/>
  <c r="I250" i="5" s="1"/>
  <c r="L250" i="5" s="1"/>
  <c r="G249" i="5"/>
  <c r="I249" i="5" s="1"/>
  <c r="L249" i="5" s="1"/>
  <c r="G248" i="5"/>
  <c r="I248" i="5" s="1"/>
  <c r="L248" i="5" s="1"/>
  <c r="G247" i="5"/>
  <c r="I247" i="5" s="1"/>
  <c r="L247" i="5" s="1"/>
  <c r="G246" i="5"/>
  <c r="I246" i="5" s="1"/>
  <c r="L246" i="5" s="1"/>
  <c r="G245" i="5"/>
  <c r="I245" i="5" s="1"/>
  <c r="L245" i="5" s="1"/>
  <c r="G244" i="5"/>
  <c r="I244" i="5" s="1"/>
  <c r="L244" i="5" s="1"/>
  <c r="G243" i="5"/>
  <c r="I243" i="5" s="1"/>
  <c r="L243" i="5" s="1"/>
  <c r="G242" i="5"/>
  <c r="I242" i="5" s="1"/>
  <c r="L242" i="5" s="1"/>
  <c r="G241" i="5"/>
  <c r="I241" i="5" s="1"/>
  <c r="L241" i="5" s="1"/>
  <c r="G240" i="5"/>
  <c r="I240" i="5" s="1"/>
  <c r="L240" i="5" s="1"/>
  <c r="G239" i="5"/>
  <c r="I239" i="5" s="1"/>
  <c r="L239" i="5" s="1"/>
  <c r="G238" i="5"/>
  <c r="I238" i="5" s="1"/>
  <c r="L238" i="5" s="1"/>
  <c r="G237" i="5"/>
  <c r="I237" i="5" s="1"/>
  <c r="L237" i="5" s="1"/>
  <c r="G236" i="5"/>
  <c r="I236" i="5" s="1"/>
  <c r="L236" i="5" s="1"/>
  <c r="G235" i="5"/>
  <c r="I235" i="5" s="1"/>
  <c r="L235" i="5" s="1"/>
  <c r="G234" i="5"/>
  <c r="I234" i="5" s="1"/>
  <c r="L234" i="5" s="1"/>
  <c r="G233" i="5"/>
  <c r="I233" i="5" s="1"/>
  <c r="L233" i="5" s="1"/>
  <c r="G232" i="5"/>
  <c r="I232" i="5" s="1"/>
  <c r="L232" i="5" s="1"/>
  <c r="G231" i="5"/>
  <c r="I231" i="5" s="1"/>
  <c r="L231" i="5" s="1"/>
  <c r="G230" i="5"/>
  <c r="I230" i="5" s="1"/>
  <c r="L230" i="5" s="1"/>
  <c r="G229" i="5"/>
  <c r="I229" i="5" s="1"/>
  <c r="L229" i="5" s="1"/>
  <c r="G228" i="5"/>
  <c r="I228" i="5" s="1"/>
  <c r="L228" i="5" s="1"/>
  <c r="G227" i="5"/>
  <c r="I227" i="5" s="1"/>
  <c r="L227" i="5" s="1"/>
  <c r="G226" i="5"/>
  <c r="I226" i="5" s="1"/>
  <c r="L226" i="5" s="1"/>
  <c r="G225" i="5"/>
  <c r="I225" i="5" s="1"/>
  <c r="L225" i="5" s="1"/>
  <c r="G224" i="5"/>
  <c r="I224" i="5" s="1"/>
  <c r="L224" i="5" s="1"/>
  <c r="G223" i="5"/>
  <c r="I223" i="5" s="1"/>
  <c r="L223" i="5" s="1"/>
  <c r="G222" i="5"/>
  <c r="I222" i="5" s="1"/>
  <c r="L222" i="5" s="1"/>
  <c r="G221" i="5"/>
  <c r="I221" i="5" s="1"/>
  <c r="L221" i="5" s="1"/>
  <c r="G220" i="5"/>
  <c r="I220" i="5" s="1"/>
  <c r="L220" i="5" s="1"/>
  <c r="G219" i="5"/>
  <c r="I219" i="5" s="1"/>
  <c r="L219" i="5" s="1"/>
  <c r="G218" i="5"/>
  <c r="I218" i="5" s="1"/>
  <c r="L218" i="5" s="1"/>
  <c r="G217" i="5"/>
  <c r="I217" i="5" s="1"/>
  <c r="L217" i="5" s="1"/>
  <c r="G216" i="5"/>
  <c r="I216" i="5" s="1"/>
  <c r="L216" i="5" s="1"/>
  <c r="G215" i="5"/>
  <c r="I215" i="5" s="1"/>
  <c r="L215" i="5" s="1"/>
  <c r="G214" i="5"/>
  <c r="I214" i="5" s="1"/>
  <c r="L214" i="5" s="1"/>
  <c r="G213" i="5"/>
  <c r="I213" i="5" s="1"/>
  <c r="L213" i="5" s="1"/>
  <c r="G212" i="5"/>
  <c r="I212" i="5" s="1"/>
  <c r="L212" i="5" s="1"/>
  <c r="G211" i="5"/>
  <c r="I211" i="5" s="1"/>
  <c r="L211" i="5" s="1"/>
  <c r="G210" i="5"/>
  <c r="I210" i="5" s="1"/>
  <c r="L210" i="5" s="1"/>
  <c r="G209" i="5"/>
  <c r="I209" i="5" s="1"/>
  <c r="L209" i="5" s="1"/>
  <c r="G208" i="5"/>
  <c r="I208" i="5" s="1"/>
  <c r="L208" i="5" s="1"/>
  <c r="G207" i="5"/>
  <c r="I207" i="5" s="1"/>
  <c r="L207" i="5" s="1"/>
  <c r="G206" i="5"/>
  <c r="I206" i="5" s="1"/>
  <c r="L206" i="5" s="1"/>
  <c r="G205" i="5"/>
  <c r="I205" i="5" s="1"/>
  <c r="L205" i="5" s="1"/>
  <c r="G204" i="5"/>
  <c r="I204" i="5" s="1"/>
  <c r="L204" i="5" s="1"/>
  <c r="G203" i="5"/>
  <c r="I203" i="5" s="1"/>
  <c r="L203" i="5" s="1"/>
  <c r="G202" i="5"/>
  <c r="I202" i="5" s="1"/>
  <c r="L202" i="5" s="1"/>
  <c r="G201" i="5"/>
  <c r="I201" i="5" s="1"/>
  <c r="L201" i="5" s="1"/>
  <c r="G200" i="5"/>
  <c r="I200" i="5" s="1"/>
  <c r="L200" i="5" s="1"/>
  <c r="G199" i="5"/>
  <c r="I199" i="5" s="1"/>
  <c r="L199" i="5" s="1"/>
  <c r="G198" i="5"/>
  <c r="I198" i="5" s="1"/>
  <c r="L198" i="5" s="1"/>
  <c r="G197" i="5"/>
  <c r="I197" i="5" s="1"/>
  <c r="L197" i="5" s="1"/>
  <c r="G196" i="5"/>
  <c r="I196" i="5" s="1"/>
  <c r="L196" i="5" s="1"/>
  <c r="G195" i="5"/>
  <c r="I195" i="5" s="1"/>
  <c r="L195" i="5" s="1"/>
  <c r="G194" i="5"/>
  <c r="I194" i="5" s="1"/>
  <c r="L194" i="5" s="1"/>
  <c r="G193" i="5"/>
  <c r="I193" i="5" s="1"/>
  <c r="L193" i="5" s="1"/>
  <c r="G192" i="5"/>
  <c r="I192" i="5" s="1"/>
  <c r="L192" i="5" s="1"/>
  <c r="G191" i="5"/>
  <c r="I191" i="5" s="1"/>
  <c r="L191" i="5" s="1"/>
  <c r="G190" i="5"/>
  <c r="I190" i="5" s="1"/>
  <c r="L190" i="5" s="1"/>
  <c r="G189" i="5"/>
  <c r="I189" i="5" s="1"/>
  <c r="L189" i="5" s="1"/>
  <c r="G188" i="5"/>
  <c r="I188" i="5" s="1"/>
  <c r="L188" i="5" s="1"/>
  <c r="G187" i="5"/>
  <c r="I187" i="5" s="1"/>
  <c r="L187" i="5" s="1"/>
  <c r="G186" i="5"/>
  <c r="I186" i="5" s="1"/>
  <c r="L186" i="5" s="1"/>
  <c r="G185" i="5"/>
  <c r="I185" i="5" s="1"/>
  <c r="L185" i="5" s="1"/>
  <c r="G184" i="5"/>
  <c r="I184" i="5" s="1"/>
  <c r="L184" i="5" s="1"/>
  <c r="G183" i="5"/>
  <c r="I183" i="5" s="1"/>
  <c r="L183" i="5" s="1"/>
  <c r="G182" i="5"/>
  <c r="I182" i="5" s="1"/>
  <c r="L182" i="5" s="1"/>
  <c r="G181" i="5"/>
  <c r="I181" i="5" s="1"/>
  <c r="L181" i="5" s="1"/>
  <c r="G180" i="5"/>
  <c r="I180" i="5" s="1"/>
  <c r="L180" i="5" s="1"/>
  <c r="G179" i="5"/>
  <c r="I179" i="5" s="1"/>
  <c r="L179" i="5" s="1"/>
  <c r="G178" i="5"/>
  <c r="I178" i="5" s="1"/>
  <c r="L178" i="5" s="1"/>
  <c r="G177" i="5"/>
  <c r="I177" i="5" s="1"/>
  <c r="L177" i="5" s="1"/>
  <c r="G176" i="5"/>
  <c r="I176" i="5" s="1"/>
  <c r="L176" i="5" s="1"/>
  <c r="G175" i="5"/>
  <c r="I175" i="5" s="1"/>
  <c r="L175" i="5" s="1"/>
  <c r="G174" i="5"/>
  <c r="I174" i="5" s="1"/>
  <c r="L174" i="5" s="1"/>
  <c r="G173" i="5"/>
  <c r="I173" i="5" s="1"/>
  <c r="L173" i="5" s="1"/>
  <c r="G172" i="5"/>
  <c r="I172" i="5" s="1"/>
  <c r="L172" i="5" s="1"/>
  <c r="G171" i="5"/>
  <c r="I171" i="5" s="1"/>
  <c r="L171" i="5" s="1"/>
  <c r="G170" i="5"/>
  <c r="I170" i="5" s="1"/>
  <c r="L170" i="5" s="1"/>
  <c r="G169" i="5"/>
  <c r="I169" i="5" s="1"/>
  <c r="L169" i="5" s="1"/>
  <c r="G168" i="5"/>
  <c r="I168" i="5" s="1"/>
  <c r="L168" i="5" s="1"/>
  <c r="G167" i="5"/>
  <c r="I167" i="5" s="1"/>
  <c r="L167" i="5" s="1"/>
  <c r="G166" i="5"/>
  <c r="I166" i="5" s="1"/>
  <c r="L166" i="5" s="1"/>
  <c r="G165" i="5"/>
  <c r="I165" i="5" s="1"/>
  <c r="L165" i="5" s="1"/>
  <c r="G164" i="5"/>
  <c r="I164" i="5" s="1"/>
  <c r="L164" i="5" s="1"/>
  <c r="G163" i="5"/>
  <c r="I163" i="5" s="1"/>
  <c r="L163" i="5" s="1"/>
  <c r="G162" i="5"/>
  <c r="I162" i="5" s="1"/>
  <c r="L162" i="5" s="1"/>
  <c r="G161" i="5"/>
  <c r="I161" i="5" s="1"/>
  <c r="L161" i="5" s="1"/>
  <c r="G160" i="5"/>
  <c r="I160" i="5" s="1"/>
  <c r="L160" i="5" s="1"/>
  <c r="G159" i="5"/>
  <c r="I159" i="5" s="1"/>
  <c r="L159" i="5" s="1"/>
  <c r="G158" i="5"/>
  <c r="I158" i="5" s="1"/>
  <c r="L158" i="5" s="1"/>
  <c r="G157" i="5"/>
  <c r="I157" i="5" s="1"/>
  <c r="L157" i="5" s="1"/>
  <c r="G156" i="5"/>
  <c r="I156" i="5" s="1"/>
  <c r="L156" i="5" s="1"/>
  <c r="G155" i="5"/>
  <c r="I155" i="5" s="1"/>
  <c r="L155" i="5" s="1"/>
  <c r="G154" i="5"/>
  <c r="I154" i="5" s="1"/>
  <c r="L154" i="5" s="1"/>
  <c r="G153" i="5"/>
  <c r="I153" i="5" s="1"/>
  <c r="L153" i="5" s="1"/>
  <c r="G152" i="5"/>
  <c r="I152" i="5" s="1"/>
  <c r="L152" i="5" s="1"/>
  <c r="G151" i="5"/>
  <c r="I151" i="5" s="1"/>
  <c r="L151" i="5" s="1"/>
  <c r="G150" i="5"/>
  <c r="I150" i="5" s="1"/>
  <c r="L150" i="5" s="1"/>
  <c r="G149" i="5"/>
  <c r="I149" i="5" s="1"/>
  <c r="L149" i="5" s="1"/>
  <c r="G148" i="5"/>
  <c r="I148" i="5" s="1"/>
  <c r="L148" i="5" s="1"/>
  <c r="G147" i="5"/>
  <c r="I147" i="5" s="1"/>
  <c r="L147" i="5" s="1"/>
  <c r="G146" i="5"/>
  <c r="I146" i="5" s="1"/>
  <c r="L146" i="5" s="1"/>
  <c r="G145" i="5"/>
  <c r="I145" i="5" s="1"/>
  <c r="L145" i="5" s="1"/>
  <c r="G144" i="5"/>
  <c r="I144" i="5" s="1"/>
  <c r="L144" i="5" s="1"/>
  <c r="G143" i="5"/>
  <c r="I143" i="5" s="1"/>
  <c r="L143" i="5" s="1"/>
  <c r="G142" i="5"/>
  <c r="I142" i="5" s="1"/>
  <c r="L142" i="5" s="1"/>
  <c r="G141" i="5"/>
  <c r="I141" i="5" s="1"/>
  <c r="L141" i="5" s="1"/>
  <c r="G140" i="5"/>
  <c r="I140" i="5" s="1"/>
  <c r="L140" i="5" s="1"/>
  <c r="G139" i="5"/>
  <c r="I139" i="5" s="1"/>
  <c r="L139" i="5" s="1"/>
  <c r="G138" i="5"/>
  <c r="I138" i="5" s="1"/>
  <c r="L138" i="5" s="1"/>
  <c r="G137" i="5"/>
  <c r="I137" i="5" s="1"/>
  <c r="L137" i="5" s="1"/>
  <c r="G136" i="5"/>
  <c r="I136" i="5" s="1"/>
  <c r="L136" i="5" s="1"/>
  <c r="G135" i="5"/>
  <c r="I135" i="5" s="1"/>
  <c r="L135" i="5" s="1"/>
  <c r="G134" i="5"/>
  <c r="I134" i="5" s="1"/>
  <c r="L134" i="5" s="1"/>
  <c r="G133" i="5"/>
  <c r="I133" i="5" s="1"/>
  <c r="L133" i="5" s="1"/>
  <c r="G132" i="5"/>
  <c r="I132" i="5" s="1"/>
  <c r="L132" i="5" s="1"/>
  <c r="G131" i="5"/>
  <c r="I131" i="5" s="1"/>
  <c r="L131" i="5" s="1"/>
  <c r="G130" i="5"/>
  <c r="I130" i="5" s="1"/>
  <c r="L130" i="5" s="1"/>
  <c r="G129" i="5"/>
  <c r="I129" i="5" s="1"/>
  <c r="L129" i="5" s="1"/>
  <c r="G128" i="5"/>
  <c r="I128" i="5" s="1"/>
  <c r="L128" i="5" s="1"/>
  <c r="G127" i="5"/>
  <c r="I127" i="5" s="1"/>
  <c r="L127" i="5" s="1"/>
  <c r="G126" i="5"/>
  <c r="I126" i="5" s="1"/>
  <c r="L126" i="5" s="1"/>
  <c r="G125" i="5"/>
  <c r="I125" i="5" s="1"/>
  <c r="L125" i="5" s="1"/>
  <c r="G124" i="5"/>
  <c r="I124" i="5" s="1"/>
  <c r="L124" i="5" s="1"/>
  <c r="G123" i="5"/>
  <c r="I123" i="5" s="1"/>
  <c r="L123" i="5" s="1"/>
  <c r="G122" i="5"/>
  <c r="I122" i="5" s="1"/>
  <c r="L122" i="5" s="1"/>
  <c r="G121" i="5"/>
  <c r="I121" i="5" s="1"/>
  <c r="L121" i="5" s="1"/>
  <c r="G120" i="5"/>
  <c r="I120" i="5" s="1"/>
  <c r="L120" i="5" s="1"/>
  <c r="G119" i="5"/>
  <c r="I119" i="5" s="1"/>
  <c r="L119" i="5" s="1"/>
  <c r="G118" i="5"/>
  <c r="I118" i="5" s="1"/>
  <c r="L118" i="5" s="1"/>
  <c r="G117" i="5"/>
  <c r="I117" i="5" s="1"/>
  <c r="L117" i="5" s="1"/>
  <c r="G116" i="5"/>
  <c r="I116" i="5" s="1"/>
  <c r="L116" i="5" s="1"/>
  <c r="G115" i="5"/>
  <c r="I115" i="5" s="1"/>
  <c r="L115" i="5" s="1"/>
  <c r="G114" i="5"/>
  <c r="I114" i="5" s="1"/>
  <c r="L114" i="5" s="1"/>
  <c r="G113" i="5"/>
  <c r="I113" i="5" s="1"/>
  <c r="L113" i="5" s="1"/>
  <c r="G112" i="5"/>
  <c r="I112" i="5" s="1"/>
  <c r="L112" i="5" s="1"/>
  <c r="G111" i="5"/>
  <c r="I111" i="5" s="1"/>
  <c r="L111" i="5" s="1"/>
  <c r="G110" i="5"/>
  <c r="I110" i="5" s="1"/>
  <c r="L110" i="5" s="1"/>
  <c r="G109" i="5"/>
  <c r="I109" i="5" s="1"/>
  <c r="L109" i="5" s="1"/>
  <c r="G108" i="5"/>
  <c r="I108" i="5" s="1"/>
  <c r="L108" i="5" s="1"/>
  <c r="G107" i="5"/>
  <c r="I107" i="5" s="1"/>
  <c r="L107" i="5" s="1"/>
  <c r="G106" i="5"/>
  <c r="I106" i="5" s="1"/>
  <c r="L106" i="5" s="1"/>
  <c r="G105" i="5"/>
  <c r="I105" i="5" s="1"/>
  <c r="L105" i="5" s="1"/>
  <c r="G104" i="5"/>
  <c r="I104" i="5" s="1"/>
  <c r="L104" i="5" s="1"/>
  <c r="G103" i="5"/>
  <c r="I103" i="5" s="1"/>
  <c r="L103" i="5" s="1"/>
  <c r="G102" i="5"/>
  <c r="I102" i="5" s="1"/>
  <c r="L102" i="5" s="1"/>
  <c r="G100" i="5"/>
  <c r="I100" i="5" s="1"/>
  <c r="L100" i="5" s="1"/>
  <c r="G101" i="5"/>
  <c r="I101" i="5" s="1"/>
  <c r="L101" i="5" s="1"/>
  <c r="G99" i="5"/>
  <c r="I99" i="5" s="1"/>
  <c r="L99" i="5" s="1"/>
  <c r="G98" i="5"/>
  <c r="I98" i="5" s="1"/>
  <c r="L98" i="5" s="1"/>
  <c r="G97" i="5"/>
  <c r="I97" i="5" s="1"/>
  <c r="L97" i="5" s="1"/>
  <c r="G96" i="5"/>
  <c r="I96" i="5" s="1"/>
  <c r="L96" i="5" s="1"/>
  <c r="G95" i="5"/>
  <c r="I95" i="5" s="1"/>
  <c r="L95" i="5" s="1"/>
  <c r="G94" i="5"/>
  <c r="I94" i="5" s="1"/>
  <c r="L94" i="5" s="1"/>
  <c r="G93" i="5"/>
  <c r="I93" i="5" s="1"/>
  <c r="L93" i="5" s="1"/>
  <c r="G92" i="5"/>
  <c r="I92" i="5" s="1"/>
  <c r="L92" i="5" s="1"/>
  <c r="G91" i="5"/>
  <c r="I91" i="5" s="1"/>
  <c r="L91" i="5" s="1"/>
  <c r="G90" i="5"/>
  <c r="I90" i="5" s="1"/>
  <c r="L90" i="5" s="1"/>
  <c r="G89" i="5"/>
  <c r="I89" i="5" s="1"/>
  <c r="L89" i="5" s="1"/>
  <c r="G88" i="5"/>
  <c r="I88" i="5" s="1"/>
  <c r="L88" i="5" s="1"/>
  <c r="G87" i="5"/>
  <c r="I87" i="5" s="1"/>
  <c r="L87" i="5" s="1"/>
  <c r="G86" i="5"/>
  <c r="I86" i="5" s="1"/>
  <c r="L86" i="5" s="1"/>
  <c r="G85" i="5"/>
  <c r="I85" i="5" s="1"/>
  <c r="L85" i="5" s="1"/>
  <c r="G84" i="5"/>
  <c r="I84" i="5" s="1"/>
  <c r="L84" i="5" s="1"/>
  <c r="G83" i="5"/>
  <c r="I83" i="5" s="1"/>
  <c r="L83" i="5" s="1"/>
  <c r="G82" i="5"/>
  <c r="I82" i="5" s="1"/>
  <c r="L82" i="5" s="1"/>
  <c r="G81" i="5"/>
  <c r="I81" i="5" s="1"/>
  <c r="L81" i="5" s="1"/>
  <c r="G80" i="5"/>
  <c r="I80" i="5" s="1"/>
  <c r="L80" i="5" s="1"/>
  <c r="G79" i="5"/>
  <c r="I79" i="5" s="1"/>
  <c r="L79" i="5" s="1"/>
  <c r="G78" i="5"/>
  <c r="I78" i="5" s="1"/>
  <c r="L78" i="5" s="1"/>
  <c r="G77" i="5"/>
  <c r="I77" i="5" s="1"/>
  <c r="L77" i="5" s="1"/>
  <c r="G76" i="5"/>
  <c r="I76" i="5" s="1"/>
  <c r="L76" i="5" s="1"/>
  <c r="G75" i="5"/>
  <c r="I75" i="5" s="1"/>
  <c r="L75" i="5" s="1"/>
  <c r="G74" i="5"/>
  <c r="I74" i="5" s="1"/>
  <c r="L74" i="5" s="1"/>
  <c r="G73" i="5"/>
  <c r="I73" i="5" s="1"/>
  <c r="L73" i="5" s="1"/>
  <c r="G72" i="5"/>
  <c r="I72" i="5" s="1"/>
  <c r="L72" i="5" s="1"/>
  <c r="G71" i="5"/>
  <c r="I71" i="5" s="1"/>
  <c r="L71" i="5" s="1"/>
  <c r="G70" i="5"/>
  <c r="I70" i="5" s="1"/>
  <c r="L70" i="5" s="1"/>
  <c r="G69" i="5"/>
  <c r="I69" i="5" s="1"/>
  <c r="L69" i="5" s="1"/>
  <c r="G68" i="5"/>
  <c r="I68" i="5" s="1"/>
  <c r="L68" i="5" s="1"/>
  <c r="G67" i="5"/>
  <c r="I67" i="5" s="1"/>
  <c r="L67" i="5" s="1"/>
  <c r="G66" i="5"/>
  <c r="I66" i="5" s="1"/>
  <c r="L66" i="5" s="1"/>
  <c r="G65" i="5"/>
  <c r="I65" i="5" s="1"/>
  <c r="L65" i="5" s="1"/>
  <c r="G64" i="5"/>
  <c r="I64" i="5" s="1"/>
  <c r="L64" i="5" s="1"/>
  <c r="G63" i="5"/>
  <c r="I63" i="5" s="1"/>
  <c r="L63" i="5" s="1"/>
  <c r="G62" i="5"/>
  <c r="I62" i="5" s="1"/>
  <c r="L62" i="5" s="1"/>
  <c r="G61" i="5"/>
  <c r="I61" i="5" s="1"/>
  <c r="L61" i="5" s="1"/>
  <c r="G60" i="5"/>
  <c r="I60" i="5" s="1"/>
  <c r="L60" i="5" s="1"/>
  <c r="G59" i="5"/>
  <c r="I59" i="5" s="1"/>
  <c r="L59" i="5" s="1"/>
  <c r="G58" i="5"/>
  <c r="I58" i="5" s="1"/>
  <c r="L58" i="5" s="1"/>
  <c r="G57" i="5"/>
  <c r="I57" i="5" s="1"/>
  <c r="L57" i="5" s="1"/>
  <c r="G56" i="5"/>
  <c r="I56" i="5" s="1"/>
  <c r="L56" i="5" s="1"/>
  <c r="G55" i="5"/>
  <c r="I55" i="5" s="1"/>
  <c r="L55" i="5" s="1"/>
  <c r="G54" i="5"/>
  <c r="I54" i="5" s="1"/>
  <c r="L54" i="5" s="1"/>
  <c r="G53" i="5"/>
  <c r="I53" i="5" s="1"/>
  <c r="L53" i="5" s="1"/>
  <c r="G52" i="5"/>
  <c r="I52" i="5" s="1"/>
  <c r="L52" i="5" s="1"/>
  <c r="G51" i="5"/>
  <c r="I51" i="5" s="1"/>
  <c r="L51" i="5" s="1"/>
  <c r="G50" i="5"/>
  <c r="I50" i="5" s="1"/>
  <c r="L50" i="5" s="1"/>
  <c r="G49" i="5"/>
  <c r="I49" i="5" s="1"/>
  <c r="L49" i="5" s="1"/>
  <c r="G48" i="5"/>
  <c r="I48" i="5" s="1"/>
  <c r="L48" i="5" s="1"/>
  <c r="G47" i="5"/>
  <c r="I47" i="5" s="1"/>
  <c r="L47" i="5" s="1"/>
  <c r="G46" i="5"/>
  <c r="I46" i="5" s="1"/>
  <c r="L46" i="5" s="1"/>
  <c r="G45" i="5"/>
  <c r="I45" i="5" s="1"/>
  <c r="L45" i="5" s="1"/>
  <c r="G44" i="5"/>
  <c r="I44" i="5" s="1"/>
  <c r="L44" i="5" s="1"/>
  <c r="G43" i="5"/>
  <c r="I43" i="5" s="1"/>
  <c r="L43" i="5" s="1"/>
  <c r="G42" i="5"/>
  <c r="I42" i="5" s="1"/>
  <c r="L42" i="5" s="1"/>
  <c r="G41" i="5"/>
  <c r="I41" i="5" s="1"/>
  <c r="L41" i="5" s="1"/>
  <c r="G40" i="5"/>
  <c r="I40" i="5" s="1"/>
  <c r="L40" i="5" s="1"/>
  <c r="G39" i="5"/>
  <c r="I39" i="5" s="1"/>
  <c r="L39" i="5" s="1"/>
  <c r="G38" i="5"/>
  <c r="I38" i="5" s="1"/>
  <c r="L38" i="5" s="1"/>
  <c r="G37" i="5"/>
  <c r="I37" i="5" s="1"/>
  <c r="L37" i="5" s="1"/>
  <c r="G36" i="5"/>
  <c r="I36" i="5" s="1"/>
  <c r="L36" i="5" s="1"/>
  <c r="G35" i="5"/>
  <c r="I35" i="5" s="1"/>
  <c r="L35" i="5" s="1"/>
  <c r="G34" i="5"/>
  <c r="I34" i="5" s="1"/>
  <c r="L34" i="5" s="1"/>
  <c r="G33" i="5"/>
  <c r="I33" i="5" s="1"/>
  <c r="L33" i="5" s="1"/>
  <c r="G32" i="5"/>
  <c r="I32" i="5" s="1"/>
  <c r="L32" i="5" s="1"/>
  <c r="G31" i="5"/>
  <c r="I31" i="5" s="1"/>
  <c r="L31" i="5" s="1"/>
  <c r="G30" i="5"/>
  <c r="I30" i="5" s="1"/>
  <c r="L30" i="5" s="1"/>
  <c r="G29" i="5"/>
  <c r="I29" i="5" s="1"/>
  <c r="L29" i="5" s="1"/>
  <c r="G28" i="5"/>
  <c r="I28" i="5" s="1"/>
  <c r="L28" i="5" s="1"/>
  <c r="G27" i="5"/>
  <c r="I27" i="5" s="1"/>
  <c r="L27" i="5" s="1"/>
  <c r="G26" i="5"/>
  <c r="I26" i="5" s="1"/>
  <c r="L26" i="5" s="1"/>
  <c r="G25" i="5"/>
  <c r="I25" i="5" s="1"/>
  <c r="L25" i="5" s="1"/>
  <c r="G24" i="5"/>
  <c r="I24" i="5" s="1"/>
  <c r="L24" i="5" s="1"/>
  <c r="G23" i="5"/>
  <c r="I23" i="5" s="1"/>
  <c r="L23" i="5" s="1"/>
  <c r="G22" i="5"/>
  <c r="I22" i="5" s="1"/>
  <c r="L22" i="5" s="1"/>
  <c r="G21" i="5"/>
  <c r="I21" i="5" s="1"/>
  <c r="L21" i="5" s="1"/>
  <c r="G20" i="5"/>
  <c r="I20" i="5" s="1"/>
  <c r="L20" i="5" s="1"/>
  <c r="G19" i="5"/>
  <c r="I19" i="5" s="1"/>
  <c r="L19" i="5" s="1"/>
  <c r="G18" i="5"/>
  <c r="I18" i="5" s="1"/>
  <c r="L18" i="5" s="1"/>
  <c r="G17" i="5"/>
  <c r="I17" i="5" s="1"/>
  <c r="L17" i="5" s="1"/>
  <c r="G16" i="5"/>
  <c r="I16" i="5" s="1"/>
  <c r="L16" i="5" s="1"/>
  <c r="G15" i="5"/>
  <c r="I15" i="5" s="1"/>
  <c r="L15" i="5" s="1"/>
  <c r="G14" i="5"/>
  <c r="I14" i="5" s="1"/>
  <c r="L14" i="5" s="1"/>
  <c r="G13" i="5"/>
  <c r="I13" i="5" s="1"/>
  <c r="L13" i="5" s="1"/>
  <c r="G12" i="5"/>
  <c r="I12" i="5" s="1"/>
  <c r="L12" i="5" s="1"/>
  <c r="G11" i="5"/>
  <c r="I11" i="5" s="1"/>
  <c r="L11" i="5" s="1"/>
  <c r="G10" i="5"/>
  <c r="I10" i="5" s="1"/>
  <c r="L10" i="5" s="1"/>
  <c r="G9" i="5"/>
  <c r="I9" i="5" s="1"/>
  <c r="L9" i="5" s="1"/>
  <c r="G8" i="5"/>
  <c r="I8" i="5" s="1"/>
  <c r="L8" i="5" s="1"/>
  <c r="G7" i="5"/>
  <c r="I7" i="5" s="1"/>
  <c r="L7" i="5" s="1"/>
  <c r="G6" i="5"/>
  <c r="I6" i="5" s="1"/>
  <c r="L6" i="5" s="1"/>
  <c r="M857" i="5" l="1"/>
  <c r="M841" i="5"/>
  <c r="M825" i="5"/>
  <c r="M809" i="5"/>
  <c r="M793" i="5"/>
  <c r="M777" i="5"/>
  <c r="M761" i="5"/>
  <c r="M745" i="5"/>
  <c r="M729" i="5"/>
  <c r="M713" i="5"/>
  <c r="M697" i="5"/>
  <c r="M681" i="5"/>
  <c r="M665" i="5"/>
  <c r="M649" i="5"/>
  <c r="M633" i="5"/>
  <c r="M617" i="5"/>
  <c r="M601" i="5"/>
  <c r="M585" i="5"/>
  <c r="M569" i="5"/>
  <c r="M553" i="5"/>
  <c r="M537" i="5"/>
  <c r="M521" i="5"/>
  <c r="M505" i="5"/>
  <c r="M489" i="5"/>
  <c r="M473" i="5"/>
  <c r="M457" i="5"/>
  <c r="M441" i="5"/>
  <c r="M425" i="5"/>
  <c r="M409" i="5"/>
  <c r="M393" i="5"/>
  <c r="M377" i="5"/>
  <c r="M361" i="5"/>
  <c r="M345" i="5"/>
  <c r="M329" i="5"/>
  <c r="M313" i="5"/>
  <c r="M297" i="5"/>
  <c r="M281" i="5"/>
  <c r="M265" i="5"/>
  <c r="M249" i="5"/>
  <c r="M233" i="5"/>
  <c r="M217" i="5"/>
  <c r="M201" i="5"/>
  <c r="M185" i="5"/>
  <c r="M169" i="5"/>
  <c r="M153" i="5"/>
  <c r="M137" i="5"/>
  <c r="M121" i="5"/>
  <c r="M105" i="5"/>
  <c r="M89" i="5"/>
  <c r="M73" i="5"/>
  <c r="M57" i="5"/>
  <c r="M49" i="5"/>
  <c r="M41" i="5"/>
  <c r="M33" i="5"/>
  <c r="M25" i="5"/>
  <c r="M17" i="5"/>
  <c r="M9" i="5"/>
  <c r="M806" i="5"/>
  <c r="M762" i="5"/>
  <c r="M718" i="5"/>
  <c r="M662" i="5"/>
  <c r="M614" i="5"/>
  <c r="M570" i="5"/>
  <c r="M522" i="5"/>
  <c r="M470" i="5"/>
  <c r="M426" i="5"/>
  <c r="M378" i="5"/>
  <c r="M330" i="5"/>
  <c r="M282" i="5"/>
  <c r="M234" i="5"/>
  <c r="M186" i="5"/>
  <c r="M142" i="5"/>
  <c r="M856" i="5"/>
  <c r="M840" i="5"/>
  <c r="M824" i="5"/>
  <c r="M808" i="5"/>
  <c r="M792" i="5"/>
  <c r="M776" i="5"/>
  <c r="M760" i="5"/>
  <c r="M744" i="5"/>
  <c r="M728" i="5"/>
  <c r="M712" i="5"/>
  <c r="M696" i="5"/>
  <c r="M680" i="5"/>
  <c r="M664" i="5"/>
  <c r="M648" i="5"/>
  <c r="M632" i="5"/>
  <c r="M616" i="5"/>
  <c r="M600" i="5"/>
  <c r="M584" i="5"/>
  <c r="M568" i="5"/>
  <c r="M552" i="5"/>
  <c r="M536" i="5"/>
  <c r="M520" i="5"/>
  <c r="M504" i="5"/>
  <c r="M488" i="5"/>
  <c r="M472" i="5"/>
  <c r="M456" i="5"/>
  <c r="M440" i="5"/>
  <c r="M424" i="5"/>
  <c r="M408" i="5"/>
  <c r="M392" i="5"/>
  <c r="M376" i="5"/>
  <c r="M360" i="5"/>
  <c r="M344" i="5"/>
  <c r="M328" i="5"/>
  <c r="M312" i="5"/>
  <c r="M296" i="5"/>
  <c r="M280" i="5"/>
  <c r="M264" i="5"/>
  <c r="M248" i="5"/>
  <c r="M232" i="5"/>
  <c r="M216" i="5"/>
  <c r="M200" i="5"/>
  <c r="M184" i="5"/>
  <c r="M168" i="5"/>
  <c r="M152" i="5"/>
  <c r="M136" i="5"/>
  <c r="M120" i="5"/>
  <c r="M104" i="5"/>
  <c r="M88" i="5"/>
  <c r="M72" i="5"/>
  <c r="M64" i="5"/>
  <c r="M48" i="5"/>
  <c r="M40" i="5"/>
  <c r="M32" i="5"/>
  <c r="M24" i="5"/>
  <c r="M16" i="5"/>
  <c r="M8" i="5"/>
  <c r="M786" i="5"/>
  <c r="M734" i="5"/>
  <c r="M682" i="5"/>
  <c r="M634" i="5"/>
  <c r="M586" i="5"/>
  <c r="M542" i="5"/>
  <c r="M494" i="5"/>
  <c r="M442" i="5"/>
  <c r="M394" i="5"/>
  <c r="M346" i="5"/>
  <c r="M298" i="5"/>
  <c r="M250" i="5"/>
  <c r="M202" i="5"/>
  <c r="M158" i="5"/>
  <c r="M114" i="5"/>
  <c r="M66" i="5"/>
  <c r="M42" i="5"/>
  <c r="M18" i="5"/>
  <c r="M847" i="5"/>
  <c r="M831" i="5"/>
  <c r="M815" i="5"/>
  <c r="M799" i="5"/>
  <c r="M783" i="5"/>
  <c r="M767" i="5"/>
  <c r="M751" i="5"/>
  <c r="M735" i="5"/>
  <c r="M719" i="5"/>
  <c r="M703" i="5"/>
  <c r="M688" i="5"/>
  <c r="M671" i="5"/>
  <c r="M655" i="5"/>
  <c r="M639" i="5"/>
  <c r="M623" i="5"/>
  <c r="M607" i="5"/>
  <c r="M591" i="5"/>
  <c r="M575" i="5"/>
  <c r="M559" i="5"/>
  <c r="M543" i="5"/>
  <c r="M519" i="5"/>
  <c r="M503" i="5"/>
  <c r="M487" i="5"/>
  <c r="M471" i="5"/>
  <c r="M455" i="5"/>
  <c r="M439" i="5"/>
  <c r="M423" i="5"/>
  <c r="M407" i="5"/>
  <c r="M391" i="5"/>
  <c r="M375" i="5"/>
  <c r="M359" i="5"/>
  <c r="M343" i="5"/>
  <c r="M199" i="5"/>
  <c r="M191" i="5"/>
  <c r="M183" i="5"/>
  <c r="M175" i="5"/>
  <c r="M167" i="5"/>
  <c r="M159" i="5"/>
  <c r="M151" i="5"/>
  <c r="M143" i="5"/>
  <c r="M135" i="5"/>
  <c r="M127" i="5"/>
  <c r="M119" i="5"/>
  <c r="M111" i="5"/>
  <c r="M103" i="5"/>
  <c r="M95" i="5"/>
  <c r="M87" i="5"/>
  <c r="M79" i="5"/>
  <c r="M71" i="5"/>
  <c r="M63" i="5"/>
  <c r="M55" i="5"/>
  <c r="M47" i="5"/>
  <c r="M39" i="5"/>
  <c r="M31" i="5"/>
  <c r="M23" i="5"/>
  <c r="M15" i="5"/>
  <c r="M7" i="5"/>
  <c r="M842" i="5"/>
  <c r="M834" i="5"/>
  <c r="M818" i="5"/>
  <c r="M798" i="5"/>
  <c r="M778" i="5"/>
  <c r="M750" i="5"/>
  <c r="M726" i="5"/>
  <c r="M706" i="5"/>
  <c r="M687" i="5"/>
  <c r="M666" i="5"/>
  <c r="M642" i="5"/>
  <c r="M618" i="5"/>
  <c r="M590" i="5"/>
  <c r="M562" i="5"/>
  <c r="M538" i="5"/>
  <c r="M514" i="5"/>
  <c r="M490" i="5"/>
  <c r="M466" i="5"/>
  <c r="M446" i="5"/>
  <c r="M422" i="5"/>
  <c r="M398" i="5"/>
  <c r="M374" i="5"/>
  <c r="M350" i="5"/>
  <c r="M326" i="5"/>
  <c r="M302" i="5"/>
  <c r="M278" i="5"/>
  <c r="M254" i="5"/>
  <c r="M230" i="5"/>
  <c r="M206" i="5"/>
  <c r="M174" i="5"/>
  <c r="M146" i="5"/>
  <c r="M122" i="5"/>
  <c r="M98" i="5"/>
  <c r="M70" i="5"/>
  <c r="M46" i="5"/>
  <c r="M22" i="5"/>
  <c r="M849" i="5"/>
  <c r="M833" i="5"/>
  <c r="M817" i="5"/>
  <c r="M801" i="5"/>
  <c r="M785" i="5"/>
  <c r="M770" i="5"/>
  <c r="M753" i="5"/>
  <c r="M737" i="5"/>
  <c r="M721" i="5"/>
  <c r="M705" i="5"/>
  <c r="M689" i="5"/>
  <c r="M673" i="5"/>
  <c r="M657" i="5"/>
  <c r="M641" i="5"/>
  <c r="M625" i="5"/>
  <c r="M609" i="5"/>
  <c r="M593" i="5"/>
  <c r="M577" i="5"/>
  <c r="M561" i="5"/>
  <c r="M545" i="5"/>
  <c r="M529" i="5"/>
  <c r="M513" i="5"/>
  <c r="M497" i="5"/>
  <c r="M481" i="5"/>
  <c r="M465" i="5"/>
  <c r="M449" i="5"/>
  <c r="M433" i="5"/>
  <c r="M417" i="5"/>
  <c r="M401" i="5"/>
  <c r="M385" i="5"/>
  <c r="M369" i="5"/>
  <c r="M353" i="5"/>
  <c r="M337" i="5"/>
  <c r="M321" i="5"/>
  <c r="M305" i="5"/>
  <c r="M289" i="5"/>
  <c r="M273" i="5"/>
  <c r="M257" i="5"/>
  <c r="M241" i="5"/>
  <c r="M225" i="5"/>
  <c r="M209" i="5"/>
  <c r="M193" i="5"/>
  <c r="M177" i="5"/>
  <c r="M161" i="5"/>
  <c r="M145" i="5"/>
  <c r="M129" i="5"/>
  <c r="M113" i="5"/>
  <c r="M97" i="5"/>
  <c r="M81" i="5"/>
  <c r="M65" i="5"/>
  <c r="M830" i="5"/>
  <c r="M782" i="5"/>
  <c r="M742" i="5"/>
  <c r="M690" i="5"/>
  <c r="M638" i="5"/>
  <c r="M594" i="5"/>
  <c r="M546" i="5"/>
  <c r="M498" i="5"/>
  <c r="M450" i="5"/>
  <c r="M402" i="5"/>
  <c r="M354" i="5"/>
  <c r="M306" i="5"/>
  <c r="M258" i="5"/>
  <c r="M210" i="5"/>
  <c r="M166" i="5"/>
  <c r="M118" i="5"/>
  <c r="M94" i="5"/>
  <c r="M74" i="5"/>
  <c r="M50" i="5"/>
  <c r="M26" i="5"/>
  <c r="M848" i="5"/>
  <c r="M832" i="5"/>
  <c r="M816" i="5"/>
  <c r="M800" i="5"/>
  <c r="M784" i="5"/>
  <c r="M768" i="5"/>
  <c r="M752" i="5"/>
  <c r="M736" i="5"/>
  <c r="M720" i="5"/>
  <c r="M704" i="5"/>
  <c r="M672" i="5"/>
  <c r="M656" i="5"/>
  <c r="M640" i="5"/>
  <c r="M624" i="5"/>
  <c r="M608" i="5"/>
  <c r="M592" i="5"/>
  <c r="M576" i="5"/>
  <c r="M560" i="5"/>
  <c r="M544" i="5"/>
  <c r="M528" i="5"/>
  <c r="M512" i="5"/>
  <c r="M496" i="5"/>
  <c r="M480" i="5"/>
  <c r="M464" i="5"/>
  <c r="M448" i="5"/>
  <c r="M432" i="5"/>
  <c r="M416" i="5"/>
  <c r="M400" i="5"/>
  <c r="M384" i="5"/>
  <c r="M368" i="5"/>
  <c r="M352" i="5"/>
  <c r="M336" i="5"/>
  <c r="M320" i="5"/>
  <c r="M304" i="5"/>
  <c r="M288" i="5"/>
  <c r="M272" i="5"/>
  <c r="M256" i="5"/>
  <c r="M240" i="5"/>
  <c r="M224" i="5"/>
  <c r="M208" i="5"/>
  <c r="M192" i="5"/>
  <c r="M176" i="5"/>
  <c r="M160" i="5"/>
  <c r="M144" i="5"/>
  <c r="M128" i="5"/>
  <c r="M112" i="5"/>
  <c r="M96" i="5"/>
  <c r="M80" i="5"/>
  <c r="M56" i="5"/>
  <c r="M822" i="5"/>
  <c r="M758" i="5"/>
  <c r="M710" i="5"/>
  <c r="M658" i="5"/>
  <c r="M610" i="5"/>
  <c r="M566" i="5"/>
  <c r="M518" i="5"/>
  <c r="M474" i="5"/>
  <c r="M418" i="5"/>
  <c r="M370" i="5"/>
  <c r="M322" i="5"/>
  <c r="M274" i="5"/>
  <c r="M226" i="5"/>
  <c r="M182" i="5"/>
  <c r="M138" i="5"/>
  <c r="M90" i="5"/>
  <c r="M855" i="5"/>
  <c r="M839" i="5"/>
  <c r="M823" i="5"/>
  <c r="M807" i="5"/>
  <c r="M791" i="5"/>
  <c r="M775" i="5"/>
  <c r="M759" i="5"/>
  <c r="M743" i="5"/>
  <c r="M727" i="5"/>
  <c r="M711" i="5"/>
  <c r="M695" i="5"/>
  <c r="M679" i="5"/>
  <c r="M663" i="5"/>
  <c r="M647" i="5"/>
  <c r="M631" i="5"/>
  <c r="M615" i="5"/>
  <c r="M599" i="5"/>
  <c r="M583" i="5"/>
  <c r="M567" i="5"/>
  <c r="M551" i="5"/>
  <c r="M527" i="5"/>
  <c r="M511" i="5"/>
  <c r="M495" i="5"/>
  <c r="M479" i="5"/>
  <c r="M463" i="5"/>
  <c r="M447" i="5"/>
  <c r="M431" i="5"/>
  <c r="M415" i="5"/>
  <c r="M399" i="5"/>
  <c r="M383" i="5"/>
  <c r="M367" i="5"/>
  <c r="M351" i="5"/>
  <c r="M335" i="5"/>
  <c r="M327" i="5"/>
  <c r="M319" i="5"/>
  <c r="M303" i="5"/>
  <c r="M287" i="5"/>
  <c r="M271" i="5"/>
  <c r="M255" i="5"/>
  <c r="M239" i="5"/>
  <c r="M223" i="5"/>
  <c r="M207" i="5"/>
  <c r="M853" i="5"/>
  <c r="M837" i="5"/>
  <c r="M829" i="5"/>
  <c r="M821" i="5"/>
  <c r="M813" i="5"/>
  <c r="M797" i="5"/>
  <c r="M781" i="5"/>
  <c r="M765" i="5"/>
  <c r="M749" i="5"/>
  <c r="M733" i="5"/>
  <c r="M717" i="5"/>
  <c r="M701" i="5"/>
  <c r="M685" i="5"/>
  <c r="M669" i="5"/>
  <c r="M653" i="5"/>
  <c r="M637" i="5"/>
  <c r="M621" i="5"/>
  <c r="M605" i="5"/>
  <c r="M589" i="5"/>
  <c r="M573" i="5"/>
  <c r="M557" i="5"/>
  <c r="M541" i="5"/>
  <c r="M525" i="5"/>
  <c r="M509" i="5"/>
  <c r="M493" i="5"/>
  <c r="M477" i="5"/>
  <c r="M461" i="5"/>
  <c r="M445" i="5"/>
  <c r="M429" i="5"/>
  <c r="M413" i="5"/>
  <c r="M397" i="5"/>
  <c r="M381" i="5"/>
  <c r="M365" i="5"/>
  <c r="M349" i="5"/>
  <c r="M333" i="5"/>
  <c r="M317" i="5"/>
  <c r="M301" i="5"/>
  <c r="M285" i="5"/>
  <c r="M269" i="5"/>
  <c r="M253" i="5"/>
  <c r="M237" i="5"/>
  <c r="M221" i="5"/>
  <c r="M205" i="5"/>
  <c r="M189" i="5"/>
  <c r="M173" i="5"/>
  <c r="M157" i="5"/>
  <c r="M141" i="5"/>
  <c r="M125" i="5"/>
  <c r="M109" i="5"/>
  <c r="M93" i="5"/>
  <c r="M69" i="5"/>
  <c r="M794" i="5"/>
  <c r="M754" i="5"/>
  <c r="M702" i="5"/>
  <c r="M650" i="5"/>
  <c r="M602" i="5"/>
  <c r="M558" i="5"/>
  <c r="M510" i="5"/>
  <c r="M462" i="5"/>
  <c r="M414" i="5"/>
  <c r="M366" i="5"/>
  <c r="M318" i="5"/>
  <c r="M270" i="5"/>
  <c r="M222" i="5"/>
  <c r="M178" i="5"/>
  <c r="M130" i="5"/>
  <c r="M86" i="5"/>
  <c r="M62" i="5"/>
  <c r="M38" i="5"/>
  <c r="M14" i="5"/>
  <c r="M844" i="5"/>
  <c r="M828" i="5"/>
  <c r="M812" i="5"/>
  <c r="M796" i="5"/>
  <c r="M780" i="5"/>
  <c r="M764" i="5"/>
  <c r="M748" i="5"/>
  <c r="M732" i="5"/>
  <c r="M716" i="5"/>
  <c r="M700" i="5"/>
  <c r="M684" i="5"/>
  <c r="M668" i="5"/>
  <c r="M652" i="5"/>
  <c r="M636" i="5"/>
  <c r="M620" i="5"/>
  <c r="M604" i="5"/>
  <c r="M588" i="5"/>
  <c r="M572" i="5"/>
  <c r="M556" i="5"/>
  <c r="M540" i="5"/>
  <c r="M524" i="5"/>
  <c r="M508" i="5"/>
  <c r="M492" i="5"/>
  <c r="M476" i="5"/>
  <c r="M460" i="5"/>
  <c r="M444" i="5"/>
  <c r="M428" i="5"/>
  <c r="M412" i="5"/>
  <c r="M396" i="5"/>
  <c r="M380" i="5"/>
  <c r="M364" i="5"/>
  <c r="M348" i="5"/>
  <c r="M332" i="5"/>
  <c r="M316" i="5"/>
  <c r="M300" i="5"/>
  <c r="M284" i="5"/>
  <c r="M268" i="5"/>
  <c r="M252" i="5"/>
  <c r="M236" i="5"/>
  <c r="M220" i="5"/>
  <c r="M204" i="5"/>
  <c r="M188" i="5"/>
  <c r="M172" i="5"/>
  <c r="M156" i="5"/>
  <c r="M140" i="5"/>
  <c r="M124" i="5"/>
  <c r="M108" i="5"/>
  <c r="M92" i="5"/>
  <c r="M76" i="5"/>
  <c r="M60" i="5"/>
  <c r="M52" i="5"/>
  <c r="M44" i="5"/>
  <c r="M36" i="5"/>
  <c r="M28" i="5"/>
  <c r="M20" i="5"/>
  <c r="M12" i="5"/>
  <c r="M802" i="5"/>
  <c r="M746" i="5"/>
  <c r="M694" i="5"/>
  <c r="M646" i="5"/>
  <c r="M598" i="5"/>
  <c r="M554" i="5"/>
  <c r="M506" i="5"/>
  <c r="M458" i="5"/>
  <c r="M406" i="5"/>
  <c r="M358" i="5"/>
  <c r="M310" i="5"/>
  <c r="M262" i="5"/>
  <c r="M214" i="5"/>
  <c r="M170" i="5"/>
  <c r="M126" i="5"/>
  <c r="M102" i="5"/>
  <c r="M78" i="5"/>
  <c r="M54" i="5"/>
  <c r="M30" i="5"/>
  <c r="M843" i="5"/>
  <c r="M827" i="5"/>
  <c r="M811" i="5"/>
  <c r="M795" i="5"/>
  <c r="M779" i="5"/>
  <c r="M763" i="5"/>
  <c r="M747" i="5"/>
  <c r="M731" i="5"/>
  <c r="M707" i="5"/>
  <c r="M635" i="5"/>
  <c r="M619" i="5"/>
  <c r="M603" i="5"/>
  <c r="M587" i="5"/>
  <c r="M571" i="5"/>
  <c r="M555" i="5"/>
  <c r="M539" i="5"/>
  <c r="M523" i="5"/>
  <c r="M507" i="5"/>
  <c r="M491" i="5"/>
  <c r="M475" i="5"/>
  <c r="M459" i="5"/>
  <c r="M443" i="5"/>
  <c r="M427" i="5"/>
  <c r="M411" i="5"/>
  <c r="M395" i="5"/>
  <c r="M379" i="5"/>
  <c r="M363" i="5"/>
  <c r="M347" i="5"/>
  <c r="M331" i="5"/>
  <c r="M315" i="5"/>
  <c r="M299" i="5"/>
  <c r="M283" i="5"/>
  <c r="M267" i="5"/>
  <c r="M251" i="5"/>
  <c r="M243" i="5"/>
  <c r="M235" i="5"/>
  <c r="M227" i="5"/>
  <c r="M219" i="5"/>
  <c r="M211" i="5"/>
  <c r="M203" i="5"/>
  <c r="M187" i="5"/>
  <c r="M179" i="5"/>
  <c r="M171" i="5"/>
  <c r="M163" i="5"/>
  <c r="M155" i="5"/>
  <c r="M147" i="5"/>
  <c r="M139" i="5"/>
  <c r="M131" i="5"/>
  <c r="M123" i="5"/>
  <c r="M115" i="5"/>
  <c r="M107" i="5"/>
  <c r="M99" i="5"/>
  <c r="M91" i="5"/>
  <c r="M83" i="5"/>
  <c r="M75" i="5"/>
  <c r="M67" i="5"/>
  <c r="M59" i="5"/>
  <c r="M51" i="5"/>
  <c r="M43" i="5"/>
  <c r="M35" i="5"/>
  <c r="M27" i="5"/>
  <c r="M19" i="5"/>
  <c r="M11" i="5"/>
  <c r="M854" i="5"/>
  <c r="M838" i="5"/>
  <c r="M826" i="5"/>
  <c r="M810" i="5"/>
  <c r="M790" i="5"/>
  <c r="M766" i="5"/>
  <c r="M738" i="5"/>
  <c r="M714" i="5"/>
  <c r="M698" i="5"/>
  <c r="M674" i="5"/>
  <c r="M654" i="5"/>
  <c r="M630" i="5"/>
  <c r="M606" i="5"/>
  <c r="M574" i="5"/>
  <c r="M550" i="5"/>
  <c r="M526" i="5"/>
  <c r="M502" i="5"/>
  <c r="M478" i="5"/>
  <c r="M454" i="5"/>
  <c r="M434" i="5"/>
  <c r="M410" i="5"/>
  <c r="M386" i="5"/>
  <c r="M362" i="5"/>
  <c r="M338" i="5"/>
  <c r="M314" i="5"/>
  <c r="M290" i="5"/>
  <c r="M266" i="5"/>
  <c r="M242" i="5"/>
  <c r="M218" i="5"/>
  <c r="M190" i="5"/>
  <c r="M162" i="5"/>
  <c r="M134" i="5"/>
  <c r="M110" i="5"/>
  <c r="M82" i="5"/>
  <c r="M58" i="5"/>
  <c r="M34" i="5"/>
  <c r="M10" i="5"/>
  <c r="M535" i="5"/>
  <c r="M311" i="5"/>
  <c r="M295" i="5"/>
  <c r="M279" i="5"/>
  <c r="M263" i="5"/>
  <c r="M247" i="5"/>
  <c r="M231" i="5"/>
  <c r="M215" i="5"/>
  <c r="M845" i="5"/>
  <c r="M805" i="5"/>
  <c r="M789" i="5"/>
  <c r="M773" i="5"/>
  <c r="M757" i="5"/>
  <c r="M741" i="5"/>
  <c r="M725" i="5"/>
  <c r="M709" i="5"/>
  <c r="M693" i="5"/>
  <c r="M677" i="5"/>
  <c r="M661" i="5"/>
  <c r="M645" i="5"/>
  <c r="M629" i="5"/>
  <c r="M613" i="5"/>
  <c r="M597" i="5"/>
  <c r="M581" i="5"/>
  <c r="M565" i="5"/>
  <c r="M549" i="5"/>
  <c r="M533" i="5"/>
  <c r="M517" i="5"/>
  <c r="M501" i="5"/>
  <c r="M485" i="5"/>
  <c r="M469" i="5"/>
  <c r="M453" i="5"/>
  <c r="M437" i="5"/>
  <c r="M421" i="5"/>
  <c r="M405" i="5"/>
  <c r="M389" i="5"/>
  <c r="M373" i="5"/>
  <c r="M357" i="5"/>
  <c r="M341" i="5"/>
  <c r="M325" i="5"/>
  <c r="M309" i="5"/>
  <c r="M293" i="5"/>
  <c r="M277" i="5"/>
  <c r="M261" i="5"/>
  <c r="M245" i="5"/>
  <c r="M229" i="5"/>
  <c r="M213" i="5"/>
  <c r="M197" i="5"/>
  <c r="M181" i="5"/>
  <c r="M165" i="5"/>
  <c r="M149" i="5"/>
  <c r="M133" i="5"/>
  <c r="M117" i="5"/>
  <c r="M100" i="5"/>
  <c r="M85" i="5"/>
  <c r="M77" i="5"/>
  <c r="M61" i="5"/>
  <c r="M53" i="5"/>
  <c r="M45" i="5"/>
  <c r="M37" i="5"/>
  <c r="M29" i="5"/>
  <c r="M21" i="5"/>
  <c r="M13" i="5"/>
  <c r="M814" i="5"/>
  <c r="M771" i="5"/>
  <c r="M730" i="5"/>
  <c r="M678" i="5"/>
  <c r="M626" i="5"/>
  <c r="M582" i="5"/>
  <c r="M534" i="5"/>
  <c r="M486" i="5"/>
  <c r="M438" i="5"/>
  <c r="M390" i="5"/>
  <c r="M342" i="5"/>
  <c r="M294" i="5"/>
  <c r="M246" i="5"/>
  <c r="M198" i="5"/>
  <c r="M154" i="5"/>
  <c r="M106" i="5"/>
  <c r="M852" i="5"/>
  <c r="M836" i="5"/>
  <c r="M820" i="5"/>
  <c r="M804" i="5"/>
  <c r="M788" i="5"/>
  <c r="M772" i="5"/>
  <c r="M756" i="5"/>
  <c r="M740" i="5"/>
  <c r="M724" i="5"/>
  <c r="M708" i="5"/>
  <c r="M692" i="5"/>
  <c r="M676" i="5"/>
  <c r="M660" i="5"/>
  <c r="M644" i="5"/>
  <c r="M628" i="5"/>
  <c r="M612" i="5"/>
  <c r="M596" i="5"/>
  <c r="M580" i="5"/>
  <c r="M563" i="5"/>
  <c r="M548" i="5"/>
  <c r="M532" i="5"/>
  <c r="M516" i="5"/>
  <c r="M500" i="5"/>
  <c r="M484" i="5"/>
  <c r="M468" i="5"/>
  <c r="M452" i="5"/>
  <c r="M436" i="5"/>
  <c r="M420" i="5"/>
  <c r="M404" i="5"/>
  <c r="M388" i="5"/>
  <c r="M372" i="5"/>
  <c r="M356" i="5"/>
  <c r="M340" i="5"/>
  <c r="M324" i="5"/>
  <c r="M308" i="5"/>
  <c r="M292" i="5"/>
  <c r="M276" i="5"/>
  <c r="M260" i="5"/>
  <c r="M244" i="5"/>
  <c r="M228" i="5"/>
  <c r="M212" i="5"/>
  <c r="M196" i="5"/>
  <c r="M180" i="5"/>
  <c r="M164" i="5"/>
  <c r="M148" i="5"/>
  <c r="M132" i="5"/>
  <c r="M116" i="5"/>
  <c r="M101" i="5"/>
  <c r="M84" i="5"/>
  <c r="M68" i="5"/>
  <c r="M846" i="5"/>
  <c r="M774" i="5"/>
  <c r="M722" i="5"/>
  <c r="M670" i="5"/>
  <c r="M622" i="5"/>
  <c r="M578" i="5"/>
  <c r="M530" i="5"/>
  <c r="M482" i="5"/>
  <c r="M430" i="5"/>
  <c r="M382" i="5"/>
  <c r="M334" i="5"/>
  <c r="M286" i="5"/>
  <c r="M238" i="5"/>
  <c r="M194" i="5"/>
  <c r="M150" i="5"/>
  <c r="M851" i="5"/>
  <c r="M835" i="5"/>
  <c r="M819" i="5"/>
  <c r="M803" i="5"/>
  <c r="M787" i="5"/>
  <c r="M769" i="5"/>
  <c r="M755" i="5"/>
  <c r="M739" i="5"/>
  <c r="M723" i="5"/>
  <c r="M715" i="5"/>
  <c r="M699" i="5"/>
  <c r="M691" i="5"/>
  <c r="M683" i="5"/>
  <c r="M675" i="5"/>
  <c r="M667" i="5"/>
  <c r="M659" i="5"/>
  <c r="M651" i="5"/>
  <c r="M643" i="5"/>
  <c r="M627" i="5"/>
  <c r="M611" i="5"/>
  <c r="M595" i="5"/>
  <c r="M579" i="5"/>
  <c r="M564" i="5"/>
  <c r="M547" i="5"/>
  <c r="M531" i="5"/>
  <c r="M515" i="5"/>
  <c r="M499" i="5"/>
  <c r="M483" i="5"/>
  <c r="M467" i="5"/>
  <c r="M451" i="5"/>
  <c r="M435" i="5"/>
  <c r="M419" i="5"/>
  <c r="M403" i="5"/>
  <c r="M387" i="5"/>
  <c r="M371" i="5"/>
  <c r="M355" i="5"/>
  <c r="M339" i="5"/>
  <c r="M323" i="5"/>
  <c r="M307" i="5"/>
  <c r="M291" i="5"/>
  <c r="M275" i="5"/>
  <c r="M259" i="5"/>
  <c r="M195" i="5"/>
  <c r="M850" i="5"/>
  <c r="M858" i="5"/>
  <c r="M686" i="5"/>
  <c r="M6" i="5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<sst xmlns="http://schemas.openxmlformats.org/spreadsheetml/2006/main" count="14631" uniqueCount="1132">
  <si>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</si>
  <si>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</si>
  <si>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</si>
  <si>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</si>
  <si>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</si>
  <si>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</si>
  <si>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</si>
  <si>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</si>
  <si>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</si>
  <si>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</si>
  <si>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</si>
  <si>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</si>
  <si>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</si>
  <si>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</si>
  <si>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</si>
  <si>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</si>
  <si>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</si>
  <si>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</si>
  <si>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</si>
  <si>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</si>
  <si>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</si>
  <si>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</si>
  <si>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</si>
  <si>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</si>
  <si>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</si>
  <si>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</si>
  <si>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</si>
  <si>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</si>
  <si>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</si>
  <si>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</si>
  <si>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</si>
  <si>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</si>
  <si>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</si>
  <si>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</si>
  <si>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</si>
  <si>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</si>
  <si>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</si>
  <si>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</si>
  <si>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</si>
  <si>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</si>
  <si>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</si>
  <si>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</si>
  <si>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</si>
  <si>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</si>
  <si>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</si>
  <si>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</si>
  <si>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</si>
  <si>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</si>
  <si>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</si>
  <si>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</si>
  <si>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</si>
  <si>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</si>
  <si>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</si>
  <si>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</si>
  <si>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</si>
  <si>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</si>
  <si>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</si>
  <si>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</si>
  <si>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</si>
  <si>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</si>
  <si>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</si>
  <si>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</si>
  <si>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</si>
  <si>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</si>
  <si>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</si>
  <si>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</si>
  <si>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</si>
  <si>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</si>
  <si>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</si>
  <si>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</si>
  <si>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</si>
  <si>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</si>
  <si>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</si>
  <si>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</si>
  <si>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</si>
  <si>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</si>
  <si>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</si>
  <si>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</si>
  <si>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</si>
  <si>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</si>
  <si>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</si>
  <si>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</si>
  <si>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</si>
  <si>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</si>
  <si>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</si>
  <si>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</si>
  <si>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</si>
  <si>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</si>
  <si>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</si>
  <si>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</si>
  <si>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</si>
  <si>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</si>
  <si>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</si>
  <si>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</si>
  <si>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</si>
  <si>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</si>
  <si>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</si>
  <si>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</si>
  <si>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</si>
  <si>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</si>
  <si>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</si>
  <si>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</si>
  <si>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</si>
  <si>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</si>
  <si>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</si>
  <si>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</si>
  <si>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</si>
  <si>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</si>
  <si>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</si>
  <si>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</si>
  <si>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</si>
  <si>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</si>
  <si>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</si>
  <si>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</si>
  <si>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</si>
  <si>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</si>
  <si>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</si>
  <si>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</si>
  <si>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</si>
  <si>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</si>
  <si>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</si>
  <si>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</si>
  <si>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</si>
  <si>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</si>
  <si>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</si>
  <si>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</si>
  <si>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</si>
  <si>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</si>
  <si>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</si>
  <si>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</si>
  <si>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</si>
  <si>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</si>
  <si>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</si>
  <si>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</si>
  <si>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</si>
  <si>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</si>
  <si>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</si>
  <si>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</si>
  <si>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</si>
  <si>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</si>
  <si>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</si>
  <si>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</si>
  <si>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</si>
  <si>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</si>
  <si>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</si>
  <si>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</si>
  <si>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</si>
  <si>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</si>
  <si>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</si>
  <si>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</si>
  <si>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</si>
  <si>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</si>
  <si>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</si>
  <si>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</si>
  <si>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</si>
  <si>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</si>
  <si>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</si>
  <si>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</si>
  <si>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</si>
  <si>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</si>
  <si>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</si>
  <si>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</si>
  <si>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</si>
  <si>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</si>
  <si>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</si>
  <si>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</si>
  <si>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</si>
  <si>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</si>
  <si>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</si>
  <si>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</si>
  <si>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</si>
  <si>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</si>
  <si>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</si>
  <si>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</si>
  <si>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</si>
  <si>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</si>
  <si>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</si>
  <si>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</si>
  <si>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</si>
  <si>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</si>
  <si>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</si>
  <si>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</si>
  <si>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</si>
  <si>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</si>
  <si>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</si>
  <si>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</si>
  <si>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</si>
  <si>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</si>
  <si>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</si>
  <si>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</si>
  <si>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</si>
  <si>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</si>
  <si>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</si>
  <si>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</si>
  <si>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</si>
  <si>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</si>
  <si>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</si>
  <si>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</si>
  <si>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</si>
  <si>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</si>
  <si>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</si>
  <si>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</si>
  <si>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</si>
  <si>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</si>
  <si>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</si>
  <si>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</si>
  <si>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</si>
  <si>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</si>
  <si>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</si>
  <si>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</si>
  <si>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</si>
  <si>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</si>
  <si>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</si>
  <si>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</si>
  <si>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</si>
  <si>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</si>
  <si>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</si>
  <si>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</si>
  <si>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</si>
  <si>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</si>
  <si>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</si>
  <si>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</si>
  <si>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</si>
  <si>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</si>
  <si>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</si>
  <si>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</si>
  <si>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</si>
  <si>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</si>
  <si>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</si>
  <si>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</si>
  <si>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</si>
  <si>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</si>
  <si>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</si>
  <si>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</si>
  <si>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</si>
  <si>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</si>
  <si>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</si>
  <si>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</si>
  <si>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</si>
  <si>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</si>
  <si>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</si>
  <si>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</si>
  <si>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</si>
  <si>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</si>
  <si>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</si>
  <si>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</si>
  <si>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</si>
  <si>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</si>
  <si>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</si>
  <si>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</si>
  <si>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</si>
  <si>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</si>
  <si>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</si>
  <si>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</si>
  <si>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</si>
  <si>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</si>
  <si>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</si>
  <si>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</si>
  <si>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</si>
  <si>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</si>
  <si>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</si>
  <si>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</si>
  <si>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</si>
  <si>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</si>
  <si>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</si>
  <si>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</si>
  <si>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</si>
  <si>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</si>
  <si>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</si>
  <si>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</si>
  <si>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</si>
  <si>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</si>
  <si>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</si>
  <si>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</si>
  <si>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</si>
  <si>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</si>
  <si>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</si>
  <si>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</si>
  <si>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</si>
  <si>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</si>
  <si>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</si>
  <si>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</si>
  <si>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</si>
  <si>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</si>
  <si>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</si>
  <si>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</si>
  <si>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</si>
  <si>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</si>
  <si>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</si>
  <si>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</si>
  <si>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</si>
  <si>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</si>
  <si>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</si>
  <si>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</si>
  <si>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</si>
  <si>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</si>
  <si>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</si>
  <si>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</si>
  <si>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</si>
  <si>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</si>
  <si>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</si>
  <si>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</si>
  <si>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</si>
  <si>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</si>
  <si>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</si>
  <si>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</si>
  <si>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</si>
  <si>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</si>
  <si>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</si>
  <si>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</si>
  <si>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</si>
  <si>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</si>
  <si>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</si>
  <si>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</si>
  <si>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</si>
  <si>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</si>
  <si>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</si>
  <si>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</si>
  <si>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</si>
  <si>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</si>
  <si>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</si>
  <si>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</si>
  <si>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</si>
  <si>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</si>
  <si>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</si>
  <si>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</si>
  <si>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</si>
  <si>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</si>
  <si>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</si>
  <si>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</si>
  <si>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</si>
  <si>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</si>
  <si>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</si>
  <si>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</si>
  <si>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</si>
  <si>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</si>
  <si>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</si>
  <si>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</si>
  <si>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</si>
  <si>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</si>
  <si>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</si>
  <si>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</si>
  <si>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</si>
  <si>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</si>
  <si>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</si>
  <si>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</si>
  <si>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</si>
  <si>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</si>
  <si>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</si>
  <si>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</si>
  <si>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</si>
  <si>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</si>
  <si>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</si>
  <si>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</si>
  <si>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</si>
  <si>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</si>
  <si>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</si>
  <si>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</si>
  <si>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</si>
  <si>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</si>
  <si>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</si>
  <si>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</si>
  <si>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</si>
  <si>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</si>
  <si>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</si>
  <si>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</si>
  <si>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</si>
  <si>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</si>
  <si>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</si>
  <si>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</si>
  <si>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</si>
  <si>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</si>
  <si>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</si>
  <si>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</si>
  <si>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</si>
  <si>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</si>
  <si>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</si>
  <si>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</si>
  <si>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</si>
  <si>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</si>
  <si>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</si>
  <si>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</si>
  <si>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</si>
  <si>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</si>
  <si>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</si>
  <si>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</si>
  <si>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</si>
  <si>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</si>
  <si>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</si>
  <si>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</si>
  <si>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</si>
  <si>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</si>
  <si>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</si>
  <si>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</si>
  <si>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</si>
  <si>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</si>
  <si>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</si>
  <si>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</si>
  <si>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</si>
  <si>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</si>
  <si>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</si>
  <si>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</si>
  <si>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</si>
  <si>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</si>
  <si>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</si>
  <si>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</si>
  <si>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</si>
  <si>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</si>
  <si>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</si>
  <si>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</si>
  <si>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</si>
  <si>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</si>
  <si>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</si>
  <si>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</si>
  <si>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</si>
  <si>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</si>
  <si>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</si>
  <si>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</si>
  <si>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</si>
  <si>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</si>
  <si>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</si>
  <si>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</si>
  <si>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</si>
  <si>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</si>
  <si>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</si>
  <si>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</si>
  <si>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</si>
  <si>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</si>
  <si>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</si>
  <si>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</si>
  <si>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</si>
  <si>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</si>
  <si>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</si>
  <si>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</si>
  <si>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</si>
  <si>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</si>
  <si>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</si>
  <si>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</si>
  <si>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</si>
  <si>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</si>
  <si>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</si>
  <si>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</si>
  <si>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</si>
  <si>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</si>
  <si>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</si>
  <si>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</si>
  <si>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</si>
  <si>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</si>
  <si>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</si>
  <si>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</si>
  <si>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</si>
  <si>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</si>
  <si>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</si>
  <si>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</si>
  <si>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</si>
  <si>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</si>
  <si>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</si>
  <si>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</si>
  <si>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</si>
  <si>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</si>
  <si>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</si>
  <si>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</si>
  <si>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</si>
  <si>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</si>
  <si>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</si>
  <si>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</si>
  <si>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</si>
  <si>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</si>
  <si>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</si>
  <si>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</si>
  <si>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</si>
  <si>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</si>
  <si>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</si>
  <si>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</si>
  <si>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</si>
  <si>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</si>
  <si>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</si>
  <si>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</si>
  <si>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</si>
  <si>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</si>
  <si>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</si>
  <si>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</si>
  <si>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</si>
  <si>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</si>
  <si>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</si>
  <si>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</si>
  <si>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</si>
  <si>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</si>
  <si>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</si>
  <si>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</si>
  <si>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</si>
  <si>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</si>
  <si>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</si>
  <si>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</si>
  <si>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</si>
  <si>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</si>
  <si>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</si>
  <si>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</si>
  <si>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</si>
  <si>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</si>
  <si>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</si>
  <si>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</si>
  <si>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</si>
  <si>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</si>
  <si>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</si>
  <si>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</si>
  <si>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</si>
  <si>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</si>
  <si>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</si>
  <si>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</si>
  <si>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</si>
  <si>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</si>
  <si>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</si>
  <si>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</si>
  <si>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</si>
  <si>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</si>
  <si>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</si>
  <si>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</si>
  <si>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</si>
  <si>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</si>
  <si>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</si>
  <si>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</si>
  <si>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</si>
  <si>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</si>
  <si>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</si>
  <si>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</si>
  <si>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</si>
  <si>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</si>
  <si>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</si>
  <si>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</si>
  <si>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</si>
  <si>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</si>
  <si>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</si>
  <si>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</si>
  <si>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</si>
  <si>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</si>
  <si>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</si>
  <si>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</si>
  <si>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</si>
  <si>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</si>
  <si>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</si>
  <si>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</si>
  <si>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</si>
  <si>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</si>
  <si>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</si>
  <si>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</si>
  <si>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</si>
  <si>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</si>
  <si>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</si>
  <si>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</si>
  <si>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</si>
  <si>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</si>
  <si>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</si>
  <si>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</si>
  <si>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</si>
  <si>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</si>
  <si>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</si>
  <si>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</si>
  <si>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</si>
  <si>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</si>
  <si>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</si>
  <si>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</si>
  <si>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</si>
  <si>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</si>
  <si>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</si>
  <si>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</si>
  <si>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</si>
  <si>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</si>
  <si>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</si>
  <si>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</si>
  <si>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</si>
  <si>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</si>
  <si>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</si>
  <si>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</si>
  <si>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</si>
  <si>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</si>
  <si>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</si>
  <si>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</si>
  <si>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</si>
  <si>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</si>
  <si>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</si>
  <si>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</si>
  <si>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</si>
  <si>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</si>
  <si>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</si>
  <si>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</si>
  <si>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</si>
  <si>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</si>
  <si>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</si>
  <si>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</si>
  <si>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</si>
  <si>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</si>
  <si>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</si>
  <si>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</si>
  <si>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</si>
  <si>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</si>
  <si>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</si>
  <si>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</si>
  <si>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</si>
  <si>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</si>
  <si>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</si>
  <si>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</si>
  <si>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</si>
  <si>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</si>
  <si>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</si>
  <si>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</si>
  <si>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</si>
  <si>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</si>
  <si>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</si>
  <si>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</si>
  <si>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</si>
  <si>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</si>
  <si>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</si>
  <si>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</si>
  <si>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</si>
  <si>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</si>
  <si>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</si>
  <si>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</si>
  <si>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</si>
  <si>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</si>
  <si>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</si>
  <si>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</si>
  <si>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</si>
  <si>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</si>
  <si>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</si>
  <si>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</si>
  <si>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</si>
  <si>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</si>
  <si>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</si>
  <si>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</si>
  <si>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</si>
  <si>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</si>
  <si>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</si>
  <si>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</si>
  <si>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</si>
  <si>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</si>
  <si>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</si>
  <si>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</si>
  <si>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</si>
  <si>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</si>
  <si>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</si>
  <si>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</si>
  <si>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</si>
  <si>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</si>
  <si>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</si>
  <si>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</si>
  <si>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</si>
  <si>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</si>
  <si>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</si>
  <si>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</si>
  <si>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</si>
  <si>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</si>
  <si>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</si>
  <si>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</si>
  <si>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</si>
  <si>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</si>
  <si>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</si>
  <si>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</si>
  <si>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</si>
  <si>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</si>
  <si>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</si>
  <si>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</si>
  <si>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</si>
  <si>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</si>
  <si>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</si>
  <si>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</si>
  <si>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</si>
  <si>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</si>
  <si>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</si>
  <si>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</si>
  <si>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</si>
  <si>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</si>
  <si>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</si>
  <si>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</si>
  <si>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</si>
  <si>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</si>
  <si>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</si>
  <si>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</si>
  <si>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</si>
  <si>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</si>
  <si>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</si>
  <si>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</si>
  <si>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</si>
  <si>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</si>
  <si>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</si>
  <si>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</si>
  <si>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</si>
  <si>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</si>
  <si>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</si>
  <si>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</si>
  <si>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</si>
  <si>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</si>
  <si>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</si>
  <si>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</si>
  <si>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</si>
  <si>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</si>
  <si>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</si>
  <si>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</si>
  <si>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</si>
  <si>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</si>
  <si>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</si>
  <si>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</si>
  <si>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</si>
  <si>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</si>
  <si>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</si>
  <si>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</si>
  <si>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</si>
  <si>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</si>
  <si>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</si>
  <si>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</si>
  <si>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</si>
  <si>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</si>
  <si>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</si>
  <si>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</si>
  <si>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</si>
  <si>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</si>
  <si>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</si>
  <si>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</si>
  <si>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</si>
  <si>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</si>
  <si>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</si>
  <si>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</si>
  <si>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</si>
  <si>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</si>
  <si>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</si>
  <si>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</si>
  <si>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</si>
  <si>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</si>
  <si>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</si>
  <si>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</si>
  <si>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</si>
  <si>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</si>
  <si>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</si>
  <si>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</si>
  <si>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</si>
  <si>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</si>
  <si>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</si>
  <si>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</si>
  <si>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</si>
  <si>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</si>
  <si>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</si>
  <si>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</si>
  <si>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</si>
  <si>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</si>
  <si>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</si>
  <si>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</si>
  <si>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</si>
  <si>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</si>
  <si>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</si>
  <si>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</si>
  <si>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</si>
  <si>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</si>
  <si>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</si>
  <si>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</si>
  <si>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</si>
  <si>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</si>
  <si>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</si>
  <si>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</si>
  <si>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</si>
  <si>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</si>
  <si>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</si>
  <si>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</si>
  <si>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</si>
  <si>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</si>
  <si>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</si>
  <si>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</si>
  <si>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</si>
  <si>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</si>
  <si>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</si>
  <si>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</si>
  <si>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</si>
  <si>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</si>
  <si>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</si>
  <si>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</si>
  <si>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</si>
  <si>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</si>
  <si>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</si>
  <si>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</si>
  <si>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</si>
  <si>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</si>
  <si>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</si>
  <si>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</si>
  <si>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</si>
  <si>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</si>
  <si>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</si>
  <si>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</si>
  <si>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</si>
  <si>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</si>
  <si>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</si>
  <si>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</si>
  <si>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</si>
  <si>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</si>
  <si>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</si>
  <si>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</si>
  <si>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</si>
  <si>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</si>
  <si>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</si>
  <si>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</si>
  <si>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</si>
  <si>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</si>
  <si>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</si>
  <si>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</si>
  <si>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</si>
  <si>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</si>
  <si>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</si>
  <si>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</si>
  <si>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</si>
  <si>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</si>
  <si>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</si>
  <si>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</si>
  <si>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</si>
  <si>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</si>
  <si>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</si>
  <si>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</si>
  <si>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</si>
  <si>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</si>
  <si>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</si>
  <si>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</si>
  <si>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</si>
  <si>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</si>
  <si>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</si>
  <si>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</si>
  <si>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</si>
  <si>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</si>
  <si>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</si>
  <si>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</si>
  <si>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</si>
  <si>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</si>
  <si>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</si>
  <si>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</si>
  <si>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</si>
  <si>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</si>
  <si>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</si>
  <si>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</si>
  <si>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</si>
  <si>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</si>
  <si>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</si>
  <si>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</si>
  <si>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</si>
  <si>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</si>
  <si>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</si>
  <si>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</si>
  <si>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</si>
  <si>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</si>
  <si>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</si>
  <si>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</si>
  <si>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</si>
  <si>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</si>
  <si>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</si>
  <si>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</si>
  <si>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</si>
  <si>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</si>
  <si>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</si>
  <si>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</si>
  <si>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</si>
  <si>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</si>
  <si>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</si>
  <si>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</si>
  <si>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</si>
  <si>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</si>
  <si>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</si>
  <si>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</si>
  <si>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</si>
  <si>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</si>
  <si>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</si>
  <si>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</si>
  <si>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</si>
  <si>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</si>
  <si>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</si>
  <si>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</si>
  <si>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</si>
  <si>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</si>
  <si>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</si>
  <si>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</si>
  <si>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</si>
  <si>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</si>
  <si>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</si>
  <si>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</si>
  <si>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</si>
  <si>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</si>
  <si>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</si>
  <si>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</si>
  <si>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</si>
  <si>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</si>
  <si>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</si>
  <si>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</si>
  <si>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</si>
  <si>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</si>
  <si>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</si>
  <si>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</si>
  <si>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</si>
  <si>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</si>
  <si>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</si>
  <si>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</si>
  <si>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</si>
  <si>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</si>
  <si>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</si>
  <si>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</si>
  <si>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</si>
  <si>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</si>
  <si>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</si>
  <si>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</si>
  <si>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</si>
  <si>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</si>
  <si>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</si>
  <si>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</si>
  <si>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</si>
  <si>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</si>
  <si>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</si>
  <si>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</si>
  <si>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</si>
  <si>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</si>
  <si>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</si>
  <si>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</si>
  <si>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</si>
  <si>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</si>
  <si>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</si>
  <si>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</si>
  <si>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</si>
  <si>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</si>
  <si>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</si>
  <si>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</si>
  <si>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</si>
  <si>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</si>
  <si>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</si>
  <si>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</si>
  <si>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</si>
  <si>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</si>
  <si>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</si>
  <si>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</si>
  <si>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</si>
  <si>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</si>
  <si>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</si>
  <si>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</si>
  <si>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</si>
  <si>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</si>
  <si>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</si>
  <si>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</si>
  <si>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</si>
  <si>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</si>
  <si>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</si>
  <si>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</si>
  <si>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</si>
  <si>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</si>
  <si>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</si>
  <si>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</si>
  <si>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</si>
  <si>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</si>
  <si>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</si>
  <si>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</si>
  <si>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</si>
  <si>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</si>
  <si>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</si>
  <si>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</si>
  <si>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</si>
  <si>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</si>
  <si>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</si>
  <si>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</si>
  <si>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</si>
  <si>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</si>
  <si>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</si>
  <si>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</si>
  <si>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</si>
  <si>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</si>
  <si>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</si>
  <si>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</si>
  <si>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</si>
  <si>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</si>
  <si>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</si>
  <si>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</si>
  <si>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</si>
  <si>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</si>
  <si>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</si>
  <si>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</si>
  <si>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</si>
  <si>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</si>
  <si>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</si>
  <si>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</si>
  <si>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</si>
  <si>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</si>
  <si>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</si>
  <si>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</si>
  <si>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</si>
  <si>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</si>
  <si>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</si>
  <si>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</si>
  <si>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</si>
  <si>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</si>
  <si>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</si>
  <si>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</si>
  <si>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</si>
  <si>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</si>
  <si>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</si>
  <si>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</si>
  <si>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</si>
  <si>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</si>
  <si>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</si>
  <si>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</si>
  <si>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</si>
  <si>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</si>
  <si>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</si>
  <si>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</si>
  <si>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</si>
  <si>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</si>
  <si>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</si>
  <si>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</si>
  <si>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</si>
  <si>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</si>
  <si>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</si>
  <si>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</si>
  <si>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</si>
  <si>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</si>
  <si>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</si>
  <si>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</si>
  <si>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</si>
  <si>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</si>
  <si>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</si>
  <si>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</si>
  <si>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</si>
  <si>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</si>
  <si>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</si>
  <si>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</si>
  <si>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</si>
  <si>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</si>
  <si>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</si>
  <si>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</si>
  <si>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</si>
  <si>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</si>
  <si>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</si>
  <si>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</si>
  <si>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</si>
  <si>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</si>
  <si>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</si>
  <si>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</si>
  <si>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</si>
  <si>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</si>
  <si>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</si>
  <si>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</si>
  <si>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</si>
  <si>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</si>
  <si>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</si>
  <si>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</si>
  <si>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</si>
  <si>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</si>
  <si>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</si>
  <si>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</si>
  <si>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</si>
  <si>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</si>
  <si>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</si>
  <si>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</si>
  <si>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</si>
  <si>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</si>
  <si>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</si>
  <si>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</si>
  <si>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</si>
  <si>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</si>
  <si>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</si>
  <si>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</si>
  <si>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</si>
  <si>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</si>
  <si>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</si>
  <si>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</si>
  <si>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</si>
  <si>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</si>
  <si>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</si>
  <si>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</si>
  <si>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</si>
  <si>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</si>
  <si>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</si>
  <si>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</si>
  <si>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</si>
  <si>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</si>
  <si>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</si>
  <si>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</si>
  <si>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</si>
  <si>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</si>
  <si>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</si>
  <si>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</si>
  <si>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</si>
  <si>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</si>
  <si>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</si>
  <si>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</si>
  <si>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</si>
  <si>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</si>
  <si>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</si>
  <si>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</si>
  <si>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</si>
  <si>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</si>
  <si>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</si>
  <si>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</si>
  <si>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</si>
  <si>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</si>
  <si>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</si>
  <si>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</si>
  <si>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</si>
  <si>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</si>
  <si>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</si>
  <si>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</si>
  <si>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</si>
  <si>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</si>
  <si>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</si>
  <si>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</si>
  <si>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</si>
  <si>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</si>
  <si>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</si>
  <si>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</si>
  <si>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</si>
  <si>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</si>
  <si>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</si>
  <si>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</si>
  <si>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</si>
  <si>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</si>
  <si>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</si>
  <si>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</si>
  <si>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</si>
  <si>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</si>
  <si>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</si>
  <si>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</si>
  <si>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</si>
  <si>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</si>
  <si>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</si>
  <si>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</si>
  <si>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</si>
  <si>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</si>
  <si>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</si>
  <si>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</si>
  <si>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</si>
  <si>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</si>
  <si>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</si>
  <si>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</si>
  <si>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</si>
  <si>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17/12/2019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</si>
</sst>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tabSelected="1" workbookViewId="0">
      <selection activeCell="C32" sqref="C32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6" t="s">
        <v>1106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4" ht="19.5" thickBot="1" x14ac:dyDescent="0.3">
      <c r="A3" s="77" t="s">
        <v>1131</v>
      </c>
      <c r="B3" s="77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45</v>
      </c>
      <c r="G4" s="50">
        <v>46</v>
      </c>
      <c r="H4" s="50">
        <v>47</v>
      </c>
      <c r="I4" s="50">
        <v>48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1110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1</v>
      </c>
      <c r="J5" s="13">
        <f t="shared" ref="J5:J68" si="0">F5+G5+H5+I5</f>
        <v>1</v>
      </c>
      <c r="K5" s="11">
        <v>6972</v>
      </c>
      <c r="L5" s="58" t="s">
        <v>1124</v>
      </c>
      <c r="M5" s="8">
        <f t="shared" ref="M5:M68" si="1">(J5/K5)*100000</f>
        <v>14.343086632243258</v>
      </c>
      <c r="N5" s="7" t="str">
        <f t="shared" ref="N5:N68" si="2">IF(M5=0,"Silencioso",IF(AND(M5&gt;0,M5&lt;100),"Baixa",IF(AND(M5&gt;=100,M5&lt;300),"Média",IF(AND(M5&gt;=300,M5&lt;500),"Alta",IF(M5&gt;=500,"Muito Alta","Avaliar")))))</f>
        <v>Baixa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1</v>
      </c>
      <c r="Q5" s="71">
        <f>P5/P$10*100</f>
        <v>0.11723329425556857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1111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3</v>
      </c>
      <c r="Q6" s="71">
        <f>P6/P$10*100</f>
        <v>0.35169988276670577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1112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14</v>
      </c>
      <c r="Q7" s="71">
        <f>P7/P$10*100</f>
        <v>1.6412661195779603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1112</v>
      </c>
      <c r="D8" s="45" t="s">
        <v>17</v>
      </c>
      <c r="E8" s="14" t="s">
        <v>18</v>
      </c>
      <c r="F8" s="7">
        <v>2</v>
      </c>
      <c r="G8" s="7">
        <v>1</v>
      </c>
      <c r="H8" s="7">
        <v>3</v>
      </c>
      <c r="I8" s="7">
        <v>0</v>
      </c>
      <c r="J8" s="13">
        <f t="shared" si="0"/>
        <v>6</v>
      </c>
      <c r="K8" s="11">
        <v>3994</v>
      </c>
      <c r="L8" s="58" t="s">
        <v>1124</v>
      </c>
      <c r="M8" s="8">
        <f t="shared" si="1"/>
        <v>150.22533800701052</v>
      </c>
      <c r="N8" s="7" t="str">
        <f t="shared" si="2"/>
        <v>Média</v>
      </c>
      <c r="O8" s="6" t="s">
        <v>16</v>
      </c>
      <c r="P8" s="69">
        <f>COUNTIF(N$5:N$857,"Baixa")</f>
        <v>240</v>
      </c>
      <c r="Q8" s="71">
        <f>P8/P$10*100</f>
        <v>28.135990621336461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1113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595</v>
      </c>
      <c r="Q9" s="71">
        <f>P9/P$10*100</f>
        <v>69.75381008206331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1113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1114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1115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1116</v>
      </c>
      <c r="D13" s="45" t="s">
        <v>28</v>
      </c>
      <c r="E13" s="14" t="s">
        <v>29</v>
      </c>
      <c r="F13" s="7">
        <v>1</v>
      </c>
      <c r="G13" s="7">
        <v>1</v>
      </c>
      <c r="H13" s="7">
        <v>0</v>
      </c>
      <c r="I13" s="7">
        <v>0</v>
      </c>
      <c r="J13" s="13">
        <f t="shared" si="0"/>
        <v>2</v>
      </c>
      <c r="K13" s="11">
        <v>19166</v>
      </c>
      <c r="L13" s="58" t="s">
        <v>1124</v>
      </c>
      <c r="M13" s="8">
        <f t="shared" si="1"/>
        <v>10.435145570280705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1116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1113</v>
      </c>
      <c r="D15" s="45" t="s">
        <v>22</v>
      </c>
      <c r="E15" s="14" t="s">
        <v>32</v>
      </c>
      <c r="F15" s="7">
        <v>0</v>
      </c>
      <c r="G15" s="7">
        <v>0</v>
      </c>
      <c r="H15" s="7">
        <v>1</v>
      </c>
      <c r="I15" s="7">
        <v>1</v>
      </c>
      <c r="J15" s="13">
        <f t="shared" si="0"/>
        <v>2</v>
      </c>
      <c r="K15" s="11">
        <v>25193</v>
      </c>
      <c r="L15" s="58" t="s">
        <v>1125</v>
      </c>
      <c r="M15" s="8">
        <f t="shared" si="1"/>
        <v>7.9387131346008806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1117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1117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1117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1118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5.75" x14ac:dyDescent="0.25">
      <c r="A20" s="9">
        <v>16</v>
      </c>
      <c r="B20" s="14">
        <v>310160</v>
      </c>
      <c r="C20" s="17" t="s">
        <v>1117</v>
      </c>
      <c r="D20" s="45" t="s">
        <v>40</v>
      </c>
      <c r="E20" s="14" t="s">
        <v>40</v>
      </c>
      <c r="F20" s="7">
        <v>3</v>
      </c>
      <c r="G20" s="7">
        <v>2</v>
      </c>
      <c r="H20" s="7">
        <v>3</v>
      </c>
      <c r="I20" s="7">
        <v>4</v>
      </c>
      <c r="J20" s="13">
        <f t="shared" si="0"/>
        <v>12</v>
      </c>
      <c r="K20" s="11">
        <v>79481</v>
      </c>
      <c r="L20" s="58" t="s">
        <v>1126</v>
      </c>
      <c r="M20" s="8">
        <f t="shared" si="1"/>
        <v>15.097947937242864</v>
      </c>
      <c r="N20" s="7" t="str">
        <f t="shared" si="2"/>
        <v>Baixa</v>
      </c>
      <c r="O20" s="75"/>
      <c r="P20" s="75"/>
      <c r="Q20" s="75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1119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5.75" x14ac:dyDescent="0.25">
      <c r="A22" s="9">
        <v>18</v>
      </c>
      <c r="B22" s="14">
        <v>310170</v>
      </c>
      <c r="C22" s="17" t="s">
        <v>1116</v>
      </c>
      <c r="D22" s="45" t="s">
        <v>30</v>
      </c>
      <c r="E22" s="14" t="s">
        <v>43</v>
      </c>
      <c r="F22" s="7">
        <v>1</v>
      </c>
      <c r="G22" s="7">
        <v>1</v>
      </c>
      <c r="H22" s="7">
        <v>0</v>
      </c>
      <c r="I22" s="7">
        <v>3</v>
      </c>
      <c r="J22" s="13">
        <f t="shared" si="0"/>
        <v>5</v>
      </c>
      <c r="K22" s="11">
        <v>41642</v>
      </c>
      <c r="L22" s="58" t="s">
        <v>1125</v>
      </c>
      <c r="M22" s="8">
        <f t="shared" si="1"/>
        <v>12.00710820805917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1113</v>
      </c>
      <c r="D23" s="45" t="s">
        <v>22</v>
      </c>
      <c r="E23" s="14" t="s">
        <v>44</v>
      </c>
      <c r="F23" s="7">
        <v>0</v>
      </c>
      <c r="G23" s="7">
        <v>1</v>
      </c>
      <c r="H23" s="7">
        <v>0</v>
      </c>
      <c r="I23" s="7">
        <v>0</v>
      </c>
      <c r="J23" s="13">
        <f t="shared" si="0"/>
        <v>1</v>
      </c>
      <c r="K23" s="11">
        <v>7411</v>
      </c>
      <c r="L23" s="58" t="s">
        <v>1124</v>
      </c>
      <c r="M23" s="8">
        <f t="shared" si="1"/>
        <v>13.493455673998112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1117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O24" s="56"/>
      <c r="P24" s="56"/>
      <c r="Q24" s="56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1117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O25" s="75"/>
      <c r="P25" s="75"/>
      <c r="Q25" s="75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1112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1112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67"/>
      <c r="P27" s="67"/>
      <c r="Q27" s="6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1119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1113</v>
      </c>
      <c r="D29" s="45" t="s">
        <v>22</v>
      </c>
      <c r="E29" s="14" t="s">
        <v>51</v>
      </c>
      <c r="F29" s="7">
        <v>0</v>
      </c>
      <c r="G29" s="7">
        <v>0</v>
      </c>
      <c r="H29" s="7">
        <v>1</v>
      </c>
      <c r="I29" s="7">
        <v>1</v>
      </c>
      <c r="J29" s="13">
        <f t="shared" si="0"/>
        <v>2</v>
      </c>
      <c r="K29" s="11">
        <v>3973</v>
      </c>
      <c r="L29" s="58" t="s">
        <v>1124</v>
      </c>
      <c r="M29" s="8">
        <f t="shared" si="1"/>
        <v>50.339793606846214</v>
      </c>
      <c r="N29" s="7" t="str">
        <f t="shared" si="2"/>
        <v>Baixa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1112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O30" s="67"/>
      <c r="P30" s="67"/>
      <c r="Q30" s="6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O31" s="59"/>
      <c r="P31" s="59"/>
      <c r="Q31" s="59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1112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O32" s="67"/>
      <c r="P32" s="67"/>
      <c r="Q32" s="67"/>
      <c r="R32" s="17"/>
      <c r="S32" s="57"/>
      <c r="T32" s="74"/>
      <c r="U32" s="17"/>
      <c r="V32" s="17"/>
      <c r="W32" s="17"/>
      <c r="X32" s="74"/>
    </row>
    <row r="33" spans="1:24" ht="15.75" x14ac:dyDescent="0.25">
      <c r="A33" s="9">
        <v>29</v>
      </c>
      <c r="B33" s="14">
        <v>310260</v>
      </c>
      <c r="C33" s="17" t="s">
        <v>1117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O33" s="67"/>
      <c r="P33" s="67"/>
      <c r="Q33" s="6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1118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1116</v>
      </c>
      <c r="D35" s="45" t="s">
        <v>28</v>
      </c>
      <c r="E35" s="14" t="s">
        <v>59</v>
      </c>
      <c r="F35" s="7">
        <v>1</v>
      </c>
      <c r="G35" s="7">
        <v>0</v>
      </c>
      <c r="H35" s="7">
        <v>0</v>
      </c>
      <c r="I35" s="7">
        <v>0</v>
      </c>
      <c r="J35" s="13">
        <f t="shared" si="0"/>
        <v>1</v>
      </c>
      <c r="K35" s="11">
        <v>8481</v>
      </c>
      <c r="L35" s="58" t="s">
        <v>1124</v>
      </c>
      <c r="M35" s="8">
        <f t="shared" si="1"/>
        <v>11.791062374719962</v>
      </c>
      <c r="N35" s="7" t="str">
        <f t="shared" si="2"/>
        <v>Baixa</v>
      </c>
      <c r="O35" s="75"/>
      <c r="P35" s="75"/>
      <c r="Q35" s="75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1119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1113</v>
      </c>
      <c r="D37" s="45" t="s">
        <v>20</v>
      </c>
      <c r="E37" s="14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1118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1111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1118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3</v>
      </c>
      <c r="G41" s="7">
        <v>2</v>
      </c>
      <c r="H41" s="7">
        <v>4</v>
      </c>
      <c r="I41" s="7">
        <v>0</v>
      </c>
      <c r="J41" s="13">
        <f t="shared" si="0"/>
        <v>9</v>
      </c>
      <c r="K41" s="11">
        <v>36705</v>
      </c>
      <c r="L41" s="58" t="s">
        <v>1125</v>
      </c>
      <c r="M41" s="8">
        <f t="shared" si="1"/>
        <v>24.519820187985285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1110</v>
      </c>
      <c r="D42" s="45" t="s">
        <v>8</v>
      </c>
      <c r="E42" s="14" t="s">
        <v>67</v>
      </c>
      <c r="F42" s="7">
        <v>1</v>
      </c>
      <c r="G42" s="7">
        <v>0</v>
      </c>
      <c r="H42" s="7">
        <v>4</v>
      </c>
      <c r="I42" s="7">
        <v>0</v>
      </c>
      <c r="J42" s="13">
        <f t="shared" si="0"/>
        <v>5</v>
      </c>
      <c r="K42" s="11">
        <v>116691</v>
      </c>
      <c r="L42" s="58" t="s">
        <v>1127</v>
      </c>
      <c r="M42" s="8">
        <f t="shared" si="1"/>
        <v>4.2848205945617064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1118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1112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1110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1120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1115</v>
      </c>
      <c r="D47" s="45" t="s">
        <v>26</v>
      </c>
      <c r="E47" s="14" t="s">
        <v>73</v>
      </c>
      <c r="F47" s="7">
        <v>0</v>
      </c>
      <c r="G47" s="7">
        <v>0</v>
      </c>
      <c r="H47" s="7">
        <v>1</v>
      </c>
      <c r="I47" s="7">
        <v>2</v>
      </c>
      <c r="J47" s="13">
        <f t="shared" si="0"/>
        <v>3</v>
      </c>
      <c r="K47" s="11">
        <v>9142</v>
      </c>
      <c r="L47" s="58" t="s">
        <v>1124</v>
      </c>
      <c r="M47" s="8">
        <f t="shared" si="1"/>
        <v>32.815576460293151</v>
      </c>
      <c r="N47" s="7" t="str">
        <f t="shared" si="2"/>
        <v>Baixa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1114</v>
      </c>
      <c r="D48" s="45" t="s">
        <v>24</v>
      </c>
      <c r="E48" s="14" t="s">
        <v>74</v>
      </c>
      <c r="F48" s="7">
        <v>3</v>
      </c>
      <c r="G48" s="7">
        <v>2</v>
      </c>
      <c r="H48" s="7">
        <v>1</v>
      </c>
      <c r="I48" s="7">
        <v>1</v>
      </c>
      <c r="J48" s="13">
        <f t="shared" si="0"/>
        <v>7</v>
      </c>
      <c r="K48" s="11">
        <v>105083</v>
      </c>
      <c r="L48" s="58" t="s">
        <v>1127</v>
      </c>
      <c r="M48" s="8">
        <f t="shared" si="1"/>
        <v>6.6614009877906035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1117</v>
      </c>
      <c r="D49" s="45" t="s">
        <v>40</v>
      </c>
      <c r="E49" s="14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O49" s="75"/>
      <c r="P49" s="75"/>
      <c r="Q49" s="75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1115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1117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O51" s="59"/>
      <c r="P51" s="59"/>
      <c r="Q51" s="59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1118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O52" s="67"/>
      <c r="P52" s="67"/>
      <c r="Q52" s="6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1120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O54" s="66"/>
      <c r="P54" s="66"/>
      <c r="Q54" s="66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1118</v>
      </c>
      <c r="D55" s="45" t="s">
        <v>38</v>
      </c>
      <c r="E55" s="14" t="s">
        <v>82</v>
      </c>
      <c r="F55" s="7">
        <v>0</v>
      </c>
      <c r="G55" s="7">
        <v>0</v>
      </c>
      <c r="H55" s="7">
        <v>0</v>
      </c>
      <c r="I55" s="7">
        <v>1</v>
      </c>
      <c r="J55" s="13">
        <f t="shared" si="0"/>
        <v>1</v>
      </c>
      <c r="K55" s="11">
        <v>14085</v>
      </c>
      <c r="L55" s="58" t="s">
        <v>1124</v>
      </c>
      <c r="M55" s="8">
        <f t="shared" si="1"/>
        <v>7.0997515086971958</v>
      </c>
      <c r="N55" s="7" t="str">
        <f t="shared" si="2"/>
        <v>Baixa</v>
      </c>
      <c r="O55" s="75"/>
      <c r="P55" s="75"/>
      <c r="Q55" s="75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1116</v>
      </c>
      <c r="D56" s="45" t="s">
        <v>28</v>
      </c>
      <c r="E56" s="14" t="s">
        <v>83</v>
      </c>
      <c r="F56" s="7">
        <v>0</v>
      </c>
      <c r="G56" s="7">
        <v>0</v>
      </c>
      <c r="H56" s="7">
        <v>1</v>
      </c>
      <c r="I56" s="7">
        <v>0</v>
      </c>
      <c r="J56" s="13">
        <f t="shared" si="0"/>
        <v>1</v>
      </c>
      <c r="K56" s="11">
        <v>13064</v>
      </c>
      <c r="L56" s="58" t="s">
        <v>1124</v>
      </c>
      <c r="M56" s="8">
        <f t="shared" si="1"/>
        <v>7.6546233925290874</v>
      </c>
      <c r="N56" s="7" t="str">
        <f t="shared" si="2"/>
        <v>Baixa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1111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1117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1111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1115</v>
      </c>
      <c r="D60" s="45" t="s">
        <v>26</v>
      </c>
      <c r="E60" s="14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1116</v>
      </c>
      <c r="D61" s="45" t="s">
        <v>30</v>
      </c>
      <c r="E61" s="14" t="s">
        <v>88</v>
      </c>
      <c r="F61" s="7">
        <v>2</v>
      </c>
      <c r="G61" s="7">
        <v>1</v>
      </c>
      <c r="H61" s="7">
        <v>3</v>
      </c>
      <c r="I61" s="7">
        <v>5</v>
      </c>
      <c r="J61" s="13">
        <f t="shared" si="0"/>
        <v>11</v>
      </c>
      <c r="K61" s="11">
        <v>4825</v>
      </c>
      <c r="L61" s="58" t="s">
        <v>1124</v>
      </c>
      <c r="M61" s="8">
        <f t="shared" si="1"/>
        <v>227.97927461139898</v>
      </c>
      <c r="N61" s="7" t="str">
        <f t="shared" si="2"/>
        <v>Média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1117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1</v>
      </c>
      <c r="J62" s="13">
        <f t="shared" si="0"/>
        <v>1</v>
      </c>
      <c r="K62" s="11">
        <v>5713</v>
      </c>
      <c r="L62" s="58" t="s">
        <v>1124</v>
      </c>
      <c r="M62" s="8">
        <f t="shared" si="1"/>
        <v>17.50393838613688</v>
      </c>
      <c r="N62" s="7" t="str">
        <f t="shared" si="2"/>
        <v>Baixa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1111</v>
      </c>
      <c r="D63" s="45" t="s">
        <v>90</v>
      </c>
      <c r="E63" s="14" t="s">
        <v>91</v>
      </c>
      <c r="F63" s="7">
        <v>4</v>
      </c>
      <c r="G63" s="7">
        <v>2</v>
      </c>
      <c r="H63" s="7">
        <v>1</v>
      </c>
      <c r="I63" s="7">
        <v>0</v>
      </c>
      <c r="J63" s="13">
        <f t="shared" si="0"/>
        <v>7</v>
      </c>
      <c r="K63" s="11">
        <v>32319</v>
      </c>
      <c r="L63" s="58" t="s">
        <v>1125</v>
      </c>
      <c r="M63" s="8">
        <f t="shared" si="1"/>
        <v>21.659085986571366</v>
      </c>
      <c r="N63" s="7" t="str">
        <f t="shared" si="2"/>
        <v>Baixa</v>
      </c>
      <c r="O63" s="74"/>
      <c r="P63" s="74"/>
      <c r="Q63" s="74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1118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1119</v>
      </c>
      <c r="D65" s="45" t="s">
        <v>41</v>
      </c>
      <c r="E65" s="14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1112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1119</v>
      </c>
      <c r="D67" s="45" t="s">
        <v>94</v>
      </c>
      <c r="E67" s="14" t="s">
        <v>95</v>
      </c>
      <c r="F67" s="7">
        <v>0</v>
      </c>
      <c r="G67" s="7">
        <v>1</v>
      </c>
      <c r="H67" s="7">
        <v>1</v>
      </c>
      <c r="I67" s="7">
        <v>0</v>
      </c>
      <c r="J67" s="13">
        <f t="shared" si="0"/>
        <v>2</v>
      </c>
      <c r="K67" s="11">
        <v>20720</v>
      </c>
      <c r="L67" s="58" t="s">
        <v>1124</v>
      </c>
      <c r="M67" s="8">
        <f t="shared" si="1"/>
        <v>9.6525096525096519</v>
      </c>
      <c r="N67" s="7" t="str">
        <f t="shared" si="2"/>
        <v>Baixa</v>
      </c>
      <c r="O67" s="74"/>
      <c r="P67" s="74"/>
      <c r="Q67" s="74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1111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1118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1111</v>
      </c>
      <c r="D70" s="45" t="s">
        <v>98</v>
      </c>
      <c r="E70" s="14" t="s">
        <v>98</v>
      </c>
      <c r="F70" s="7">
        <v>84</v>
      </c>
      <c r="G70" s="7">
        <v>64</v>
      </c>
      <c r="H70" s="7">
        <v>104</v>
      </c>
      <c r="I70" s="7">
        <v>111</v>
      </c>
      <c r="J70" s="13">
        <f t="shared" si="3"/>
        <v>363</v>
      </c>
      <c r="K70" s="11">
        <v>2501576</v>
      </c>
      <c r="L70" s="58" t="s">
        <v>1128</v>
      </c>
      <c r="M70" s="8">
        <f t="shared" si="4"/>
        <v>14.510852358673093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1113</v>
      </c>
      <c r="D71" s="45" t="s">
        <v>20</v>
      </c>
      <c r="E71" s="14" t="s">
        <v>99</v>
      </c>
      <c r="F71" s="7">
        <v>1</v>
      </c>
      <c r="G71" s="7">
        <v>1</v>
      </c>
      <c r="H71" s="7">
        <v>5</v>
      </c>
      <c r="I71" s="7">
        <v>8</v>
      </c>
      <c r="J71" s="13">
        <f t="shared" si="3"/>
        <v>15</v>
      </c>
      <c r="K71" s="11">
        <v>26396</v>
      </c>
      <c r="L71" s="58" t="s">
        <v>1125</v>
      </c>
      <c r="M71" s="8">
        <f t="shared" si="4"/>
        <v>56.826791938172455</v>
      </c>
      <c r="N71" s="7" t="str">
        <f t="shared" si="5"/>
        <v>Baixa</v>
      </c>
      <c r="O71" s="61"/>
      <c r="P71" s="61"/>
      <c r="Q71" s="61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1111</v>
      </c>
      <c r="D72" s="45" t="s">
        <v>98</v>
      </c>
      <c r="E72" s="14" t="s">
        <v>100</v>
      </c>
      <c r="F72" s="7">
        <v>0</v>
      </c>
      <c r="G72" s="7">
        <v>0</v>
      </c>
      <c r="H72" s="7">
        <v>1</v>
      </c>
      <c r="I72" s="7">
        <v>0</v>
      </c>
      <c r="J72" s="13">
        <f t="shared" si="3"/>
        <v>1</v>
      </c>
      <c r="K72" s="11">
        <v>7710</v>
      </c>
      <c r="L72" s="58" t="s">
        <v>1124</v>
      </c>
      <c r="M72" s="8">
        <f t="shared" si="4"/>
        <v>12.970168612191959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1121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1116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1111</v>
      </c>
      <c r="D76" s="45" t="s">
        <v>98</v>
      </c>
      <c r="E76" s="14" t="s">
        <v>105</v>
      </c>
      <c r="F76" s="7">
        <v>4</v>
      </c>
      <c r="G76" s="7">
        <v>1</v>
      </c>
      <c r="H76" s="7">
        <v>3</v>
      </c>
      <c r="I76" s="7">
        <v>3</v>
      </c>
      <c r="J76" s="13">
        <f t="shared" si="3"/>
        <v>11</v>
      </c>
      <c r="K76" s="11">
        <v>432575</v>
      </c>
      <c r="L76" s="58" t="s">
        <v>1128</v>
      </c>
      <c r="M76" s="8">
        <f t="shared" si="4"/>
        <v>2.5429116338207245</v>
      </c>
      <c r="N76" s="7" t="str">
        <f t="shared" si="5"/>
        <v>Baixa</v>
      </c>
      <c r="O76" s="65"/>
      <c r="P76" s="65"/>
      <c r="Q76" s="65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1118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5"/>
      <c r="P77" s="75"/>
      <c r="Q77" s="75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1118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1111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1117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1118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O81" s="67"/>
      <c r="P81" s="67"/>
      <c r="Q81" s="6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1121</v>
      </c>
      <c r="D82" s="45" t="s">
        <v>102</v>
      </c>
      <c r="E82" s="14" t="s">
        <v>111</v>
      </c>
      <c r="F82" s="7">
        <v>0</v>
      </c>
      <c r="G82" s="7">
        <v>1</v>
      </c>
      <c r="H82" s="7">
        <v>1</v>
      </c>
      <c r="I82" s="7">
        <v>3</v>
      </c>
      <c r="J82" s="13">
        <f t="shared" si="3"/>
        <v>5</v>
      </c>
      <c r="K82" s="11">
        <v>49942</v>
      </c>
      <c r="L82" s="58" t="s">
        <v>1125</v>
      </c>
      <c r="M82" s="8">
        <f t="shared" si="4"/>
        <v>10.011613471627086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1115</v>
      </c>
      <c r="D83" s="45" t="s">
        <v>26</v>
      </c>
      <c r="E83" s="14" t="s">
        <v>112</v>
      </c>
      <c r="F83" s="7">
        <v>3</v>
      </c>
      <c r="G83" s="7">
        <v>3</v>
      </c>
      <c r="H83" s="7">
        <v>0</v>
      </c>
      <c r="I83" s="7">
        <v>0</v>
      </c>
      <c r="J83" s="13">
        <f t="shared" si="3"/>
        <v>6</v>
      </c>
      <c r="K83" s="11">
        <v>50166</v>
      </c>
      <c r="L83" s="58" t="s">
        <v>1125</v>
      </c>
      <c r="M83" s="8">
        <f t="shared" si="4"/>
        <v>11.96029183112068</v>
      </c>
      <c r="N83" s="7" t="str">
        <f t="shared" si="5"/>
        <v>Baixa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1118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1117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1111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1113</v>
      </c>
      <c r="D87" s="45" t="s">
        <v>20</v>
      </c>
      <c r="E87" s="14" t="s">
        <v>116</v>
      </c>
      <c r="F87" s="7">
        <v>1</v>
      </c>
      <c r="G87" s="7">
        <v>0</v>
      </c>
      <c r="H87" s="7">
        <v>0</v>
      </c>
      <c r="I87" s="7">
        <v>0</v>
      </c>
      <c r="J87" s="13">
        <f t="shared" si="3"/>
        <v>1</v>
      </c>
      <c r="K87" s="11">
        <v>15010</v>
      </c>
      <c r="L87" s="58" t="s">
        <v>1124</v>
      </c>
      <c r="M87" s="8">
        <f t="shared" si="4"/>
        <v>6.6622251832111923</v>
      </c>
      <c r="N87" s="7" t="str">
        <f t="shared" si="5"/>
        <v>Baixa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1117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1115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1111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1120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1121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1117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1117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1121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1118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1120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1121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1117</v>
      </c>
      <c r="D99" s="45" t="s">
        <v>36</v>
      </c>
      <c r="E99" s="14" t="s">
        <v>856</v>
      </c>
      <c r="F99" s="7">
        <v>0</v>
      </c>
      <c r="G99" s="7">
        <v>0</v>
      </c>
      <c r="H99" s="7">
        <v>1</v>
      </c>
      <c r="I99" s="7">
        <v>0</v>
      </c>
      <c r="J99" s="13">
        <f t="shared" si="3"/>
        <v>1</v>
      </c>
      <c r="K99" s="11">
        <v>14508</v>
      </c>
      <c r="L99" s="58" t="s">
        <v>1124</v>
      </c>
      <c r="M99" s="8">
        <f t="shared" si="4"/>
        <v>6.8927488282326994</v>
      </c>
      <c r="N99" s="7" t="str">
        <f t="shared" si="5"/>
        <v>Baixa</v>
      </c>
      <c r="O99" s="56"/>
      <c r="P99" s="56"/>
      <c r="Q99" s="56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1113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0</v>
      </c>
      <c r="I100" s="7">
        <v>1</v>
      </c>
      <c r="J100" s="13">
        <f t="shared" si="3"/>
        <v>1</v>
      </c>
      <c r="K100" s="11">
        <v>4835</v>
      </c>
      <c r="L100" s="58" t="s">
        <v>1124</v>
      </c>
      <c r="M100" s="8">
        <f t="shared" si="4"/>
        <v>20.682523267838675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1111</v>
      </c>
      <c r="D101" s="45" t="s">
        <v>98</v>
      </c>
      <c r="E101" s="14" t="s">
        <v>130</v>
      </c>
      <c r="F101" s="7">
        <v>3</v>
      </c>
      <c r="G101" s="7">
        <v>1</v>
      </c>
      <c r="H101" s="7">
        <v>0</v>
      </c>
      <c r="I101" s="7">
        <v>1</v>
      </c>
      <c r="J101" s="13">
        <f t="shared" si="3"/>
        <v>5</v>
      </c>
      <c r="K101" s="11">
        <v>39520</v>
      </c>
      <c r="L101" s="58" t="s">
        <v>1125</v>
      </c>
      <c r="M101" s="8">
        <f t="shared" si="4"/>
        <v>12.651821862348179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1117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O102" s="65"/>
      <c r="P102" s="65"/>
      <c r="Q102" s="65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1111</v>
      </c>
      <c r="D103" s="45" t="s">
        <v>11</v>
      </c>
      <c r="E103" s="14" t="s">
        <v>132</v>
      </c>
      <c r="F103" s="7">
        <v>0</v>
      </c>
      <c r="G103" s="7">
        <v>1</v>
      </c>
      <c r="H103" s="7">
        <v>0</v>
      </c>
      <c r="I103" s="7">
        <v>0</v>
      </c>
      <c r="J103" s="13">
        <f t="shared" si="3"/>
        <v>1</v>
      </c>
      <c r="K103" s="11">
        <v>10377</v>
      </c>
      <c r="L103" s="58" t="s">
        <v>1124</v>
      </c>
      <c r="M103" s="8">
        <f t="shared" si="4"/>
        <v>9.636696540425941</v>
      </c>
      <c r="N103" s="7" t="str">
        <f t="shared" si="5"/>
        <v>Baixa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1113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1120</v>
      </c>
      <c r="D105" s="45" t="s">
        <v>80</v>
      </c>
      <c r="E105" s="14" t="s">
        <v>134</v>
      </c>
      <c r="F105" s="7">
        <v>1</v>
      </c>
      <c r="G105" s="7">
        <v>4</v>
      </c>
      <c r="H105" s="7">
        <v>3</v>
      </c>
      <c r="I105" s="7">
        <v>4</v>
      </c>
      <c r="J105" s="13">
        <f t="shared" si="3"/>
        <v>12</v>
      </c>
      <c r="K105" s="11">
        <v>24663</v>
      </c>
      <c r="L105" s="58" t="s">
        <v>1124</v>
      </c>
      <c r="M105" s="8">
        <f t="shared" si="4"/>
        <v>48.655881279649677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1121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1120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1117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1111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O109" s="67"/>
      <c r="P109" s="67"/>
      <c r="Q109" s="6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1117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1116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O111" s="65"/>
      <c r="P111" s="65"/>
      <c r="Q111" s="65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1110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1111</v>
      </c>
      <c r="D113" s="45" t="s">
        <v>11</v>
      </c>
      <c r="E113" s="14" t="s">
        <v>144</v>
      </c>
      <c r="F113" s="7">
        <v>0</v>
      </c>
      <c r="G113" s="7">
        <v>1</v>
      </c>
      <c r="H113" s="7">
        <v>0</v>
      </c>
      <c r="I113" s="7">
        <v>0</v>
      </c>
      <c r="J113" s="13">
        <f t="shared" si="3"/>
        <v>1</v>
      </c>
      <c r="K113" s="11">
        <v>11495</v>
      </c>
      <c r="L113" s="58" t="s">
        <v>1124</v>
      </c>
      <c r="M113" s="8">
        <f t="shared" si="4"/>
        <v>8.6994345367551116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1111</v>
      </c>
      <c r="D114" s="45" t="s">
        <v>98</v>
      </c>
      <c r="E114" s="14" t="s">
        <v>145</v>
      </c>
      <c r="F114" s="7">
        <v>1</v>
      </c>
      <c r="G114" s="7">
        <v>2</v>
      </c>
      <c r="H114" s="7">
        <v>1</v>
      </c>
      <c r="I114" s="7">
        <v>0</v>
      </c>
      <c r="J114" s="13">
        <f t="shared" si="3"/>
        <v>4</v>
      </c>
      <c r="K114" s="11">
        <v>44377</v>
      </c>
      <c r="L114" s="58" t="s">
        <v>1125</v>
      </c>
      <c r="M114" s="8">
        <f t="shared" si="4"/>
        <v>9.0136782567546252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1118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1112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1117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1115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1117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1117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1117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1116</v>
      </c>
      <c r="D122" s="45" t="s">
        <v>28</v>
      </c>
      <c r="E122" s="14" t="s">
        <v>153</v>
      </c>
      <c r="F122" s="7">
        <v>1</v>
      </c>
      <c r="G122" s="7">
        <v>0</v>
      </c>
      <c r="H122" s="7">
        <v>3</v>
      </c>
      <c r="I122" s="7">
        <v>2</v>
      </c>
      <c r="J122" s="13">
        <f t="shared" si="3"/>
        <v>6</v>
      </c>
      <c r="K122" s="11">
        <v>3711</v>
      </c>
      <c r="L122" s="58" t="s">
        <v>1124</v>
      </c>
      <c r="M122" s="8">
        <f t="shared" si="4"/>
        <v>161.68148746968473</v>
      </c>
      <c r="N122" s="7" t="str">
        <f t="shared" si="5"/>
        <v>Média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1117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1117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1110</v>
      </c>
      <c r="D125" s="45" t="s">
        <v>142</v>
      </c>
      <c r="E125" s="14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1121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1115</v>
      </c>
      <c r="D127" s="45" t="s">
        <v>26</v>
      </c>
      <c r="E127" s="14" t="s">
        <v>158</v>
      </c>
      <c r="F127" s="7">
        <v>0</v>
      </c>
      <c r="G127" s="7">
        <v>1</v>
      </c>
      <c r="H127" s="7">
        <v>7</v>
      </c>
      <c r="I127" s="7">
        <v>18</v>
      </c>
      <c r="J127" s="13">
        <f t="shared" si="3"/>
        <v>26</v>
      </c>
      <c r="K127" s="11">
        <v>53866</v>
      </c>
      <c r="L127" s="58" t="s">
        <v>1125</v>
      </c>
      <c r="M127" s="8">
        <f t="shared" si="4"/>
        <v>48.267924107971631</v>
      </c>
      <c r="N127" s="7" t="str">
        <f t="shared" si="5"/>
        <v>Baixa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1117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1114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1114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1</v>
      </c>
      <c r="J130" s="13">
        <f t="shared" si="3"/>
        <v>1</v>
      </c>
      <c r="K130" s="11">
        <v>15356</v>
      </c>
      <c r="L130" s="58" t="s">
        <v>1124</v>
      </c>
      <c r="M130" s="8">
        <f t="shared" si="4"/>
        <v>6.5121125293045061</v>
      </c>
      <c r="N130" s="7" t="str">
        <f t="shared" si="5"/>
        <v>Baixa</v>
      </c>
      <c r="O130" s="74"/>
      <c r="P130" s="74"/>
      <c r="Q130" s="74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1117</v>
      </c>
      <c r="D131" s="45" t="s">
        <v>40</v>
      </c>
      <c r="E131" s="14" t="s">
        <v>162</v>
      </c>
      <c r="F131" s="7">
        <v>1</v>
      </c>
      <c r="G131" s="7">
        <v>0</v>
      </c>
      <c r="H131" s="7">
        <v>0</v>
      </c>
      <c r="I131" s="7">
        <v>2</v>
      </c>
      <c r="J131" s="13">
        <f t="shared" si="3"/>
        <v>3</v>
      </c>
      <c r="K131" s="11">
        <v>28703</v>
      </c>
      <c r="L131" s="58" t="s">
        <v>1125</v>
      </c>
      <c r="M131" s="8">
        <f t="shared" si="4"/>
        <v>10.451869142598335</v>
      </c>
      <c r="N131" s="7" t="str">
        <f t="shared" si="5"/>
        <v>Baixa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1115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1112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1110</v>
      </c>
      <c r="D134" s="45" t="s">
        <v>142</v>
      </c>
      <c r="E134" s="14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1115</v>
      </c>
      <c r="D135" s="45" t="s">
        <v>26</v>
      </c>
      <c r="E135" s="14" t="s">
        <v>166</v>
      </c>
      <c r="F135" s="7">
        <v>2</v>
      </c>
      <c r="G135" s="7">
        <v>0</v>
      </c>
      <c r="H135" s="7">
        <v>0</v>
      </c>
      <c r="I135" s="7">
        <v>2</v>
      </c>
      <c r="J135" s="13">
        <f t="shared" si="6"/>
        <v>4</v>
      </c>
      <c r="K135" s="11">
        <v>14883</v>
      </c>
      <c r="L135" s="58" t="s">
        <v>1124</v>
      </c>
      <c r="M135" s="8">
        <f t="shared" si="7"/>
        <v>26.876301820869447</v>
      </c>
      <c r="N135" s="7" t="str">
        <f t="shared" si="8"/>
        <v>Baixa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1113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1118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O137" s="74"/>
      <c r="P137" s="74"/>
      <c r="Q137" s="74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1119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O138" s="66"/>
      <c r="P138" s="66"/>
      <c r="Q138" s="66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O139" s="75"/>
      <c r="P139" s="75"/>
      <c r="Q139" s="75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1117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1111</v>
      </c>
      <c r="D141" s="45" t="s">
        <v>11</v>
      </c>
      <c r="E141" s="14" t="s">
        <v>172</v>
      </c>
      <c r="F141" s="7">
        <v>0</v>
      </c>
      <c r="G141" s="7">
        <v>0</v>
      </c>
      <c r="H141" s="7">
        <v>0</v>
      </c>
      <c r="I141" s="7">
        <v>2</v>
      </c>
      <c r="J141" s="13">
        <f t="shared" si="6"/>
        <v>2</v>
      </c>
      <c r="K141" s="11">
        <v>9679</v>
      </c>
      <c r="L141" s="58" t="s">
        <v>1124</v>
      </c>
      <c r="M141" s="8">
        <f t="shared" si="7"/>
        <v>20.663291662361814</v>
      </c>
      <c r="N141" s="7" t="str">
        <f t="shared" si="8"/>
        <v>Baixa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1110</v>
      </c>
      <c r="D142" s="45" t="s">
        <v>142</v>
      </c>
      <c r="E142" s="14" t="s">
        <v>173</v>
      </c>
      <c r="F142" s="7">
        <v>1</v>
      </c>
      <c r="G142" s="7">
        <v>0</v>
      </c>
      <c r="H142" s="7">
        <v>1</v>
      </c>
      <c r="I142" s="7">
        <v>0</v>
      </c>
      <c r="J142" s="13">
        <f t="shared" si="6"/>
        <v>2</v>
      </c>
      <c r="K142" s="11">
        <v>16109</v>
      </c>
      <c r="L142" s="58" t="s">
        <v>1124</v>
      </c>
      <c r="M142" s="8">
        <f t="shared" si="7"/>
        <v>12.415419951579862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1113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1121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1117</v>
      </c>
      <c r="D145" s="45" t="s">
        <v>45</v>
      </c>
      <c r="E145" s="14" t="s">
        <v>176</v>
      </c>
      <c r="F145" s="7">
        <v>1</v>
      </c>
      <c r="G145" s="7">
        <v>0</v>
      </c>
      <c r="H145" s="7">
        <v>3</v>
      </c>
      <c r="I145" s="7">
        <v>2</v>
      </c>
      <c r="J145" s="13">
        <f t="shared" si="6"/>
        <v>6</v>
      </c>
      <c r="K145" s="11">
        <v>8601</v>
      </c>
      <c r="L145" s="58" t="s">
        <v>1124</v>
      </c>
      <c r="M145" s="8">
        <f t="shared" si="7"/>
        <v>69.759330310429021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1112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1116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1119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1119</v>
      </c>
      <c r="D149" s="45" t="s">
        <v>41</v>
      </c>
      <c r="E149" s="14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1118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O150" s="63"/>
      <c r="P150" s="63"/>
      <c r="Q150" s="63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1113</v>
      </c>
      <c r="D151" s="45" t="s">
        <v>20</v>
      </c>
      <c r="E151" s="14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1117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1116</v>
      </c>
      <c r="D154" s="45" t="s">
        <v>28</v>
      </c>
      <c r="E154" s="14" t="s">
        <v>185</v>
      </c>
      <c r="F154" s="7">
        <v>0</v>
      </c>
      <c r="G154" s="7">
        <v>0</v>
      </c>
      <c r="H154" s="7">
        <v>0</v>
      </c>
      <c r="I154" s="7">
        <v>1</v>
      </c>
      <c r="J154" s="13">
        <f t="shared" si="6"/>
        <v>1</v>
      </c>
      <c r="K154" s="11">
        <v>19007</v>
      </c>
      <c r="L154" s="58" t="s">
        <v>1124</v>
      </c>
      <c r="M154" s="8">
        <f t="shared" si="7"/>
        <v>5.2612195506918509</v>
      </c>
      <c r="N154" s="7" t="str">
        <f t="shared" si="8"/>
        <v>Baixa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1111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O155" s="65"/>
      <c r="P155" s="65"/>
      <c r="Q155" s="65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1117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61"/>
      <c r="P156" s="61"/>
      <c r="Q156" s="61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1115</v>
      </c>
      <c r="D157" s="45" t="s">
        <v>26</v>
      </c>
      <c r="E157" s="14" t="s">
        <v>188</v>
      </c>
      <c r="F157" s="7">
        <v>1</v>
      </c>
      <c r="G157" s="7">
        <v>0</v>
      </c>
      <c r="H157" s="7">
        <v>0</v>
      </c>
      <c r="I157" s="7">
        <v>1</v>
      </c>
      <c r="J157" s="13">
        <f t="shared" si="6"/>
        <v>2</v>
      </c>
      <c r="K157" s="11">
        <v>11439</v>
      </c>
      <c r="L157" s="58" t="s">
        <v>1124</v>
      </c>
      <c r="M157" s="8">
        <f t="shared" si="7"/>
        <v>17.484045808200019</v>
      </c>
      <c r="N157" s="7" t="str">
        <f t="shared" si="8"/>
        <v>Baixa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1117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1115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1120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1117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1115</v>
      </c>
      <c r="D162" s="45" t="s">
        <v>26</v>
      </c>
      <c r="E162" s="14" t="s">
        <v>193</v>
      </c>
      <c r="F162" s="7">
        <v>1</v>
      </c>
      <c r="G162" s="7">
        <v>0</v>
      </c>
      <c r="H162" s="7">
        <v>0</v>
      </c>
      <c r="I162" s="7">
        <v>0</v>
      </c>
      <c r="J162" s="13">
        <f t="shared" si="6"/>
        <v>1</v>
      </c>
      <c r="K162" s="11">
        <v>19144</v>
      </c>
      <c r="L162" s="58" t="s">
        <v>1124</v>
      </c>
      <c r="M162" s="8">
        <f t="shared" si="7"/>
        <v>5.2235687421646473</v>
      </c>
      <c r="N162" s="7" t="str">
        <f t="shared" si="8"/>
        <v>Baixa</v>
      </c>
      <c r="O162" s="67"/>
      <c r="P162" s="67"/>
      <c r="Q162" s="6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1114</v>
      </c>
      <c r="D163" s="45" t="s">
        <v>24</v>
      </c>
      <c r="E163" s="14" t="s">
        <v>194</v>
      </c>
      <c r="F163" s="7">
        <v>0</v>
      </c>
      <c r="G163" s="7">
        <v>1</v>
      </c>
      <c r="H163" s="7">
        <v>0</v>
      </c>
      <c r="I163" s="7">
        <v>1</v>
      </c>
      <c r="J163" s="13">
        <f t="shared" si="6"/>
        <v>2</v>
      </c>
      <c r="K163" s="11">
        <v>9986</v>
      </c>
      <c r="L163" s="58" t="s">
        <v>1124</v>
      </c>
      <c r="M163" s="8">
        <f t="shared" si="7"/>
        <v>20.028039254956941</v>
      </c>
      <c r="N163" s="7" t="str">
        <f t="shared" si="8"/>
        <v>Baixa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1117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O164" s="65"/>
      <c r="P164" s="65"/>
      <c r="Q164" s="65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1117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1117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O166" s="66"/>
      <c r="P166" s="66"/>
      <c r="Q166" s="66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1119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1110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1117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O169" s="61"/>
      <c r="P169" s="61"/>
      <c r="Q169" s="61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1118</v>
      </c>
      <c r="D170" s="45" t="s">
        <v>38</v>
      </c>
      <c r="E170" s="14" t="s">
        <v>201</v>
      </c>
      <c r="F170" s="7">
        <v>3</v>
      </c>
      <c r="G170" s="7">
        <v>1</v>
      </c>
      <c r="H170" s="7">
        <v>3</v>
      </c>
      <c r="I170" s="7">
        <v>0</v>
      </c>
      <c r="J170" s="13">
        <f t="shared" si="6"/>
        <v>7</v>
      </c>
      <c r="K170" s="11">
        <v>74691</v>
      </c>
      <c r="L170" s="58" t="s">
        <v>1126</v>
      </c>
      <c r="M170" s="8">
        <f t="shared" si="7"/>
        <v>9.3719457498226024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1111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1119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1116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1121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1117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1</v>
      </c>
      <c r="I175" s="7">
        <v>1</v>
      </c>
      <c r="J175" s="13">
        <f t="shared" si="6"/>
        <v>2</v>
      </c>
      <c r="K175" s="11">
        <v>21703</v>
      </c>
      <c r="L175" s="58" t="s">
        <v>1124</v>
      </c>
      <c r="M175" s="8">
        <f t="shared" si="7"/>
        <v>9.2153158549509282</v>
      </c>
      <c r="N175" s="7" t="str">
        <f t="shared" si="8"/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1111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1113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1110</v>
      </c>
      <c r="D178" s="45" t="s">
        <v>142</v>
      </c>
      <c r="E178" s="14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1118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1</v>
      </c>
      <c r="I179" s="7">
        <v>0</v>
      </c>
      <c r="J179" s="13">
        <f t="shared" si="6"/>
        <v>1</v>
      </c>
      <c r="K179" s="11">
        <v>3121</v>
      </c>
      <c r="L179" s="58" t="s">
        <v>1124</v>
      </c>
      <c r="M179" s="8">
        <f t="shared" si="7"/>
        <v>32.04101249599487</v>
      </c>
      <c r="N179" s="7" t="str">
        <f t="shared" si="8"/>
        <v>Baixa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1112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1120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1</v>
      </c>
      <c r="J182" s="13">
        <f t="shared" si="6"/>
        <v>1</v>
      </c>
      <c r="K182" s="11">
        <v>13397</v>
      </c>
      <c r="L182" s="58" t="s">
        <v>1124</v>
      </c>
      <c r="M182" s="8">
        <f t="shared" si="7"/>
        <v>7.4643576920206023</v>
      </c>
      <c r="N182" s="7" t="str">
        <f t="shared" si="8"/>
        <v>Baixa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1118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1119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1117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1121</v>
      </c>
      <c r="D186" s="45" t="s">
        <v>102</v>
      </c>
      <c r="E186" s="14" t="s">
        <v>217</v>
      </c>
      <c r="F186" s="7">
        <v>1</v>
      </c>
      <c r="G186" s="7">
        <v>0</v>
      </c>
      <c r="H186" s="7">
        <v>0</v>
      </c>
      <c r="I186" s="7">
        <v>0</v>
      </c>
      <c r="J186" s="13">
        <f t="shared" si="6"/>
        <v>1</v>
      </c>
      <c r="K186" s="11">
        <v>7590</v>
      </c>
      <c r="L186" s="58" t="s">
        <v>1124</v>
      </c>
      <c r="M186" s="8">
        <f t="shared" si="7"/>
        <v>13.175230566534914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1115</v>
      </c>
      <c r="D187" s="45" t="s">
        <v>26</v>
      </c>
      <c r="E187" s="14" t="s">
        <v>218</v>
      </c>
      <c r="F187" s="7">
        <v>0</v>
      </c>
      <c r="G187" s="7">
        <v>1</v>
      </c>
      <c r="H187" s="7">
        <v>0</v>
      </c>
      <c r="I187" s="7">
        <v>0</v>
      </c>
      <c r="J187" s="13">
        <f t="shared" si="6"/>
        <v>1</v>
      </c>
      <c r="K187" s="11">
        <v>28366</v>
      </c>
      <c r="L187" s="58" t="s">
        <v>1125</v>
      </c>
      <c r="M187" s="8">
        <f t="shared" si="7"/>
        <v>3.5253472467038001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1118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1</v>
      </c>
      <c r="I189" s="7">
        <v>0</v>
      </c>
      <c r="J189" s="13">
        <f t="shared" si="6"/>
        <v>1</v>
      </c>
      <c r="K189" s="11">
        <v>8907</v>
      </c>
      <c r="L189" s="58" t="s">
        <v>1124</v>
      </c>
      <c r="M189" s="8">
        <f t="shared" si="7"/>
        <v>11.227124733355787</v>
      </c>
      <c r="N189" s="7" t="str">
        <f t="shared" si="8"/>
        <v>Baixa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1114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1116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1117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1119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1114</v>
      </c>
      <c r="D194" s="45" t="s">
        <v>24</v>
      </c>
      <c r="E194" s="14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1117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1112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1111</v>
      </c>
      <c r="D197" s="45" t="s">
        <v>90</v>
      </c>
      <c r="E197" s="14" t="s">
        <v>228</v>
      </c>
      <c r="F197" s="7">
        <v>1</v>
      </c>
      <c r="G197" s="7">
        <v>0</v>
      </c>
      <c r="H197" s="7">
        <v>1</v>
      </c>
      <c r="I197" s="7">
        <v>0</v>
      </c>
      <c r="J197" s="13">
        <f t="shared" ref="J197:J260" si="9">F197+G197+H197+I197</f>
        <v>2</v>
      </c>
      <c r="K197" s="11">
        <v>17641</v>
      </c>
      <c r="L197" s="58" t="s">
        <v>1124</v>
      </c>
      <c r="M197" s="8">
        <f t="shared" ref="M197:M260" si="10">(J197/K197)*100000</f>
        <v>11.337225780851425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1115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1117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1117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1</v>
      </c>
      <c r="J200" s="13">
        <f t="shared" si="9"/>
        <v>1</v>
      </c>
      <c r="K200" s="11">
        <v>11525</v>
      </c>
      <c r="L200" s="58" t="s">
        <v>1124</v>
      </c>
      <c r="M200" s="8">
        <f t="shared" si="10"/>
        <v>8.676789587852495</v>
      </c>
      <c r="N200" s="7" t="str">
        <f t="shared" si="11"/>
        <v>Baixa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1121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1111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1117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1119</v>
      </c>
      <c r="D204" s="45" t="s">
        <v>41</v>
      </c>
      <c r="E204" s="14" t="s">
        <v>235</v>
      </c>
      <c r="F204" s="7">
        <v>1</v>
      </c>
      <c r="G204" s="7">
        <v>0</v>
      </c>
      <c r="H204" s="7">
        <v>0</v>
      </c>
      <c r="I204" s="7">
        <v>0</v>
      </c>
      <c r="J204" s="13">
        <f t="shared" si="9"/>
        <v>1</v>
      </c>
      <c r="K204" s="11">
        <v>54196</v>
      </c>
      <c r="L204" s="58" t="s">
        <v>1125</v>
      </c>
      <c r="M204" s="8">
        <f t="shared" si="10"/>
        <v>1.8451546239574876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1114</v>
      </c>
      <c r="D206" s="45" t="s">
        <v>24</v>
      </c>
      <c r="E206" s="14" t="s">
        <v>237</v>
      </c>
      <c r="F206" s="7">
        <v>0</v>
      </c>
      <c r="G206" s="7">
        <v>2</v>
      </c>
      <c r="H206" s="7">
        <v>1</v>
      </c>
      <c r="I206" s="7">
        <v>0</v>
      </c>
      <c r="J206" s="13">
        <f t="shared" si="9"/>
        <v>3</v>
      </c>
      <c r="K206" s="11">
        <v>6908</v>
      </c>
      <c r="L206" s="58" t="s">
        <v>1124</v>
      </c>
      <c r="M206" s="8">
        <f t="shared" si="10"/>
        <v>43.427909669947887</v>
      </c>
      <c r="N206" s="7" t="str">
        <f t="shared" si="11"/>
        <v>Baixa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1119</v>
      </c>
      <c r="D207" s="45" t="s">
        <v>41</v>
      </c>
      <c r="E207" s="14" t="s">
        <v>238</v>
      </c>
      <c r="F207" s="7">
        <v>2</v>
      </c>
      <c r="G207" s="7">
        <v>0</v>
      </c>
      <c r="H207" s="7">
        <v>2</v>
      </c>
      <c r="I207" s="7">
        <v>1</v>
      </c>
      <c r="J207" s="13">
        <f t="shared" si="9"/>
        <v>5</v>
      </c>
      <c r="K207" s="11">
        <v>127539</v>
      </c>
      <c r="L207" s="58" t="s">
        <v>1127</v>
      </c>
      <c r="M207" s="8">
        <f t="shared" si="10"/>
        <v>3.9203694556174975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1113</v>
      </c>
      <c r="D208" s="45" t="s">
        <v>22</v>
      </c>
      <c r="E208" s="14" t="s">
        <v>239</v>
      </c>
      <c r="F208" s="7">
        <v>1</v>
      </c>
      <c r="G208" s="7">
        <v>3</v>
      </c>
      <c r="H208" s="7">
        <v>1</v>
      </c>
      <c r="I208" s="7">
        <v>1</v>
      </c>
      <c r="J208" s="13">
        <f t="shared" si="9"/>
        <v>6</v>
      </c>
      <c r="K208" s="11">
        <v>22892</v>
      </c>
      <c r="L208" s="58" t="s">
        <v>1124</v>
      </c>
      <c r="M208" s="8">
        <f t="shared" si="10"/>
        <v>26.210029704700336</v>
      </c>
      <c r="N208" s="7" t="str">
        <f t="shared" si="11"/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1117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1111</v>
      </c>
      <c r="D210" s="45" t="s">
        <v>98</v>
      </c>
      <c r="E210" s="14" t="s">
        <v>241</v>
      </c>
      <c r="F210" s="7">
        <v>18</v>
      </c>
      <c r="G210" s="7">
        <v>10</v>
      </c>
      <c r="H210" s="7">
        <v>15</v>
      </c>
      <c r="I210" s="7">
        <v>12</v>
      </c>
      <c r="J210" s="13">
        <f t="shared" si="9"/>
        <v>55</v>
      </c>
      <c r="K210" s="11">
        <v>659070</v>
      </c>
      <c r="L210" s="58" t="s">
        <v>1128</v>
      </c>
      <c r="M210" s="8">
        <f t="shared" si="10"/>
        <v>8.3450923270669275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1117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1121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1111</v>
      </c>
      <c r="D213" s="45" t="s">
        <v>11</v>
      </c>
      <c r="E213" s="14" t="s">
        <v>244</v>
      </c>
      <c r="F213" s="7">
        <v>1</v>
      </c>
      <c r="G213" s="7">
        <v>0</v>
      </c>
      <c r="H213" s="7">
        <v>0</v>
      </c>
      <c r="I213" s="7">
        <v>1</v>
      </c>
      <c r="J213" s="13">
        <f t="shared" si="9"/>
        <v>2</v>
      </c>
      <c r="K213" s="11">
        <v>8883</v>
      </c>
      <c r="L213" s="58" t="s">
        <v>1124</v>
      </c>
      <c r="M213" s="8">
        <f t="shared" si="10"/>
        <v>22.514916131937408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1117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1111</v>
      </c>
      <c r="D215" s="45" t="s">
        <v>11</v>
      </c>
      <c r="E215" s="14" t="s">
        <v>246</v>
      </c>
      <c r="F215" s="7">
        <v>1</v>
      </c>
      <c r="G215" s="7">
        <v>0</v>
      </c>
      <c r="H215" s="7">
        <v>0</v>
      </c>
      <c r="I215" s="7">
        <v>0</v>
      </c>
      <c r="J215" s="13">
        <f t="shared" si="9"/>
        <v>1</v>
      </c>
      <c r="K215" s="11">
        <v>23797</v>
      </c>
      <c r="L215" s="58" t="s">
        <v>1124</v>
      </c>
      <c r="M215" s="8">
        <f t="shared" si="10"/>
        <v>4.2022103626507539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1113</v>
      </c>
      <c r="D216" s="45" t="s">
        <v>22</v>
      </c>
      <c r="E216" s="14" t="s">
        <v>247</v>
      </c>
      <c r="F216" s="7">
        <v>1</v>
      </c>
      <c r="G216" s="7">
        <v>0</v>
      </c>
      <c r="H216" s="7">
        <v>1</v>
      </c>
      <c r="I216" s="7">
        <v>0</v>
      </c>
      <c r="J216" s="13">
        <f t="shared" si="9"/>
        <v>2</v>
      </c>
      <c r="K216" s="11">
        <v>10040</v>
      </c>
      <c r="L216" s="58" t="s">
        <v>1124</v>
      </c>
      <c r="M216" s="8">
        <f t="shared" si="10"/>
        <v>19.920318725099602</v>
      </c>
      <c r="N216" s="7" t="str">
        <f t="shared" si="11"/>
        <v>Baixa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1110</v>
      </c>
      <c r="D217" s="45" t="s">
        <v>8</v>
      </c>
      <c r="E217" s="14" t="s">
        <v>248</v>
      </c>
      <c r="F217" s="7">
        <v>0</v>
      </c>
      <c r="G217" s="7">
        <v>0</v>
      </c>
      <c r="H217" s="7">
        <v>0</v>
      </c>
      <c r="I217" s="7">
        <v>2</v>
      </c>
      <c r="J217" s="13">
        <f t="shared" si="9"/>
        <v>2</v>
      </c>
      <c r="K217" s="11">
        <v>27982</v>
      </c>
      <c r="L217" s="58" t="s">
        <v>1125</v>
      </c>
      <c r="M217" s="8">
        <f t="shared" si="10"/>
        <v>7.1474519333857485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1113</v>
      </c>
      <c r="D218" s="45" t="s">
        <v>20</v>
      </c>
      <c r="E218" s="14" t="s">
        <v>20</v>
      </c>
      <c r="F218" s="7">
        <v>1</v>
      </c>
      <c r="G218" s="7">
        <v>1</v>
      </c>
      <c r="H218" s="7">
        <v>1</v>
      </c>
      <c r="I218" s="7">
        <v>0</v>
      </c>
      <c r="J218" s="13">
        <f t="shared" si="9"/>
        <v>3</v>
      </c>
      <c r="K218" s="11">
        <v>109405</v>
      </c>
      <c r="L218" s="58" t="s">
        <v>1127</v>
      </c>
      <c r="M218" s="8">
        <f t="shared" si="10"/>
        <v>2.7421050226223662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1118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1119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1115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1117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1115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1113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1</v>
      </c>
      <c r="G226" s="7">
        <v>0</v>
      </c>
      <c r="H226" s="7">
        <v>0</v>
      </c>
      <c r="I226" s="7">
        <v>0</v>
      </c>
      <c r="J226" s="13">
        <f t="shared" si="9"/>
        <v>1</v>
      </c>
      <c r="K226" s="11">
        <v>4396</v>
      </c>
      <c r="L226" s="58" t="s">
        <v>1124</v>
      </c>
      <c r="M226" s="8">
        <f t="shared" si="10"/>
        <v>22.747952684258419</v>
      </c>
      <c r="N226" s="7" t="str">
        <f t="shared" si="11"/>
        <v>Baixa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1116</v>
      </c>
      <c r="D227" s="45" t="s">
        <v>28</v>
      </c>
      <c r="E227" s="14" t="s">
        <v>257</v>
      </c>
      <c r="F227" s="7">
        <v>2</v>
      </c>
      <c r="G227" s="7">
        <v>5</v>
      </c>
      <c r="H227" s="7">
        <v>1</v>
      </c>
      <c r="I227" s="7">
        <v>2</v>
      </c>
      <c r="J227" s="13">
        <f t="shared" si="9"/>
        <v>10</v>
      </c>
      <c r="K227" s="11">
        <v>6646</v>
      </c>
      <c r="L227" s="58" t="s">
        <v>1124</v>
      </c>
      <c r="M227" s="8">
        <f t="shared" si="10"/>
        <v>150.46644598254588</v>
      </c>
      <c r="N227" s="7" t="str">
        <f t="shared" si="11"/>
        <v>Média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1115</v>
      </c>
      <c r="D228" s="45" t="s">
        <v>26</v>
      </c>
      <c r="E228" s="14" t="s">
        <v>258</v>
      </c>
      <c r="F228" s="7">
        <v>0</v>
      </c>
      <c r="G228" s="7">
        <v>0</v>
      </c>
      <c r="H228" s="7">
        <v>0</v>
      </c>
      <c r="I228" s="7">
        <v>1</v>
      </c>
      <c r="J228" s="13">
        <f t="shared" si="9"/>
        <v>1</v>
      </c>
      <c r="K228" s="11">
        <v>12660</v>
      </c>
      <c r="L228" s="58" t="s">
        <v>1124</v>
      </c>
      <c r="M228" s="8">
        <f t="shared" si="10"/>
        <v>7.8988941548183247</v>
      </c>
      <c r="N228" s="7" t="str">
        <f t="shared" si="11"/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1121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1119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1117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1111</v>
      </c>
      <c r="D232" s="45" t="s">
        <v>98</v>
      </c>
      <c r="E232" s="14" t="s">
        <v>262</v>
      </c>
      <c r="F232" s="7">
        <v>1</v>
      </c>
      <c r="G232" s="7">
        <v>0</v>
      </c>
      <c r="H232" s="7">
        <v>0</v>
      </c>
      <c r="I232" s="7">
        <v>1</v>
      </c>
      <c r="J232" s="13">
        <f t="shared" si="9"/>
        <v>2</v>
      </c>
      <c r="K232" s="11">
        <v>5014</v>
      </c>
      <c r="L232" s="58" t="s">
        <v>1124</v>
      </c>
      <c r="M232" s="8">
        <f t="shared" si="10"/>
        <v>39.888312724371758</v>
      </c>
      <c r="N232" s="7" t="str">
        <f t="shared" si="11"/>
        <v>Baixa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1120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1117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1113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1121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1111</v>
      </c>
      <c r="D237" s="45" t="s">
        <v>11</v>
      </c>
      <c r="E237" s="14" t="s">
        <v>267</v>
      </c>
      <c r="F237" s="7">
        <v>1</v>
      </c>
      <c r="G237" s="7">
        <v>0</v>
      </c>
      <c r="H237" s="7">
        <v>0</v>
      </c>
      <c r="I237" s="7">
        <v>2</v>
      </c>
      <c r="J237" s="13">
        <f t="shared" si="9"/>
        <v>3</v>
      </c>
      <c r="K237" s="11">
        <v>79625</v>
      </c>
      <c r="L237" s="58" t="s">
        <v>1126</v>
      </c>
      <c r="M237" s="8">
        <f t="shared" si="10"/>
        <v>3.7676609105180536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1117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1117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1114</v>
      </c>
      <c r="D241" s="45" t="s">
        <v>24</v>
      </c>
      <c r="E241" s="14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1118</v>
      </c>
      <c r="D242" s="45" t="s">
        <v>57</v>
      </c>
      <c r="E242" s="14" t="s">
        <v>272</v>
      </c>
      <c r="F242" s="7">
        <v>1</v>
      </c>
      <c r="G242" s="7">
        <v>0</v>
      </c>
      <c r="H242" s="7">
        <v>0</v>
      </c>
      <c r="I242" s="7">
        <v>0</v>
      </c>
      <c r="J242" s="13">
        <f t="shared" si="9"/>
        <v>1</v>
      </c>
      <c r="K242" s="11">
        <v>4996</v>
      </c>
      <c r="L242" s="58" t="s">
        <v>1124</v>
      </c>
      <c r="M242" s="8">
        <f t="shared" si="10"/>
        <v>20.016012810248196</v>
      </c>
      <c r="N242" s="7" t="str">
        <f t="shared" si="11"/>
        <v>Baixa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1119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1119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2</v>
      </c>
      <c r="G245" s="7">
        <v>1</v>
      </c>
      <c r="H245" s="7">
        <v>2</v>
      </c>
      <c r="I245" s="7">
        <v>0</v>
      </c>
      <c r="J245" s="13">
        <f t="shared" si="9"/>
        <v>5</v>
      </c>
      <c r="K245" s="11">
        <v>47617</v>
      </c>
      <c r="L245" s="58" t="s">
        <v>1125</v>
      </c>
      <c r="M245" s="8">
        <f t="shared" si="10"/>
        <v>10.500451519415334</v>
      </c>
      <c r="N245" s="7" t="str">
        <f t="shared" si="11"/>
        <v>Baixa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1112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1113</v>
      </c>
      <c r="D247" s="45" t="s">
        <v>20</v>
      </c>
      <c r="E247" s="14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O247" s="75"/>
      <c r="P247" s="75"/>
      <c r="Q247" s="75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1118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1118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1113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1113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1115</v>
      </c>
      <c r="D252" s="45" t="s">
        <v>26</v>
      </c>
      <c r="E252" s="14" t="s">
        <v>26</v>
      </c>
      <c r="F252" s="7">
        <v>5</v>
      </c>
      <c r="G252" s="7">
        <v>4</v>
      </c>
      <c r="H252" s="7">
        <v>1</v>
      </c>
      <c r="I252" s="7">
        <v>5</v>
      </c>
      <c r="J252" s="13">
        <f t="shared" si="9"/>
        <v>15</v>
      </c>
      <c r="K252" s="11">
        <v>235977</v>
      </c>
      <c r="L252" s="58" t="s">
        <v>1127</v>
      </c>
      <c r="M252" s="8">
        <f t="shared" si="10"/>
        <v>6.3565516978349583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1116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1117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1116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1120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1</v>
      </c>
      <c r="J256" s="13">
        <f t="shared" si="9"/>
        <v>1</v>
      </c>
      <c r="K256" s="11">
        <v>3699</v>
      </c>
      <c r="L256" s="58" t="s">
        <v>1124</v>
      </c>
      <c r="M256" s="8">
        <f t="shared" si="10"/>
        <v>27.034333603676671</v>
      </c>
      <c r="N256" s="7" t="str">
        <f t="shared" si="11"/>
        <v>Baixa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1113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O257" s="67"/>
      <c r="P257" s="67"/>
      <c r="Q257" s="6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1111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1112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2</v>
      </c>
      <c r="J259" s="13">
        <f t="shared" si="9"/>
        <v>2</v>
      </c>
      <c r="K259" s="11">
        <v>5243</v>
      </c>
      <c r="L259" s="58" t="s">
        <v>1124</v>
      </c>
      <c r="M259" s="8">
        <f t="shared" si="10"/>
        <v>38.146099561319858</v>
      </c>
      <c r="N259" s="7" t="str">
        <f t="shared" si="11"/>
        <v>Baixa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1117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O260" s="60"/>
      <c r="P260" s="60"/>
      <c r="Q260" s="60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1118</v>
      </c>
      <c r="D261" s="45" t="s">
        <v>38</v>
      </c>
      <c r="E261" s="14" t="s">
        <v>857</v>
      </c>
      <c r="F261" s="7">
        <v>2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2</v>
      </c>
      <c r="K261" s="11">
        <v>6523</v>
      </c>
      <c r="L261" s="58" t="s">
        <v>1124</v>
      </c>
      <c r="M261" s="8">
        <f t="shared" ref="M261:M324" si="13">(J261/K261)*100000</f>
        <v>30.660738923808065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1119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1111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O263" s="56"/>
      <c r="P263" s="56"/>
      <c r="Q263" s="56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1115</v>
      </c>
      <c r="D264" s="45" t="s">
        <v>26</v>
      </c>
      <c r="E264" s="14" t="s">
        <v>291</v>
      </c>
      <c r="F264" s="7">
        <v>0</v>
      </c>
      <c r="G264" s="7">
        <v>1</v>
      </c>
      <c r="H264" s="7">
        <v>0</v>
      </c>
      <c r="I264" s="7">
        <v>2</v>
      </c>
      <c r="J264" s="13">
        <f t="shared" si="12"/>
        <v>3</v>
      </c>
      <c r="K264" s="11">
        <v>13541</v>
      </c>
      <c r="L264" s="58" t="s">
        <v>1124</v>
      </c>
      <c r="M264" s="8">
        <f t="shared" si="13"/>
        <v>22.154936858429952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1118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1117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1110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1112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1117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1113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1121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1113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1119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O273" s="61"/>
      <c r="P273" s="61"/>
      <c r="Q273" s="61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1118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O274" s="63"/>
      <c r="P274" s="63"/>
      <c r="Q274" s="63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1111</v>
      </c>
      <c r="D275" s="45" t="s">
        <v>98</v>
      </c>
      <c r="E275" s="14" t="s">
        <v>302</v>
      </c>
      <c r="F275" s="7">
        <v>2</v>
      </c>
      <c r="G275" s="7">
        <v>2</v>
      </c>
      <c r="H275" s="7">
        <v>3</v>
      </c>
      <c r="I275" s="7">
        <v>0</v>
      </c>
      <c r="J275" s="13">
        <f t="shared" si="12"/>
        <v>7</v>
      </c>
      <c r="K275" s="11">
        <v>70200</v>
      </c>
      <c r="L275" s="58" t="s">
        <v>1126</v>
      </c>
      <c r="M275" s="8">
        <f t="shared" si="13"/>
        <v>9.9715099715099722</v>
      </c>
      <c r="N275" s="7" t="str">
        <f t="shared" si="14"/>
        <v>Baixa</v>
      </c>
      <c r="O275" s="56"/>
      <c r="P275" s="56"/>
      <c r="Q275" s="56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1118</v>
      </c>
      <c r="D276" s="45" t="s">
        <v>14</v>
      </c>
      <c r="E276" s="14" t="s">
        <v>303</v>
      </c>
      <c r="F276" s="7">
        <v>0</v>
      </c>
      <c r="G276" s="7">
        <v>1</v>
      </c>
      <c r="H276" s="7">
        <v>0</v>
      </c>
      <c r="I276" s="7">
        <v>0</v>
      </c>
      <c r="J276" s="13">
        <f t="shared" si="12"/>
        <v>1</v>
      </c>
      <c r="K276" s="11">
        <v>24773</v>
      </c>
      <c r="L276" s="58" t="s">
        <v>1124</v>
      </c>
      <c r="M276" s="8">
        <f t="shared" si="13"/>
        <v>4.036652807492028</v>
      </c>
      <c r="N276" s="7" t="str">
        <f t="shared" si="14"/>
        <v>Baixa</v>
      </c>
      <c r="O276" s="75"/>
      <c r="P276" s="75"/>
      <c r="Q276" s="75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1121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O277" s="56"/>
      <c r="P277" s="56"/>
      <c r="Q277" s="56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1117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O278" s="75"/>
      <c r="P278" s="75"/>
      <c r="Q278" s="75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1117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O279" s="56"/>
      <c r="P279" s="56"/>
      <c r="Q279" s="56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1118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O280" s="75"/>
      <c r="P280" s="75"/>
      <c r="Q280" s="75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1115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1110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1118</v>
      </c>
      <c r="D283" s="45" t="s">
        <v>62</v>
      </c>
      <c r="E283" s="14" t="s">
        <v>310</v>
      </c>
      <c r="F283" s="7">
        <v>0</v>
      </c>
      <c r="G283" s="7">
        <v>2</v>
      </c>
      <c r="H283" s="7">
        <v>0</v>
      </c>
      <c r="I283" s="7">
        <v>0</v>
      </c>
      <c r="J283" s="13">
        <f t="shared" si="12"/>
        <v>2</v>
      </c>
      <c r="K283" s="11">
        <v>11218</v>
      </c>
      <c r="L283" s="58" t="s">
        <v>1124</v>
      </c>
      <c r="M283" s="8">
        <f t="shared" si="13"/>
        <v>17.828489926903192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1118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1117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1117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1118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1116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1111</v>
      </c>
      <c r="D290" s="45" t="s">
        <v>11</v>
      </c>
      <c r="E290" s="14" t="s">
        <v>317</v>
      </c>
      <c r="F290" s="7">
        <v>2</v>
      </c>
      <c r="G290" s="7">
        <v>5</v>
      </c>
      <c r="H290" s="7">
        <v>10</v>
      </c>
      <c r="I290" s="7">
        <v>1</v>
      </c>
      <c r="J290" s="13">
        <f t="shared" si="12"/>
        <v>18</v>
      </c>
      <c r="K290" s="11">
        <v>15235</v>
      </c>
      <c r="L290" s="58" t="s">
        <v>1124</v>
      </c>
      <c r="M290" s="8">
        <f t="shared" si="13"/>
        <v>118.14899901542501</v>
      </c>
      <c r="N290" s="7" t="str">
        <f t="shared" si="14"/>
        <v>Média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1113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1111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1118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1111</v>
      </c>
      <c r="D294" s="45" t="s">
        <v>98</v>
      </c>
      <c r="E294" s="14" t="s">
        <v>321</v>
      </c>
      <c r="F294" s="7">
        <v>1</v>
      </c>
      <c r="G294" s="7">
        <v>0</v>
      </c>
      <c r="H294" s="7">
        <v>0</v>
      </c>
      <c r="I294" s="7">
        <v>0</v>
      </c>
      <c r="J294" s="13">
        <f t="shared" si="12"/>
        <v>1</v>
      </c>
      <c r="K294" s="11">
        <v>7386</v>
      </c>
      <c r="L294" s="58" t="s">
        <v>1124</v>
      </c>
      <c r="M294" s="8">
        <f t="shared" si="13"/>
        <v>13.539128080151638</v>
      </c>
      <c r="N294" s="7" t="str">
        <f t="shared" si="14"/>
        <v>Baixa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1115</v>
      </c>
      <c r="D295" s="45" t="s">
        <v>26</v>
      </c>
      <c r="E295" s="14" t="s">
        <v>322</v>
      </c>
      <c r="F295" s="7">
        <v>5</v>
      </c>
      <c r="G295" s="7">
        <v>1</v>
      </c>
      <c r="H295" s="7">
        <v>0</v>
      </c>
      <c r="I295" s="7">
        <v>2</v>
      </c>
      <c r="J295" s="13">
        <f t="shared" si="12"/>
        <v>8</v>
      </c>
      <c r="K295" s="11">
        <v>67540</v>
      </c>
      <c r="L295" s="58" t="s">
        <v>1125</v>
      </c>
      <c r="M295" s="8">
        <f t="shared" si="13"/>
        <v>11.844832691738228</v>
      </c>
      <c r="N295" s="7" t="str">
        <f t="shared" si="14"/>
        <v>Baixa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1120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1117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1111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1</v>
      </c>
      <c r="G299" s="7">
        <v>0</v>
      </c>
      <c r="H299" s="7">
        <v>0</v>
      </c>
      <c r="I299" s="7">
        <v>0</v>
      </c>
      <c r="J299" s="13">
        <f t="shared" si="12"/>
        <v>1</v>
      </c>
      <c r="K299" s="11">
        <v>10343</v>
      </c>
      <c r="L299" s="58" t="s">
        <v>1124</v>
      </c>
      <c r="M299" s="8">
        <f t="shared" si="13"/>
        <v>9.6683747462051635</v>
      </c>
      <c r="N299" s="7" t="str">
        <f t="shared" si="14"/>
        <v>Baixa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1121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1121</v>
      </c>
      <c r="D301" s="45" t="s">
        <v>102</v>
      </c>
      <c r="E301" s="14" t="s">
        <v>328</v>
      </c>
      <c r="F301" s="7">
        <v>0</v>
      </c>
      <c r="G301" s="7">
        <v>2</v>
      </c>
      <c r="H301" s="7">
        <v>0</v>
      </c>
      <c r="I301" s="7">
        <v>0</v>
      </c>
      <c r="J301" s="13">
        <f t="shared" si="12"/>
        <v>2</v>
      </c>
      <c r="K301" s="11">
        <v>26181</v>
      </c>
      <c r="L301" s="58" t="s">
        <v>1125</v>
      </c>
      <c r="M301" s="8">
        <f t="shared" si="13"/>
        <v>7.639127611626753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1116</v>
      </c>
      <c r="D302" s="45" t="s">
        <v>28</v>
      </c>
      <c r="E302" s="14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1116</v>
      </c>
      <c r="D303" s="45" t="s">
        <v>28</v>
      </c>
      <c r="E303" s="14" t="s">
        <v>330</v>
      </c>
      <c r="F303" s="7">
        <v>6</v>
      </c>
      <c r="G303" s="7">
        <v>3</v>
      </c>
      <c r="H303" s="7">
        <v>1</v>
      </c>
      <c r="I303" s="7">
        <v>3</v>
      </c>
      <c r="J303" s="13">
        <f t="shared" si="12"/>
        <v>13</v>
      </c>
      <c r="K303" s="11">
        <v>5891</v>
      </c>
      <c r="L303" s="58" t="s">
        <v>1124</v>
      </c>
      <c r="M303" s="8">
        <f t="shared" si="13"/>
        <v>220.67560685791886</v>
      </c>
      <c r="N303" s="7" t="str">
        <f t="shared" si="14"/>
        <v>Média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1113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1113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1114</v>
      </c>
      <c r="D306" s="45" t="s">
        <v>24</v>
      </c>
      <c r="E306" s="14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1116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1121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1114</v>
      </c>
      <c r="D309" s="45" t="s">
        <v>24</v>
      </c>
      <c r="E309" s="14" t="s">
        <v>336</v>
      </c>
      <c r="F309" s="7">
        <v>4</v>
      </c>
      <c r="G309" s="7">
        <v>1</v>
      </c>
      <c r="H309" s="7">
        <v>1</v>
      </c>
      <c r="I309" s="7">
        <v>2</v>
      </c>
      <c r="J309" s="13">
        <f t="shared" si="12"/>
        <v>8</v>
      </c>
      <c r="K309" s="11">
        <v>58962</v>
      </c>
      <c r="L309" s="58" t="s">
        <v>1125</v>
      </c>
      <c r="M309" s="8">
        <f t="shared" si="13"/>
        <v>13.568060784912317</v>
      </c>
      <c r="N309" s="7" t="str">
        <f t="shared" si="14"/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1111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1113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1121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1121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1113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1118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1117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1113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1</v>
      </c>
      <c r="G318" s="7">
        <v>0</v>
      </c>
      <c r="H318" s="7">
        <v>0</v>
      </c>
      <c r="I318" s="7">
        <v>0</v>
      </c>
      <c r="J318" s="13">
        <f t="shared" si="12"/>
        <v>1</v>
      </c>
      <c r="K318" s="11">
        <v>11833</v>
      </c>
      <c r="L318" s="58" t="s">
        <v>1124</v>
      </c>
      <c r="M318" s="8">
        <f t="shared" si="13"/>
        <v>8.4509422800642273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1113</v>
      </c>
      <c r="D319" s="45" t="s">
        <v>22</v>
      </c>
      <c r="E319" s="14" t="s">
        <v>22</v>
      </c>
      <c r="F319" s="7">
        <v>7</v>
      </c>
      <c r="G319" s="7">
        <v>8</v>
      </c>
      <c r="H319" s="7">
        <v>9</v>
      </c>
      <c r="I319" s="7">
        <v>6</v>
      </c>
      <c r="J319" s="13">
        <f t="shared" si="12"/>
        <v>30</v>
      </c>
      <c r="K319" s="11">
        <v>278685</v>
      </c>
      <c r="L319" s="58" t="s">
        <v>1127</v>
      </c>
      <c r="M319" s="8">
        <f t="shared" si="13"/>
        <v>10.764842025943269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1121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1110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1111</v>
      </c>
      <c r="D322" s="45" t="s">
        <v>90</v>
      </c>
      <c r="E322" s="14" t="s">
        <v>347</v>
      </c>
      <c r="F322" s="7">
        <v>0</v>
      </c>
      <c r="G322" s="7">
        <v>0</v>
      </c>
      <c r="H322" s="7">
        <v>0</v>
      </c>
      <c r="I322" s="7">
        <v>1</v>
      </c>
      <c r="J322" s="13">
        <f t="shared" si="12"/>
        <v>1</v>
      </c>
      <c r="K322" s="11">
        <v>34057</v>
      </c>
      <c r="L322" s="58" t="s">
        <v>1125</v>
      </c>
      <c r="M322" s="8">
        <f t="shared" si="13"/>
        <v>2.9362539272396275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1117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1112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1121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1117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1118</v>
      </c>
      <c r="D327" s="45" t="s">
        <v>62</v>
      </c>
      <c r="E327" s="14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1118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1120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1117</v>
      </c>
      <c r="D330" s="45" t="s">
        <v>40</v>
      </c>
      <c r="E330" s="14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1118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1120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1118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1110</v>
      </c>
      <c r="D334" s="45" t="s">
        <v>142</v>
      </c>
      <c r="E334" s="14" t="s">
        <v>359</v>
      </c>
      <c r="F334" s="7">
        <v>1</v>
      </c>
      <c r="G334" s="7">
        <v>0</v>
      </c>
      <c r="H334" s="7">
        <v>0</v>
      </c>
      <c r="I334" s="7">
        <v>0</v>
      </c>
      <c r="J334" s="13">
        <f t="shared" si="15"/>
        <v>1</v>
      </c>
      <c r="K334" s="11">
        <v>5704</v>
      </c>
      <c r="L334" s="58" t="s">
        <v>1124</v>
      </c>
      <c r="M334" s="8">
        <f t="shared" si="16"/>
        <v>17.53155680224404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1117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1113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5"/>
      <c r="P336" s="75"/>
      <c r="Q336" s="75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1119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1114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0</v>
      </c>
      <c r="I338" s="7">
        <v>1</v>
      </c>
      <c r="J338" s="13">
        <f t="shared" si="15"/>
        <v>1</v>
      </c>
      <c r="K338" s="11">
        <v>25035</v>
      </c>
      <c r="L338" s="58" t="s">
        <v>1125</v>
      </c>
      <c r="M338" s="8">
        <f t="shared" si="16"/>
        <v>3.994407829039345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1121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1121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1117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1</v>
      </c>
      <c r="J341" s="13">
        <f t="shared" si="15"/>
        <v>1</v>
      </c>
      <c r="K341" s="11">
        <v>13687</v>
      </c>
      <c r="L341" s="58" t="s">
        <v>1124</v>
      </c>
      <c r="M341" s="8">
        <f t="shared" si="16"/>
        <v>7.3062029663184047</v>
      </c>
      <c r="N341" s="7" t="str">
        <f t="shared" si="17"/>
        <v>Baixa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1111</v>
      </c>
      <c r="D342" s="45" t="s">
        <v>98</v>
      </c>
      <c r="E342" s="14" t="s">
        <v>367</v>
      </c>
      <c r="F342" s="7">
        <v>1</v>
      </c>
      <c r="G342" s="7">
        <v>0</v>
      </c>
      <c r="H342" s="7">
        <v>0</v>
      </c>
      <c r="I342" s="7">
        <v>1</v>
      </c>
      <c r="J342" s="13">
        <f t="shared" si="15"/>
        <v>2</v>
      </c>
      <c r="K342" s="11">
        <v>179015</v>
      </c>
      <c r="L342" s="58" t="s">
        <v>1127</v>
      </c>
      <c r="M342" s="8">
        <f t="shared" si="16"/>
        <v>1.1172248135631093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1117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1119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1121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1111</v>
      </c>
      <c r="D346" s="45" t="s">
        <v>98</v>
      </c>
      <c r="E346" s="14" t="s">
        <v>371</v>
      </c>
      <c r="F346" s="7">
        <v>0</v>
      </c>
      <c r="G346" s="7">
        <v>0</v>
      </c>
      <c r="H346" s="7">
        <v>2</v>
      </c>
      <c r="I346" s="7">
        <v>1</v>
      </c>
      <c r="J346" s="13">
        <f t="shared" si="15"/>
        <v>3</v>
      </c>
      <c r="K346" s="11">
        <v>42246</v>
      </c>
      <c r="L346" s="58" t="s">
        <v>1125</v>
      </c>
      <c r="M346" s="8">
        <f t="shared" si="16"/>
        <v>7.1012640249964498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1115</v>
      </c>
      <c r="D347" s="45" t="s">
        <v>26</v>
      </c>
      <c r="E347" s="14" t="s">
        <v>372</v>
      </c>
      <c r="F347" s="7">
        <v>2</v>
      </c>
      <c r="G347" s="7">
        <v>1</v>
      </c>
      <c r="H347" s="7">
        <v>1</v>
      </c>
      <c r="I347" s="7">
        <v>0</v>
      </c>
      <c r="J347" s="13">
        <f t="shared" si="15"/>
        <v>4</v>
      </c>
      <c r="K347" s="11">
        <v>10709</v>
      </c>
      <c r="L347" s="58" t="s">
        <v>1124</v>
      </c>
      <c r="M347" s="8">
        <f t="shared" si="16"/>
        <v>37.351760201699506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1115</v>
      </c>
      <c r="D348" s="45" t="s">
        <v>26</v>
      </c>
      <c r="E348" s="14" t="s">
        <v>373</v>
      </c>
      <c r="F348" s="7">
        <v>0</v>
      </c>
      <c r="G348" s="7">
        <v>1</v>
      </c>
      <c r="H348" s="7">
        <v>1</v>
      </c>
      <c r="I348" s="7">
        <v>2</v>
      </c>
      <c r="J348" s="13">
        <f t="shared" si="15"/>
        <v>4</v>
      </c>
      <c r="K348" s="11">
        <v>7971</v>
      </c>
      <c r="L348" s="58" t="s">
        <v>1124</v>
      </c>
      <c r="M348" s="8">
        <f t="shared" si="16"/>
        <v>50.181909421653501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1117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1117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1113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1117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1121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1110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O354" s="60"/>
      <c r="P354" s="60"/>
      <c r="Q354" s="60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1117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1113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1111</v>
      </c>
      <c r="D357" s="45" t="s">
        <v>11</v>
      </c>
      <c r="E357" s="14" t="s">
        <v>382</v>
      </c>
      <c r="F357" s="7">
        <v>0</v>
      </c>
      <c r="G357" s="7">
        <v>0</v>
      </c>
      <c r="H357" s="7">
        <v>1</v>
      </c>
      <c r="I357" s="7">
        <v>0</v>
      </c>
      <c r="J357" s="13">
        <f t="shared" si="15"/>
        <v>1</v>
      </c>
      <c r="K357" s="11">
        <v>6228</v>
      </c>
      <c r="L357" s="58" t="s">
        <v>1124</v>
      </c>
      <c r="M357" s="8">
        <f t="shared" si="16"/>
        <v>16.056518946692357</v>
      </c>
      <c r="N357" s="7" t="str">
        <f t="shared" si="17"/>
        <v>Baixa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1111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1113</v>
      </c>
      <c r="D359" s="45" t="s">
        <v>20</v>
      </c>
      <c r="E359" s="14" t="s">
        <v>384</v>
      </c>
      <c r="F359" s="7">
        <v>3</v>
      </c>
      <c r="G359" s="7">
        <v>3</v>
      </c>
      <c r="H359" s="7">
        <v>4</v>
      </c>
      <c r="I359" s="7">
        <v>2</v>
      </c>
      <c r="J359" s="13">
        <f t="shared" si="15"/>
        <v>12</v>
      </c>
      <c r="K359" s="11">
        <v>18438</v>
      </c>
      <c r="L359" s="58" t="s">
        <v>1124</v>
      </c>
      <c r="M359" s="8">
        <f t="shared" si="16"/>
        <v>65.082980800520659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1112</v>
      </c>
      <c r="D360" s="45" t="s">
        <v>14</v>
      </c>
      <c r="E360" s="14" t="s">
        <v>385</v>
      </c>
      <c r="F360" s="7">
        <v>0</v>
      </c>
      <c r="G360" s="7">
        <v>0</v>
      </c>
      <c r="H360" s="7">
        <v>1</v>
      </c>
      <c r="I360" s="7">
        <v>1</v>
      </c>
      <c r="J360" s="13">
        <f t="shared" si="15"/>
        <v>2</v>
      </c>
      <c r="K360" s="11">
        <v>19717</v>
      </c>
      <c r="L360" s="58" t="s">
        <v>1124</v>
      </c>
      <c r="M360" s="8">
        <f t="shared" si="16"/>
        <v>10.143530963128264</v>
      </c>
      <c r="N360" s="7" t="str">
        <f t="shared" si="17"/>
        <v>Baixa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1113</v>
      </c>
      <c r="D361" s="45" t="s">
        <v>20</v>
      </c>
      <c r="E361" s="14" t="s">
        <v>386</v>
      </c>
      <c r="F361" s="7">
        <v>11</v>
      </c>
      <c r="G361" s="7">
        <v>10</v>
      </c>
      <c r="H361" s="7">
        <v>7</v>
      </c>
      <c r="I361" s="7">
        <v>3</v>
      </c>
      <c r="J361" s="13">
        <f t="shared" si="15"/>
        <v>31</v>
      </c>
      <c r="K361" s="11">
        <v>261344</v>
      </c>
      <c r="L361" s="58" t="s">
        <v>1127</v>
      </c>
      <c r="M361" s="8">
        <f t="shared" si="16"/>
        <v>11.86176074445941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1110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1117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1110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1111</v>
      </c>
      <c r="D365" s="45" t="s">
        <v>90</v>
      </c>
      <c r="E365" s="14" t="s">
        <v>90</v>
      </c>
      <c r="F365" s="7">
        <v>0</v>
      </c>
      <c r="G365" s="7">
        <v>1</v>
      </c>
      <c r="H365" s="7">
        <v>1</v>
      </c>
      <c r="I365" s="7">
        <v>0</v>
      </c>
      <c r="J365" s="13">
        <f t="shared" si="15"/>
        <v>2</v>
      </c>
      <c r="K365" s="11">
        <v>119186</v>
      </c>
      <c r="L365" s="58" t="s">
        <v>1127</v>
      </c>
      <c r="M365" s="8">
        <f t="shared" si="16"/>
        <v>1.6780494353363651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1113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1111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1</v>
      </c>
      <c r="I367" s="7">
        <v>1</v>
      </c>
      <c r="J367" s="13">
        <f t="shared" si="15"/>
        <v>2</v>
      </c>
      <c r="K367" s="11">
        <v>51281</v>
      </c>
      <c r="L367" s="58" t="s">
        <v>1125</v>
      </c>
      <c r="M367" s="8">
        <f t="shared" si="16"/>
        <v>3.9000799516390083</v>
      </c>
      <c r="N367" s="7" t="str">
        <f t="shared" si="17"/>
        <v>Baixa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1121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1121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1115</v>
      </c>
      <c r="D370" s="45" t="s">
        <v>26</v>
      </c>
      <c r="E370" s="14" t="s">
        <v>393</v>
      </c>
      <c r="F370" s="7">
        <v>2</v>
      </c>
      <c r="G370" s="7">
        <v>0</v>
      </c>
      <c r="H370" s="7">
        <v>0</v>
      </c>
      <c r="I370" s="7">
        <v>0</v>
      </c>
      <c r="J370" s="13">
        <f t="shared" si="15"/>
        <v>2</v>
      </c>
      <c r="K370" s="11">
        <v>13278</v>
      </c>
      <c r="L370" s="58" t="s">
        <v>1124</v>
      </c>
      <c r="M370" s="8">
        <f t="shared" si="16"/>
        <v>15.062509414068384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1116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1117</v>
      </c>
      <c r="D372" s="45" t="s">
        <v>36</v>
      </c>
      <c r="E372" s="14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1</v>
      </c>
      <c r="H373" s="7">
        <v>1</v>
      </c>
      <c r="I373" s="7">
        <v>1</v>
      </c>
      <c r="J373" s="13">
        <f t="shared" si="15"/>
        <v>3</v>
      </c>
      <c r="K373" s="11">
        <v>34527</v>
      </c>
      <c r="L373" s="58" t="s">
        <v>1125</v>
      </c>
      <c r="M373" s="8">
        <f t="shared" si="16"/>
        <v>8.6888522026240338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1118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1116</v>
      </c>
      <c r="D375" s="45" t="s">
        <v>28</v>
      </c>
      <c r="E375" s="14" t="s">
        <v>398</v>
      </c>
      <c r="F375" s="7">
        <v>1</v>
      </c>
      <c r="G375" s="7">
        <v>2</v>
      </c>
      <c r="H375" s="7">
        <v>0</v>
      </c>
      <c r="I375" s="7">
        <v>2</v>
      </c>
      <c r="J375" s="13">
        <f t="shared" si="15"/>
        <v>5</v>
      </c>
      <c r="K375" s="11">
        <v>23212</v>
      </c>
      <c r="L375" s="58" t="s">
        <v>1124</v>
      </c>
      <c r="M375" s="8">
        <f t="shared" si="16"/>
        <v>21.540582457349647</v>
      </c>
      <c r="N375" s="7" t="str">
        <f t="shared" si="17"/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1111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1117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1117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1117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1113</v>
      </c>
      <c r="D380" s="45" t="s">
        <v>22</v>
      </c>
      <c r="E380" s="14" t="s">
        <v>403</v>
      </c>
      <c r="F380" s="7">
        <v>0</v>
      </c>
      <c r="G380" s="7">
        <v>3</v>
      </c>
      <c r="H380" s="7">
        <v>1</v>
      </c>
      <c r="I380" s="7">
        <v>0</v>
      </c>
      <c r="J380" s="13">
        <f t="shared" si="15"/>
        <v>4</v>
      </c>
      <c r="K380" s="11">
        <v>12212</v>
      </c>
      <c r="L380" s="58" t="s">
        <v>1124</v>
      </c>
      <c r="M380" s="8">
        <f t="shared" si="16"/>
        <v>32.754667540124466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1116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1114</v>
      </c>
      <c r="D382" s="45" t="s">
        <v>24</v>
      </c>
      <c r="E382" s="14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1115</v>
      </c>
      <c r="D383" s="45" t="s">
        <v>26</v>
      </c>
      <c r="E383" s="14" t="s">
        <v>406</v>
      </c>
      <c r="F383" s="7">
        <v>1</v>
      </c>
      <c r="G383" s="7">
        <v>0</v>
      </c>
      <c r="H383" s="7">
        <v>1</v>
      </c>
      <c r="I383" s="7">
        <v>2</v>
      </c>
      <c r="J383" s="13">
        <f t="shared" si="15"/>
        <v>4</v>
      </c>
      <c r="K383" s="11">
        <v>21763</v>
      </c>
      <c r="L383" s="58" t="s">
        <v>1124</v>
      </c>
      <c r="M383" s="8">
        <f t="shared" si="16"/>
        <v>18.379818958783257</v>
      </c>
      <c r="N383" s="7" t="str">
        <f t="shared" si="17"/>
        <v>Baixa</v>
      </c>
      <c r="O383" s="60"/>
      <c r="P383" s="60"/>
      <c r="Q383" s="60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1117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1115</v>
      </c>
      <c r="D385" s="45" t="s">
        <v>26</v>
      </c>
      <c r="E385" s="14" t="s">
        <v>408</v>
      </c>
      <c r="F385" s="7">
        <v>1</v>
      </c>
      <c r="G385" s="7">
        <v>0</v>
      </c>
      <c r="H385" s="7">
        <v>0</v>
      </c>
      <c r="I385" s="7">
        <v>1</v>
      </c>
      <c r="J385" s="13">
        <f t="shared" si="15"/>
        <v>2</v>
      </c>
      <c r="K385" s="11">
        <v>11037</v>
      </c>
      <c r="L385" s="58" t="s">
        <v>1124</v>
      </c>
      <c r="M385" s="8">
        <f t="shared" si="16"/>
        <v>18.120866177403279</v>
      </c>
      <c r="N385" s="7" t="str">
        <f t="shared" si="17"/>
        <v>Baixa</v>
      </c>
      <c r="O385" s="75"/>
      <c r="P385" s="75"/>
      <c r="Q385" s="75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1117</v>
      </c>
      <c r="D386" s="45" t="s">
        <v>45</v>
      </c>
      <c r="E386" s="14" t="s">
        <v>409</v>
      </c>
      <c r="F386" s="7">
        <v>0</v>
      </c>
      <c r="G386" s="7">
        <v>0</v>
      </c>
      <c r="H386" s="7">
        <v>2</v>
      </c>
      <c r="I386" s="7">
        <v>0</v>
      </c>
      <c r="J386" s="13">
        <f t="shared" si="15"/>
        <v>2</v>
      </c>
      <c r="K386" s="11">
        <v>16014</v>
      </c>
      <c r="L386" s="58" t="s">
        <v>1124</v>
      </c>
      <c r="M386" s="8">
        <f t="shared" si="16"/>
        <v>12.489072061945796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1115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1119</v>
      </c>
      <c r="D388" s="45" t="s">
        <v>41</v>
      </c>
      <c r="E388" s="14" t="s">
        <v>411</v>
      </c>
      <c r="F388" s="7">
        <v>1</v>
      </c>
      <c r="G388" s="7">
        <v>0</v>
      </c>
      <c r="H388" s="7">
        <v>0</v>
      </c>
      <c r="I388" s="7">
        <v>0</v>
      </c>
      <c r="J388" s="13">
        <f t="shared" si="15"/>
        <v>1</v>
      </c>
      <c r="K388" s="11">
        <v>5470</v>
      </c>
      <c r="L388" s="58" t="s">
        <v>1124</v>
      </c>
      <c r="M388" s="8">
        <f t="shared" si="16"/>
        <v>18.281535648994517</v>
      </c>
      <c r="N388" s="7" t="str">
        <f t="shared" si="17"/>
        <v>Baixa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1116</v>
      </c>
      <c r="D389" s="45" t="s">
        <v>30</v>
      </c>
      <c r="E389" s="14" t="s">
        <v>412</v>
      </c>
      <c r="F389" s="7">
        <v>1</v>
      </c>
      <c r="G389" s="7">
        <v>1</v>
      </c>
      <c r="H389" s="7">
        <v>2</v>
      </c>
      <c r="I389" s="7">
        <v>2</v>
      </c>
      <c r="J389" s="13">
        <f t="shared" ref="J389:J452" si="18">F389+G389+H389+I389</f>
        <v>6</v>
      </c>
      <c r="K389" s="11">
        <v>14956</v>
      </c>
      <c r="L389" s="58" t="s">
        <v>1124</v>
      </c>
      <c r="M389" s="8">
        <f t="shared" ref="M389:M452" si="19">(J389/K389)*100000</f>
        <v>40.117678523669433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1113</v>
      </c>
      <c r="D390" s="45" t="s">
        <v>22</v>
      </c>
      <c r="E390" s="14" t="s">
        <v>413</v>
      </c>
      <c r="F390" s="7">
        <v>0</v>
      </c>
      <c r="G390" s="7">
        <v>3</v>
      </c>
      <c r="H390" s="7">
        <v>6</v>
      </c>
      <c r="I390" s="7">
        <v>5</v>
      </c>
      <c r="J390" s="13">
        <f t="shared" si="18"/>
        <v>14</v>
      </c>
      <c r="K390" s="11">
        <v>6039</v>
      </c>
      <c r="L390" s="58" t="s">
        <v>1124</v>
      </c>
      <c r="M390" s="8">
        <f t="shared" si="19"/>
        <v>231.82646133465806</v>
      </c>
      <c r="N390" s="7" t="str">
        <f t="shared" si="20"/>
        <v>Média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1110</v>
      </c>
      <c r="D391" s="45" t="s">
        <v>142</v>
      </c>
      <c r="E391" s="14" t="s">
        <v>142</v>
      </c>
      <c r="F391" s="7">
        <v>4</v>
      </c>
      <c r="G391" s="7">
        <v>15</v>
      </c>
      <c r="H391" s="7">
        <v>0</v>
      </c>
      <c r="I391" s="7">
        <v>10</v>
      </c>
      <c r="J391" s="13">
        <f t="shared" si="18"/>
        <v>29</v>
      </c>
      <c r="K391" s="11">
        <v>104067</v>
      </c>
      <c r="L391" s="58" t="s">
        <v>1127</v>
      </c>
      <c r="M391" s="8">
        <f t="shared" si="19"/>
        <v>27.866662822989039</v>
      </c>
      <c r="N391" s="7" t="str">
        <f t="shared" si="20"/>
        <v>Baixa</v>
      </c>
      <c r="O391" s="60"/>
      <c r="P391" s="60"/>
      <c r="Q391" s="60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1117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1114</v>
      </c>
      <c r="D393" s="45" t="s">
        <v>24</v>
      </c>
      <c r="E393" s="14" t="s">
        <v>415</v>
      </c>
      <c r="F393" s="7">
        <v>1</v>
      </c>
      <c r="G393" s="7">
        <v>0</v>
      </c>
      <c r="H393" s="7">
        <v>2</v>
      </c>
      <c r="I393" s="7">
        <v>1</v>
      </c>
      <c r="J393" s="13">
        <f t="shared" si="18"/>
        <v>4</v>
      </c>
      <c r="K393" s="11">
        <v>38822</v>
      </c>
      <c r="L393" s="58" t="s">
        <v>1125</v>
      </c>
      <c r="M393" s="8">
        <f t="shared" si="19"/>
        <v>10.303436195971356</v>
      </c>
      <c r="N393" s="7" t="str">
        <f t="shared" si="20"/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1117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1111</v>
      </c>
      <c r="D395" s="45" t="s">
        <v>98</v>
      </c>
      <c r="E395" s="14" t="s">
        <v>417</v>
      </c>
      <c r="F395" s="7">
        <v>1</v>
      </c>
      <c r="G395" s="7">
        <v>1</v>
      </c>
      <c r="H395" s="7">
        <v>0</v>
      </c>
      <c r="I395" s="7">
        <v>1</v>
      </c>
      <c r="J395" s="13">
        <f t="shared" si="18"/>
        <v>3</v>
      </c>
      <c r="K395" s="11">
        <v>19858</v>
      </c>
      <c r="L395" s="58" t="s">
        <v>1124</v>
      </c>
      <c r="M395" s="8">
        <f t="shared" si="19"/>
        <v>15.107261557055091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1116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1117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1117</v>
      </c>
      <c r="D398" s="45" t="s">
        <v>36</v>
      </c>
      <c r="E398" s="14" t="s">
        <v>420</v>
      </c>
      <c r="F398" s="7">
        <v>1</v>
      </c>
      <c r="G398" s="7">
        <v>0</v>
      </c>
      <c r="H398" s="7">
        <v>0</v>
      </c>
      <c r="I398" s="7">
        <v>0</v>
      </c>
      <c r="J398" s="13">
        <f t="shared" si="18"/>
        <v>1</v>
      </c>
      <c r="K398" s="11">
        <v>25684</v>
      </c>
      <c r="L398" s="58" t="s">
        <v>1125</v>
      </c>
      <c r="M398" s="8">
        <f t="shared" si="19"/>
        <v>3.8934745366765302</v>
      </c>
      <c r="N398" s="7" t="str">
        <f t="shared" si="20"/>
        <v>Baixa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1113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1121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1113</v>
      </c>
      <c r="D401" s="45" t="s">
        <v>22</v>
      </c>
      <c r="E401" s="14" t="s">
        <v>423</v>
      </c>
      <c r="F401" s="7">
        <v>0</v>
      </c>
      <c r="G401" s="7">
        <v>2</v>
      </c>
      <c r="H401" s="7">
        <v>2</v>
      </c>
      <c r="I401" s="7">
        <v>2</v>
      </c>
      <c r="J401" s="13">
        <f t="shared" si="18"/>
        <v>6</v>
      </c>
      <c r="K401" s="11">
        <v>5378</v>
      </c>
      <c r="L401" s="58" t="s">
        <v>1124</v>
      </c>
      <c r="M401" s="8">
        <f t="shared" si="19"/>
        <v>111.56563778356265</v>
      </c>
      <c r="N401" s="7" t="str">
        <f t="shared" si="20"/>
        <v>Média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1121</v>
      </c>
      <c r="D402" s="45" t="s">
        <v>102</v>
      </c>
      <c r="E402" s="14" t="s">
        <v>424</v>
      </c>
      <c r="F402" s="7">
        <v>0</v>
      </c>
      <c r="G402" s="7">
        <v>1</v>
      </c>
      <c r="H402" s="7">
        <v>1</v>
      </c>
      <c r="I402" s="7">
        <v>2</v>
      </c>
      <c r="J402" s="13">
        <f t="shared" si="18"/>
        <v>4</v>
      </c>
      <c r="K402" s="11">
        <v>71265</v>
      </c>
      <c r="L402" s="58" t="s">
        <v>1126</v>
      </c>
      <c r="M402" s="8">
        <f t="shared" si="19"/>
        <v>5.6128534343646956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1121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1115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1121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1119</v>
      </c>
      <c r="D406" s="45" t="s">
        <v>41</v>
      </c>
      <c r="E406" s="14" t="s">
        <v>427</v>
      </c>
      <c r="F406" s="7">
        <v>1</v>
      </c>
      <c r="G406" s="7">
        <v>0</v>
      </c>
      <c r="H406" s="7">
        <v>0</v>
      </c>
      <c r="I406" s="7">
        <v>0</v>
      </c>
      <c r="J406" s="13">
        <f t="shared" si="18"/>
        <v>1</v>
      </c>
      <c r="K406" s="11">
        <v>4973</v>
      </c>
      <c r="L406" s="58" t="s">
        <v>1124</v>
      </c>
      <c r="M406" s="8">
        <f t="shared" si="19"/>
        <v>20.108586366378443</v>
      </c>
      <c r="N406" s="7" t="str">
        <f t="shared" si="20"/>
        <v>Baixa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O407" s="56"/>
      <c r="P407" s="56"/>
      <c r="Q407" s="56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1112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1121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1111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1</v>
      </c>
      <c r="J410" s="13">
        <f t="shared" si="18"/>
        <v>1</v>
      </c>
      <c r="K410" s="11">
        <v>5215</v>
      </c>
      <c r="L410" s="58" t="s">
        <v>1124</v>
      </c>
      <c r="M410" s="8">
        <f t="shared" si="19"/>
        <v>19.175455417066154</v>
      </c>
      <c r="N410" s="7" t="str">
        <f t="shared" si="20"/>
        <v>Baixa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1116</v>
      </c>
      <c r="D411" s="45" t="s">
        <v>30</v>
      </c>
      <c r="E411" s="14" t="s">
        <v>432</v>
      </c>
      <c r="F411" s="7">
        <v>1</v>
      </c>
      <c r="G411" s="7">
        <v>0</v>
      </c>
      <c r="H411" s="7">
        <v>0</v>
      </c>
      <c r="I411" s="7">
        <v>0</v>
      </c>
      <c r="J411" s="13">
        <f t="shared" si="18"/>
        <v>1</v>
      </c>
      <c r="K411" s="11">
        <v>25305</v>
      </c>
      <c r="L411" s="58" t="s">
        <v>1125</v>
      </c>
      <c r="M411" s="8">
        <f t="shared" si="19"/>
        <v>3.9517881841533296</v>
      </c>
      <c r="N411" s="7" t="str">
        <f t="shared" si="20"/>
        <v>Baixa</v>
      </c>
      <c r="O411" s="67"/>
      <c r="P411" s="67"/>
      <c r="Q411" s="6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1117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1116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1113</v>
      </c>
      <c r="D414" s="45" t="s">
        <v>20</v>
      </c>
      <c r="E414" s="14" t="s">
        <v>435</v>
      </c>
      <c r="F414" s="7">
        <v>1</v>
      </c>
      <c r="G414" s="7">
        <v>0</v>
      </c>
      <c r="H414" s="7">
        <v>0</v>
      </c>
      <c r="I414" s="7">
        <v>0</v>
      </c>
      <c r="J414" s="13">
        <f t="shared" si="18"/>
        <v>1</v>
      </c>
      <c r="K414" s="11">
        <v>4674</v>
      </c>
      <c r="L414" s="58" t="s">
        <v>1124</v>
      </c>
      <c r="M414" s="8">
        <f t="shared" si="19"/>
        <v>21.39495079161318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1111</v>
      </c>
      <c r="D415" s="45" t="s">
        <v>90</v>
      </c>
      <c r="E415" s="14" t="s">
        <v>436</v>
      </c>
      <c r="F415" s="7">
        <v>1</v>
      </c>
      <c r="G415" s="7">
        <v>0</v>
      </c>
      <c r="H415" s="7">
        <v>0</v>
      </c>
      <c r="I415" s="7">
        <v>0</v>
      </c>
      <c r="J415" s="13">
        <f t="shared" si="18"/>
        <v>1</v>
      </c>
      <c r="K415" s="11">
        <v>79387</v>
      </c>
      <c r="L415" s="58" t="s">
        <v>1126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1120</v>
      </c>
      <c r="D416" s="45" t="s">
        <v>71</v>
      </c>
      <c r="E416" s="14" t="s">
        <v>437</v>
      </c>
      <c r="F416" s="7">
        <v>1</v>
      </c>
      <c r="G416" s="7">
        <v>0</v>
      </c>
      <c r="H416" s="7">
        <v>0</v>
      </c>
      <c r="I416" s="7">
        <v>1</v>
      </c>
      <c r="J416" s="13">
        <f t="shared" si="18"/>
        <v>2</v>
      </c>
      <c r="K416" s="11">
        <v>48561</v>
      </c>
      <c r="L416" s="58" t="s">
        <v>1125</v>
      </c>
      <c r="M416" s="8">
        <f t="shared" si="19"/>
        <v>4.1185313317271062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1121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1116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1113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1121</v>
      </c>
      <c r="D421" s="45" t="s">
        <v>102</v>
      </c>
      <c r="E421" s="14" t="s">
        <v>442</v>
      </c>
      <c r="F421" s="7">
        <v>10</v>
      </c>
      <c r="G421" s="7">
        <v>6</v>
      </c>
      <c r="H421" s="7">
        <v>11</v>
      </c>
      <c r="I421" s="7">
        <v>17</v>
      </c>
      <c r="J421" s="13">
        <f t="shared" si="18"/>
        <v>44</v>
      </c>
      <c r="K421" s="11">
        <v>4844</v>
      </c>
      <c r="L421" s="58" t="s">
        <v>1124</v>
      </c>
      <c r="M421" s="8">
        <f t="shared" si="19"/>
        <v>908.34021469859624</v>
      </c>
      <c r="N421" s="7" t="str">
        <f t="shared" si="20"/>
        <v>Muito Alta</v>
      </c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1111</v>
      </c>
      <c r="D422" s="45" t="s">
        <v>98</v>
      </c>
      <c r="E422" s="14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1118</v>
      </c>
      <c r="D423" s="45" t="s">
        <v>57</v>
      </c>
      <c r="E423" s="14" t="s">
        <v>57</v>
      </c>
      <c r="F423" s="7">
        <v>1</v>
      </c>
      <c r="G423" s="7">
        <v>1</v>
      </c>
      <c r="H423" s="7">
        <v>2</v>
      </c>
      <c r="I423" s="7">
        <v>2</v>
      </c>
      <c r="J423" s="13">
        <f t="shared" si="18"/>
        <v>6</v>
      </c>
      <c r="K423" s="11">
        <v>564310</v>
      </c>
      <c r="L423" s="58" t="s">
        <v>1128</v>
      </c>
      <c r="M423" s="8">
        <f t="shared" si="19"/>
        <v>1.0632453793127892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1121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1117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1121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1116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O427" s="63"/>
      <c r="P427" s="63"/>
      <c r="Q427" s="63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1120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1</v>
      </c>
      <c r="I428" s="7">
        <v>0</v>
      </c>
      <c r="J428" s="13">
        <f t="shared" si="18"/>
        <v>1</v>
      </c>
      <c r="K428" s="11">
        <v>7627</v>
      </c>
      <c r="L428" s="58" t="s">
        <v>1124</v>
      </c>
      <c r="M428" s="8">
        <f t="shared" si="19"/>
        <v>13.111315064901008</v>
      </c>
      <c r="N428" s="7" t="str">
        <f t="shared" si="20"/>
        <v>Baixa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1115</v>
      </c>
      <c r="D429" s="45" t="s">
        <v>26</v>
      </c>
      <c r="E429" s="14" t="s">
        <v>449</v>
      </c>
      <c r="F429" s="7">
        <v>1</v>
      </c>
      <c r="G429" s="7">
        <v>1</v>
      </c>
      <c r="H429" s="7">
        <v>1</v>
      </c>
      <c r="I429" s="7">
        <v>0</v>
      </c>
      <c r="J429" s="13">
        <f t="shared" si="18"/>
        <v>3</v>
      </c>
      <c r="K429" s="11">
        <v>51601</v>
      </c>
      <c r="L429" s="58" t="s">
        <v>1125</v>
      </c>
      <c r="M429" s="8">
        <f t="shared" si="19"/>
        <v>5.8138408170384297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1121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1119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1120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1120</v>
      </c>
      <c r="D433" s="45" t="s">
        <v>71</v>
      </c>
      <c r="E433" s="14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1111</v>
      </c>
      <c r="D434" s="45" t="s">
        <v>98</v>
      </c>
      <c r="E434" s="14" t="s">
        <v>454</v>
      </c>
      <c r="F434" s="7">
        <v>0</v>
      </c>
      <c r="G434" s="7">
        <v>2</v>
      </c>
      <c r="H434" s="7">
        <v>2</v>
      </c>
      <c r="I434" s="7">
        <v>2</v>
      </c>
      <c r="J434" s="13">
        <f t="shared" si="18"/>
        <v>6</v>
      </c>
      <c r="K434" s="11">
        <v>63359</v>
      </c>
      <c r="L434" s="58" t="s">
        <v>1125</v>
      </c>
      <c r="M434" s="8">
        <f t="shared" si="19"/>
        <v>9.46984643065705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1112</v>
      </c>
      <c r="D435" s="45" t="s">
        <v>14</v>
      </c>
      <c r="E435" s="14" t="s">
        <v>455</v>
      </c>
      <c r="F435" s="7">
        <v>1</v>
      </c>
      <c r="G435" s="7">
        <v>0</v>
      </c>
      <c r="H435" s="7">
        <v>1</v>
      </c>
      <c r="I435" s="7">
        <v>0</v>
      </c>
      <c r="J435" s="13">
        <f t="shared" si="18"/>
        <v>2</v>
      </c>
      <c r="K435" s="11">
        <v>19928</v>
      </c>
      <c r="L435" s="58" t="s">
        <v>1124</v>
      </c>
      <c r="M435" s="8">
        <f t="shared" si="19"/>
        <v>10.036130068245685</v>
      </c>
      <c r="N435" s="7" t="str">
        <f t="shared" si="20"/>
        <v>Baixa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1117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1119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1118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1</v>
      </c>
      <c r="I438" s="7">
        <v>0</v>
      </c>
      <c r="J438" s="13">
        <f t="shared" si="18"/>
        <v>1</v>
      </c>
      <c r="K438" s="11">
        <v>6786</v>
      </c>
      <c r="L438" s="58" t="s">
        <v>1124</v>
      </c>
      <c r="M438" s="8">
        <f t="shared" si="19"/>
        <v>14.736221632773356</v>
      </c>
      <c r="N438" s="7" t="str">
        <f t="shared" si="20"/>
        <v>Baixa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1121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1117</v>
      </c>
      <c r="D440" s="45" t="s">
        <v>33</v>
      </c>
      <c r="E440" s="14" t="s">
        <v>460</v>
      </c>
      <c r="F440" s="7">
        <v>0</v>
      </c>
      <c r="G440" s="7">
        <v>0</v>
      </c>
      <c r="H440" s="7">
        <v>0</v>
      </c>
      <c r="I440" s="7">
        <v>1</v>
      </c>
      <c r="J440" s="13">
        <f t="shared" si="18"/>
        <v>1</v>
      </c>
      <c r="K440" s="11">
        <v>102728</v>
      </c>
      <c r="L440" s="58" t="s">
        <v>1127</v>
      </c>
      <c r="M440" s="8">
        <f t="shared" si="19"/>
        <v>0.973444435791605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1115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0</v>
      </c>
      <c r="G442" s="7">
        <v>2</v>
      </c>
      <c r="H442" s="7">
        <v>5</v>
      </c>
      <c r="I442" s="7">
        <v>4</v>
      </c>
      <c r="J442" s="13">
        <f t="shared" si="18"/>
        <v>11</v>
      </c>
      <c r="K442" s="11">
        <v>4915</v>
      </c>
      <c r="L442" s="58" t="s">
        <v>1124</v>
      </c>
      <c r="M442" s="8">
        <f t="shared" si="19"/>
        <v>223.80467955239064</v>
      </c>
      <c r="N442" s="7" t="str">
        <f t="shared" si="20"/>
        <v>Média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1118</v>
      </c>
      <c r="D443" s="45" t="s">
        <v>38</v>
      </c>
      <c r="E443" s="14" t="s">
        <v>38</v>
      </c>
      <c r="F443" s="7">
        <v>0</v>
      </c>
      <c r="G443" s="7">
        <v>0</v>
      </c>
      <c r="H443" s="7">
        <v>0</v>
      </c>
      <c r="I443" s="7">
        <v>1</v>
      </c>
      <c r="J443" s="13">
        <f t="shared" si="18"/>
        <v>1</v>
      </c>
      <c r="K443" s="11">
        <v>52532</v>
      </c>
      <c r="L443" s="58" t="s">
        <v>1125</v>
      </c>
      <c r="M443" s="8">
        <f t="shared" si="19"/>
        <v>1.9036016142541687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1118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1118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1114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1</v>
      </c>
      <c r="I446" s="7">
        <v>0</v>
      </c>
      <c r="J446" s="13">
        <f t="shared" si="18"/>
        <v>1</v>
      </c>
      <c r="K446" s="11">
        <v>7481</v>
      </c>
      <c r="L446" s="58" t="s">
        <v>1124</v>
      </c>
      <c r="M446" s="8">
        <f t="shared" si="19"/>
        <v>13.367196898810318</v>
      </c>
      <c r="N446" s="7" t="str">
        <f t="shared" si="20"/>
        <v>Baixa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1121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1112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1121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1117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1115</v>
      </c>
      <c r="D451" s="45" t="s">
        <v>26</v>
      </c>
      <c r="E451" s="14" t="s">
        <v>470</v>
      </c>
      <c r="F451" s="7">
        <v>1</v>
      </c>
      <c r="G451" s="7">
        <v>0</v>
      </c>
      <c r="H451" s="7">
        <v>0</v>
      </c>
      <c r="I451" s="7">
        <v>2</v>
      </c>
      <c r="J451" s="13">
        <f t="shared" si="18"/>
        <v>3</v>
      </c>
      <c r="K451" s="11">
        <v>18172</v>
      </c>
      <c r="L451" s="58" t="s">
        <v>1124</v>
      </c>
      <c r="M451" s="8">
        <f t="shared" si="19"/>
        <v>16.50891481399956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1116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64"/>
      <c r="P452" s="64"/>
      <c r="Q452" s="64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1117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O453" s="67"/>
      <c r="P453" s="67"/>
      <c r="Q453" s="6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1119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1116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1</v>
      </c>
      <c r="J455" s="13">
        <f t="shared" si="21"/>
        <v>1</v>
      </c>
      <c r="K455" s="11">
        <v>18700</v>
      </c>
      <c r="L455" s="58" t="s">
        <v>1124</v>
      </c>
      <c r="M455" s="8">
        <f t="shared" si="22"/>
        <v>5.3475935828877006</v>
      </c>
      <c r="N455" s="7" t="str">
        <f t="shared" si="23"/>
        <v>Baixa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1121</v>
      </c>
      <c r="D456" s="45" t="s">
        <v>102</v>
      </c>
      <c r="E456" s="14" t="s">
        <v>475</v>
      </c>
      <c r="F456" s="7">
        <v>1</v>
      </c>
      <c r="G456" s="7">
        <v>1</v>
      </c>
      <c r="H456" s="7">
        <v>0</v>
      </c>
      <c r="I456" s="7">
        <v>1</v>
      </c>
      <c r="J456" s="13">
        <f t="shared" si="21"/>
        <v>3</v>
      </c>
      <c r="K456" s="11">
        <v>6532</v>
      </c>
      <c r="L456" s="58" t="s">
        <v>1124</v>
      </c>
      <c r="M456" s="8">
        <f t="shared" si="22"/>
        <v>45.927740355174528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1121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1112</v>
      </c>
      <c r="D458" s="45" t="s">
        <v>14</v>
      </c>
      <c r="E458" s="14" t="s">
        <v>477</v>
      </c>
      <c r="F458" s="7">
        <v>1</v>
      </c>
      <c r="G458" s="7">
        <v>3</v>
      </c>
      <c r="H458" s="7">
        <v>3</v>
      </c>
      <c r="I458" s="7">
        <v>1</v>
      </c>
      <c r="J458" s="13">
        <f t="shared" si="21"/>
        <v>8</v>
      </c>
      <c r="K458" s="11">
        <v>89256</v>
      </c>
      <c r="L458" s="58" t="s">
        <v>1126</v>
      </c>
      <c r="M458" s="8">
        <f t="shared" si="22"/>
        <v>8.9629828807026968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1112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1113</v>
      </c>
      <c r="D460" s="45" t="s">
        <v>22</v>
      </c>
      <c r="E460" s="14" t="s">
        <v>478</v>
      </c>
      <c r="F460" s="7">
        <v>2</v>
      </c>
      <c r="G460" s="7">
        <v>1</v>
      </c>
      <c r="H460" s="7">
        <v>2</v>
      </c>
      <c r="I460" s="7">
        <v>0</v>
      </c>
      <c r="J460" s="13">
        <f t="shared" si="21"/>
        <v>5</v>
      </c>
      <c r="K460" s="11">
        <v>27640</v>
      </c>
      <c r="L460" s="58" t="s">
        <v>1125</v>
      </c>
      <c r="M460" s="8">
        <f t="shared" si="22"/>
        <v>18.089725036179448</v>
      </c>
      <c r="N460" s="7" t="str">
        <f t="shared" si="23"/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1118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1111</v>
      </c>
      <c r="D462" s="45" t="s">
        <v>11</v>
      </c>
      <c r="E462" s="14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1117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1111</v>
      </c>
      <c r="D464" s="45" t="s">
        <v>98</v>
      </c>
      <c r="E464" s="14" t="s">
        <v>482</v>
      </c>
      <c r="F464" s="7">
        <v>1</v>
      </c>
      <c r="G464" s="7">
        <v>3</v>
      </c>
      <c r="H464" s="7">
        <v>0</v>
      </c>
      <c r="I464" s="7">
        <v>2</v>
      </c>
      <c r="J464" s="13">
        <f t="shared" si="21"/>
        <v>6</v>
      </c>
      <c r="K464" s="11">
        <v>60142</v>
      </c>
      <c r="L464" s="58" t="s">
        <v>1125</v>
      </c>
      <c r="M464" s="8">
        <f t="shared" si="22"/>
        <v>9.9763892121977982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1113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1111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1118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1113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1</v>
      </c>
      <c r="I468" s="7">
        <v>0</v>
      </c>
      <c r="J468" s="13">
        <f t="shared" si="21"/>
        <v>1</v>
      </c>
      <c r="K468" s="11">
        <v>4044</v>
      </c>
      <c r="L468" s="58" t="s">
        <v>1124</v>
      </c>
      <c r="M468" s="8">
        <f t="shared" si="22"/>
        <v>24.72799208704253</v>
      </c>
      <c r="N468" s="7" t="str">
        <f t="shared" si="23"/>
        <v>Baixa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1117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1115</v>
      </c>
      <c r="D470" s="45" t="s">
        <v>26</v>
      </c>
      <c r="E470" s="14" t="s">
        <v>488</v>
      </c>
      <c r="F470" s="7">
        <v>0</v>
      </c>
      <c r="G470" s="7">
        <v>0</v>
      </c>
      <c r="H470" s="7">
        <v>1</v>
      </c>
      <c r="I470" s="7">
        <v>0</v>
      </c>
      <c r="J470" s="13">
        <f t="shared" si="21"/>
        <v>1</v>
      </c>
      <c r="K470" s="11">
        <v>13330</v>
      </c>
      <c r="L470" s="58" t="s">
        <v>1124</v>
      </c>
      <c r="M470" s="8">
        <f t="shared" si="22"/>
        <v>7.5018754688672171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1112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1116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1111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1111</v>
      </c>
      <c r="D474" s="45" t="s">
        <v>98</v>
      </c>
      <c r="E474" s="14" t="s">
        <v>492</v>
      </c>
      <c r="F474" s="7">
        <v>0</v>
      </c>
      <c r="G474" s="7">
        <v>0</v>
      </c>
      <c r="H474" s="7">
        <v>1</v>
      </c>
      <c r="I474" s="7">
        <v>0</v>
      </c>
      <c r="J474" s="13">
        <f t="shared" si="21"/>
        <v>1</v>
      </c>
      <c r="K474" s="11">
        <v>30798</v>
      </c>
      <c r="L474" s="58" t="s">
        <v>1125</v>
      </c>
      <c r="M474" s="8">
        <f t="shared" si="22"/>
        <v>3.2469640885771804</v>
      </c>
      <c r="N474" s="7" t="str">
        <f t="shared" si="23"/>
        <v>Baixa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1113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1118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1121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1112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1121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1111</v>
      </c>
      <c r="D480" s="45" t="s">
        <v>98</v>
      </c>
      <c r="E480" s="14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1120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66"/>
      <c r="P481" s="66"/>
      <c r="Q481" s="66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1115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1116</v>
      </c>
      <c r="D483" s="45" t="s">
        <v>30</v>
      </c>
      <c r="E483" s="14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1113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1118</v>
      </c>
      <c r="D485" s="45" t="s">
        <v>62</v>
      </c>
      <c r="E485" s="14" t="s">
        <v>503</v>
      </c>
      <c r="F485" s="7">
        <v>1</v>
      </c>
      <c r="G485" s="7">
        <v>0</v>
      </c>
      <c r="H485" s="7">
        <v>0</v>
      </c>
      <c r="I485" s="7">
        <v>0</v>
      </c>
      <c r="J485" s="13">
        <f t="shared" si="21"/>
        <v>1</v>
      </c>
      <c r="K485" s="11">
        <v>10720</v>
      </c>
      <c r="L485" s="58" t="s">
        <v>1124</v>
      </c>
      <c r="M485" s="8">
        <f t="shared" si="22"/>
        <v>9.3283582089552244</v>
      </c>
      <c r="N485" s="7" t="str">
        <f t="shared" si="23"/>
        <v>Baixa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1113</v>
      </c>
      <c r="D486" s="45" t="s">
        <v>20</v>
      </c>
      <c r="E486" s="14" t="s">
        <v>504</v>
      </c>
      <c r="F486" s="7">
        <v>1</v>
      </c>
      <c r="G486" s="7">
        <v>0</v>
      </c>
      <c r="H486" s="7">
        <v>0</v>
      </c>
      <c r="I486" s="7">
        <v>0</v>
      </c>
      <c r="J486" s="13">
        <f t="shared" si="21"/>
        <v>1</v>
      </c>
      <c r="K486" s="11">
        <v>5666</v>
      </c>
      <c r="L486" s="58" t="s">
        <v>1124</v>
      </c>
      <c r="M486" s="8">
        <f t="shared" si="22"/>
        <v>17.649135192375574</v>
      </c>
      <c r="N486" s="7" t="str">
        <f t="shared" si="23"/>
        <v>Baixa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1117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1121</v>
      </c>
      <c r="D489" s="45" t="s">
        <v>121</v>
      </c>
      <c r="E489" s="14" t="s">
        <v>507</v>
      </c>
      <c r="F489" s="7">
        <v>0</v>
      </c>
      <c r="G489" s="7">
        <v>0</v>
      </c>
      <c r="H489" s="7">
        <v>1</v>
      </c>
      <c r="I489" s="7">
        <v>1</v>
      </c>
      <c r="J489" s="13">
        <f t="shared" si="21"/>
        <v>2</v>
      </c>
      <c r="K489" s="11">
        <v>13557</v>
      </c>
      <c r="L489" s="58" t="s">
        <v>1124</v>
      </c>
      <c r="M489" s="8">
        <f t="shared" si="22"/>
        <v>14.752526370140888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1118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1</v>
      </c>
      <c r="I490" s="7">
        <v>1</v>
      </c>
      <c r="J490" s="13">
        <f t="shared" si="21"/>
        <v>2</v>
      </c>
      <c r="K490" s="11">
        <v>10721</v>
      </c>
      <c r="L490" s="58" t="s">
        <v>1124</v>
      </c>
      <c r="M490" s="8">
        <f t="shared" si="22"/>
        <v>18.654976214905325</v>
      </c>
      <c r="N490" s="7" t="str">
        <f t="shared" si="23"/>
        <v>Baixa</v>
      </c>
      <c r="O490" s="63"/>
      <c r="P490" s="63"/>
      <c r="Q490" s="63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1118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1121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1111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1115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1111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1117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1121</v>
      </c>
      <c r="D497" s="45" t="s">
        <v>121</v>
      </c>
      <c r="E497" s="14" t="s">
        <v>515</v>
      </c>
      <c r="F497" s="7">
        <v>1</v>
      </c>
      <c r="G497" s="7">
        <v>0</v>
      </c>
      <c r="H497" s="7">
        <v>0</v>
      </c>
      <c r="I497" s="7">
        <v>0</v>
      </c>
      <c r="J497" s="13">
        <f t="shared" si="21"/>
        <v>1</v>
      </c>
      <c r="K497" s="11">
        <v>15012</v>
      </c>
      <c r="L497" s="58" t="s">
        <v>1124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1110</v>
      </c>
      <c r="D498" s="45" t="s">
        <v>8</v>
      </c>
      <c r="E498" s="14" t="s">
        <v>516</v>
      </c>
      <c r="F498" s="7">
        <v>0</v>
      </c>
      <c r="G498" s="7">
        <v>0</v>
      </c>
      <c r="H498" s="7">
        <v>1</v>
      </c>
      <c r="I498" s="7">
        <v>1</v>
      </c>
      <c r="J498" s="13">
        <f t="shared" si="21"/>
        <v>2</v>
      </c>
      <c r="K498" s="11">
        <v>20999</v>
      </c>
      <c r="L498" s="58" t="s">
        <v>1124</v>
      </c>
      <c r="M498" s="8">
        <f t="shared" si="22"/>
        <v>9.5242630601457208</v>
      </c>
      <c r="N498" s="7" t="str">
        <f t="shared" si="23"/>
        <v>Baixa</v>
      </c>
      <c r="O498" s="59"/>
      <c r="P498" s="59"/>
      <c r="Q498" s="59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1121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O499" s="75"/>
      <c r="P499" s="75"/>
      <c r="Q499" s="75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1117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1110</v>
      </c>
      <c r="D501" s="45" t="s">
        <v>8</v>
      </c>
      <c r="E501" s="14" t="s">
        <v>519</v>
      </c>
      <c r="F501" s="7">
        <v>0</v>
      </c>
      <c r="G501" s="7">
        <v>0</v>
      </c>
      <c r="H501" s="7">
        <v>1</v>
      </c>
      <c r="I501" s="7">
        <v>2</v>
      </c>
      <c r="J501" s="13">
        <f t="shared" si="21"/>
        <v>3</v>
      </c>
      <c r="K501" s="11">
        <v>47682</v>
      </c>
      <c r="L501" s="58" t="s">
        <v>1125</v>
      </c>
      <c r="M501" s="8">
        <f t="shared" si="22"/>
        <v>6.2916823958726553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1116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1117</v>
      </c>
      <c r="D503" s="45" t="s">
        <v>45</v>
      </c>
      <c r="E503" s="14" t="s">
        <v>521</v>
      </c>
      <c r="F503" s="7">
        <v>1</v>
      </c>
      <c r="G503" s="7">
        <v>1</v>
      </c>
      <c r="H503" s="7">
        <v>0</v>
      </c>
      <c r="I503" s="7">
        <v>1</v>
      </c>
      <c r="J503" s="13">
        <f t="shared" si="21"/>
        <v>3</v>
      </c>
      <c r="K503" s="11">
        <v>21534</v>
      </c>
      <c r="L503" s="58" t="s">
        <v>1124</v>
      </c>
      <c r="M503" s="8">
        <f t="shared" si="22"/>
        <v>13.931457230426304</v>
      </c>
      <c r="N503" s="7" t="str">
        <f t="shared" si="23"/>
        <v>Baixa</v>
      </c>
      <c r="O503" s="56"/>
      <c r="P503" s="56"/>
      <c r="Q503" s="56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1117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1121</v>
      </c>
      <c r="D505" s="45" t="s">
        <v>102</v>
      </c>
      <c r="E505" s="14" t="s">
        <v>102</v>
      </c>
      <c r="F505" s="7">
        <v>9</v>
      </c>
      <c r="G505" s="7">
        <v>3</v>
      </c>
      <c r="H505" s="7">
        <v>6</v>
      </c>
      <c r="I505" s="7">
        <v>6</v>
      </c>
      <c r="J505" s="13">
        <f t="shared" si="21"/>
        <v>24</v>
      </c>
      <c r="K505" s="11">
        <v>404804</v>
      </c>
      <c r="L505" s="58" t="s">
        <v>1128</v>
      </c>
      <c r="M505" s="8">
        <f t="shared" si="22"/>
        <v>5.9287951700082013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1121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1111</v>
      </c>
      <c r="D507" s="45" t="s">
        <v>11</v>
      </c>
      <c r="E507" s="14" t="s">
        <v>524</v>
      </c>
      <c r="F507" s="7">
        <v>3</v>
      </c>
      <c r="G507" s="7">
        <v>1</v>
      </c>
      <c r="H507" s="7">
        <v>0</v>
      </c>
      <c r="I507" s="7">
        <v>0</v>
      </c>
      <c r="J507" s="13">
        <f t="shared" si="21"/>
        <v>4</v>
      </c>
      <c r="K507" s="11">
        <v>8815</v>
      </c>
      <c r="L507" s="58" t="s">
        <v>1124</v>
      </c>
      <c r="M507" s="8">
        <f t="shared" si="22"/>
        <v>45.377197958026095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1111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1111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1117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1118</v>
      </c>
      <c r="D511" s="45" t="s">
        <v>62</v>
      </c>
      <c r="E511" s="14" t="s">
        <v>528</v>
      </c>
      <c r="F511" s="7">
        <v>1</v>
      </c>
      <c r="G511" s="7">
        <v>0</v>
      </c>
      <c r="H511" s="7">
        <v>1</v>
      </c>
      <c r="I511" s="7">
        <v>2</v>
      </c>
      <c r="J511" s="13">
        <f t="shared" si="21"/>
        <v>4</v>
      </c>
      <c r="K511" s="11">
        <v>108113</v>
      </c>
      <c r="L511" s="58" t="s">
        <v>1127</v>
      </c>
      <c r="M511" s="8">
        <f t="shared" si="22"/>
        <v>3.6998325825756382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1112</v>
      </c>
      <c r="D512" s="45" t="s">
        <v>14</v>
      </c>
      <c r="E512" s="14" t="s">
        <v>529</v>
      </c>
      <c r="F512" s="7">
        <v>0</v>
      </c>
      <c r="G512" s="7">
        <v>0</v>
      </c>
      <c r="H512" s="7">
        <v>1</v>
      </c>
      <c r="I512" s="7">
        <v>0</v>
      </c>
      <c r="J512" s="13">
        <f t="shared" si="21"/>
        <v>1</v>
      </c>
      <c r="K512" s="11">
        <v>26997</v>
      </c>
      <c r="L512" s="58" t="s">
        <v>1125</v>
      </c>
      <c r="M512" s="8">
        <f t="shared" si="22"/>
        <v>3.7041152720672668</v>
      </c>
      <c r="N512" s="7" t="str">
        <f t="shared" si="23"/>
        <v>Baixa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1117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1113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1116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1113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1120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1117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1119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1117</v>
      </c>
      <c r="D520" s="45" t="s">
        <v>33</v>
      </c>
      <c r="E520" s="14" t="s">
        <v>537</v>
      </c>
      <c r="F520" s="7">
        <v>0</v>
      </c>
      <c r="G520" s="7">
        <v>1</v>
      </c>
      <c r="H520" s="7">
        <v>0</v>
      </c>
      <c r="I520" s="7">
        <v>0</v>
      </c>
      <c r="J520" s="13">
        <f t="shared" si="24"/>
        <v>1</v>
      </c>
      <c r="K520" s="11">
        <v>26709</v>
      </c>
      <c r="L520" s="58" t="s">
        <v>1125</v>
      </c>
      <c r="M520" s="8">
        <f t="shared" si="25"/>
        <v>3.7440563106069114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1121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1113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1111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1111</v>
      </c>
      <c r="D524" s="45" t="s">
        <v>98</v>
      </c>
      <c r="E524" s="14" t="s">
        <v>541</v>
      </c>
      <c r="F524" s="7">
        <v>8</v>
      </c>
      <c r="G524" s="7">
        <v>10</v>
      </c>
      <c r="H524" s="7">
        <v>4</v>
      </c>
      <c r="I524" s="7">
        <v>1</v>
      </c>
      <c r="J524" s="13">
        <f t="shared" si="24"/>
        <v>23</v>
      </c>
      <c r="K524" s="11">
        <v>93577</v>
      </c>
      <c r="L524" s="58" t="s">
        <v>1126</v>
      </c>
      <c r="M524" s="8">
        <f t="shared" si="25"/>
        <v>24.578689207818162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1116</v>
      </c>
      <c r="D525" s="45" t="s">
        <v>28</v>
      </c>
      <c r="E525" s="14" t="s">
        <v>542</v>
      </c>
      <c r="F525" s="7">
        <v>1</v>
      </c>
      <c r="G525" s="7">
        <v>0</v>
      </c>
      <c r="H525" s="7">
        <v>0</v>
      </c>
      <c r="I525" s="7">
        <v>1</v>
      </c>
      <c r="J525" s="13">
        <f t="shared" si="24"/>
        <v>2</v>
      </c>
      <c r="K525" s="11">
        <v>3627</v>
      </c>
      <c r="L525" s="58" t="s">
        <v>1124</v>
      </c>
      <c r="M525" s="8">
        <f t="shared" si="25"/>
        <v>55.141990625861595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1110</v>
      </c>
      <c r="D526" s="45" t="s">
        <v>8</v>
      </c>
      <c r="E526" s="14" t="s">
        <v>543</v>
      </c>
      <c r="F526" s="7">
        <v>0</v>
      </c>
      <c r="G526" s="7">
        <v>1</v>
      </c>
      <c r="H526" s="7">
        <v>1</v>
      </c>
      <c r="I526" s="7">
        <v>1</v>
      </c>
      <c r="J526" s="13">
        <f t="shared" si="24"/>
        <v>3</v>
      </c>
      <c r="K526" s="11">
        <v>15280</v>
      </c>
      <c r="L526" s="58" t="s">
        <v>1124</v>
      </c>
      <c r="M526" s="8">
        <f t="shared" si="25"/>
        <v>19.633507853403142</v>
      </c>
      <c r="N526" s="7" t="str">
        <f t="shared" si="26"/>
        <v>Baixa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1121</v>
      </c>
      <c r="D527" s="45" t="s">
        <v>102</v>
      </c>
      <c r="E527" s="14" t="s">
        <v>544</v>
      </c>
      <c r="F527" s="7">
        <v>0</v>
      </c>
      <c r="G527" s="7">
        <v>1</v>
      </c>
      <c r="H527" s="7">
        <v>0</v>
      </c>
      <c r="I527" s="7">
        <v>0</v>
      </c>
      <c r="J527" s="13">
        <f t="shared" si="24"/>
        <v>1</v>
      </c>
      <c r="K527" s="11">
        <v>7504</v>
      </c>
      <c r="L527" s="58" t="s">
        <v>1124</v>
      </c>
      <c r="M527" s="8">
        <f t="shared" si="25"/>
        <v>13.326226012793176</v>
      </c>
      <c r="N527" s="7" t="str">
        <f t="shared" si="26"/>
        <v>Baixa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1117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1115</v>
      </c>
      <c r="D529" s="45" t="s">
        <v>26</v>
      </c>
      <c r="E529" s="14" t="s">
        <v>546</v>
      </c>
      <c r="F529" s="7">
        <v>0</v>
      </c>
      <c r="G529" s="7">
        <v>0</v>
      </c>
      <c r="H529" s="7">
        <v>1</v>
      </c>
      <c r="I529" s="7">
        <v>1</v>
      </c>
      <c r="J529" s="13">
        <f t="shared" si="24"/>
        <v>2</v>
      </c>
      <c r="K529" s="11">
        <v>99770</v>
      </c>
      <c r="L529" s="58" t="s">
        <v>1126</v>
      </c>
      <c r="M529" s="8">
        <f t="shared" si="25"/>
        <v>2.0046106043900975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1111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1116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1116</v>
      </c>
      <c r="D532" s="45" t="s">
        <v>28</v>
      </c>
      <c r="E532" s="14" t="s">
        <v>549</v>
      </c>
      <c r="F532" s="7">
        <v>1</v>
      </c>
      <c r="G532" s="7">
        <v>0</v>
      </c>
      <c r="H532" s="7">
        <v>1</v>
      </c>
      <c r="I532" s="7">
        <v>2</v>
      </c>
      <c r="J532" s="13">
        <f t="shared" si="24"/>
        <v>4</v>
      </c>
      <c r="K532" s="11">
        <v>10731</v>
      </c>
      <c r="L532" s="58" t="s">
        <v>1124</v>
      </c>
      <c r="M532" s="8">
        <f t="shared" si="25"/>
        <v>37.275184046221227</v>
      </c>
      <c r="N532" s="7" t="str">
        <f t="shared" si="26"/>
        <v>Baixa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1121</v>
      </c>
      <c r="D533" s="45" t="s">
        <v>102</v>
      </c>
      <c r="E533" s="14" t="s">
        <v>550</v>
      </c>
      <c r="F533" s="7">
        <v>1</v>
      </c>
      <c r="G533" s="7">
        <v>0</v>
      </c>
      <c r="H533" s="7">
        <v>0</v>
      </c>
      <c r="I533" s="7">
        <v>0</v>
      </c>
      <c r="J533" s="13">
        <f t="shared" si="24"/>
        <v>1</v>
      </c>
      <c r="K533" s="11">
        <v>5273</v>
      </c>
      <c r="L533" s="58" t="s">
        <v>1124</v>
      </c>
      <c r="M533" s="8">
        <f t="shared" si="25"/>
        <v>18.964536317087045</v>
      </c>
      <c r="N533" s="7" t="str">
        <f t="shared" si="26"/>
        <v>Baixa</v>
      </c>
      <c r="O533" s="65"/>
      <c r="P533" s="65"/>
      <c r="Q533" s="65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1118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1121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1</v>
      </c>
      <c r="J535" s="13">
        <f t="shared" si="24"/>
        <v>1</v>
      </c>
      <c r="K535" s="11">
        <v>6018</v>
      </c>
      <c r="L535" s="58" t="s">
        <v>1124</v>
      </c>
      <c r="M535" s="8">
        <f t="shared" si="25"/>
        <v>16.616816218012627</v>
      </c>
      <c r="N535" s="7" t="str">
        <f t="shared" si="26"/>
        <v>Baixa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1117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O536" s="74"/>
      <c r="P536" s="74"/>
      <c r="Q536" s="74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1115</v>
      </c>
      <c r="D537" s="45" t="s">
        <v>26</v>
      </c>
      <c r="E537" s="14" t="s">
        <v>554</v>
      </c>
      <c r="F537" s="7">
        <v>1</v>
      </c>
      <c r="G537" s="7">
        <v>1</v>
      </c>
      <c r="H537" s="7">
        <v>0</v>
      </c>
      <c r="I537" s="7">
        <v>0</v>
      </c>
      <c r="J537" s="13">
        <f t="shared" si="24"/>
        <v>2</v>
      </c>
      <c r="K537" s="11">
        <v>41529</v>
      </c>
      <c r="L537" s="58" t="s">
        <v>1125</v>
      </c>
      <c r="M537" s="8">
        <f t="shared" si="25"/>
        <v>4.8159117724963281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1118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1115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1112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1118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1119</v>
      </c>
      <c r="D542" s="45" t="s">
        <v>41</v>
      </c>
      <c r="E542" s="14" t="s">
        <v>559</v>
      </c>
      <c r="F542" s="7">
        <v>1</v>
      </c>
      <c r="G542" s="7">
        <v>0</v>
      </c>
      <c r="H542" s="7">
        <v>1</v>
      </c>
      <c r="I542" s="7">
        <v>0</v>
      </c>
      <c r="J542" s="13">
        <f t="shared" si="24"/>
        <v>2</v>
      </c>
      <c r="K542" s="11">
        <v>39121</v>
      </c>
      <c r="L542" s="58" t="s">
        <v>1125</v>
      </c>
      <c r="M542" s="8">
        <f t="shared" si="25"/>
        <v>5.1123437539940184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1117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1111</v>
      </c>
      <c r="D544" s="45" t="s">
        <v>98</v>
      </c>
      <c r="E544" s="14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1116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1121</v>
      </c>
      <c r="D546" s="45" t="s">
        <v>102</v>
      </c>
      <c r="E546" s="14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1116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1121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1111</v>
      </c>
      <c r="D549" s="45" t="s">
        <v>11</v>
      </c>
      <c r="E549" s="14" t="s">
        <v>566</v>
      </c>
      <c r="F549" s="7">
        <v>1</v>
      </c>
      <c r="G549" s="7">
        <v>0</v>
      </c>
      <c r="H549" s="7">
        <v>0</v>
      </c>
      <c r="I549" s="7">
        <v>2</v>
      </c>
      <c r="J549" s="13">
        <f t="shared" si="24"/>
        <v>3</v>
      </c>
      <c r="K549" s="11">
        <v>4510</v>
      </c>
      <c r="L549" s="58" t="s">
        <v>1124</v>
      </c>
      <c r="M549" s="8">
        <f t="shared" si="25"/>
        <v>66.518847006651882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1115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1119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1118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1116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1111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1115</v>
      </c>
      <c r="D555" s="45" t="s">
        <v>26</v>
      </c>
      <c r="E555" s="14" t="s">
        <v>572</v>
      </c>
      <c r="F555" s="7">
        <v>0</v>
      </c>
      <c r="G555" s="7">
        <v>5</v>
      </c>
      <c r="H555" s="7">
        <v>4</v>
      </c>
      <c r="I555" s="7">
        <v>1</v>
      </c>
      <c r="J555" s="13">
        <f t="shared" si="24"/>
        <v>10</v>
      </c>
      <c r="K555" s="11">
        <v>93101</v>
      </c>
      <c r="L555" s="58" t="s">
        <v>1126</v>
      </c>
      <c r="M555" s="8">
        <f t="shared" si="25"/>
        <v>10.741023189869066</v>
      </c>
      <c r="N555" s="7" t="str">
        <f t="shared" si="26"/>
        <v>Baixa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1120</v>
      </c>
      <c r="D556" s="45" t="s">
        <v>80</v>
      </c>
      <c r="E556" s="14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1117</v>
      </c>
      <c r="D557" s="45" t="s">
        <v>40</v>
      </c>
      <c r="E557" s="14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1117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1111</v>
      </c>
      <c r="D559" s="45" t="s">
        <v>11</v>
      </c>
      <c r="E559" s="14" t="s">
        <v>576</v>
      </c>
      <c r="F559" s="7">
        <v>0</v>
      </c>
      <c r="G559" s="7">
        <v>1</v>
      </c>
      <c r="H559" s="7">
        <v>0</v>
      </c>
      <c r="I559" s="7">
        <v>0</v>
      </c>
      <c r="J559" s="13">
        <f t="shared" si="24"/>
        <v>1</v>
      </c>
      <c r="K559" s="11">
        <v>24375</v>
      </c>
      <c r="L559" s="58" t="s">
        <v>1124</v>
      </c>
      <c r="M559" s="8">
        <f t="shared" si="25"/>
        <v>4.1025641025641022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1117</v>
      </c>
      <c r="D560" s="45" t="s">
        <v>33</v>
      </c>
      <c r="E560" s="14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1115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1118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1111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1117</v>
      </c>
      <c r="D564" s="45" t="s">
        <v>45</v>
      </c>
      <c r="E564" s="14" t="s">
        <v>45</v>
      </c>
      <c r="F564" s="7">
        <v>6</v>
      </c>
      <c r="G564" s="7">
        <v>6</v>
      </c>
      <c r="H564" s="7">
        <v>10</v>
      </c>
      <c r="I564" s="7">
        <v>7</v>
      </c>
      <c r="J564" s="13">
        <f t="shared" si="24"/>
        <v>29</v>
      </c>
      <c r="K564" s="11">
        <v>113998</v>
      </c>
      <c r="L564" s="58" t="s">
        <v>1127</v>
      </c>
      <c r="M564" s="8">
        <f t="shared" si="25"/>
        <v>25.439042790224391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1121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1</v>
      </c>
      <c r="I565" s="7">
        <v>0</v>
      </c>
      <c r="J565" s="13">
        <f t="shared" si="24"/>
        <v>1</v>
      </c>
      <c r="K565" s="11">
        <v>5942</v>
      </c>
      <c r="L565" s="58" t="s">
        <v>1124</v>
      </c>
      <c r="M565" s="8">
        <f t="shared" si="25"/>
        <v>16.82935038707506</v>
      </c>
      <c r="N565" s="7" t="str">
        <f t="shared" si="26"/>
        <v>Baixa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1120</v>
      </c>
      <c r="D566" s="45" t="s">
        <v>71</v>
      </c>
      <c r="E566" s="14" t="s">
        <v>71</v>
      </c>
      <c r="F566" s="7">
        <v>3</v>
      </c>
      <c r="G566" s="7">
        <v>7</v>
      </c>
      <c r="H566" s="7">
        <v>16</v>
      </c>
      <c r="I566" s="7">
        <v>36</v>
      </c>
      <c r="J566" s="13">
        <f t="shared" si="24"/>
        <v>62</v>
      </c>
      <c r="K566" s="11">
        <v>150833</v>
      </c>
      <c r="L566" s="58" t="s">
        <v>1127</v>
      </c>
      <c r="M566" s="8">
        <f t="shared" si="25"/>
        <v>41.105063215609313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1110</v>
      </c>
      <c r="D567" s="45" t="s">
        <v>8</v>
      </c>
      <c r="E567" s="14" t="s">
        <v>581</v>
      </c>
      <c r="F567" s="7">
        <v>1</v>
      </c>
      <c r="G567" s="7">
        <v>0</v>
      </c>
      <c r="H567" s="7">
        <v>0</v>
      </c>
      <c r="I567" s="7">
        <v>2</v>
      </c>
      <c r="J567" s="13">
        <f t="shared" si="24"/>
        <v>3</v>
      </c>
      <c r="K567" s="11">
        <v>90041</v>
      </c>
      <c r="L567" s="58" t="s">
        <v>1126</v>
      </c>
      <c r="M567" s="8">
        <f t="shared" si="25"/>
        <v>3.3318155062693666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1118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1112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1113</v>
      </c>
      <c r="D570" s="45" t="s">
        <v>22</v>
      </c>
      <c r="E570" s="14" t="s">
        <v>584</v>
      </c>
      <c r="F570" s="7">
        <v>0</v>
      </c>
      <c r="G570" s="7">
        <v>1</v>
      </c>
      <c r="H570" s="7">
        <v>0</v>
      </c>
      <c r="I570" s="7">
        <v>0</v>
      </c>
      <c r="J570" s="13">
        <f t="shared" si="24"/>
        <v>1</v>
      </c>
      <c r="K570" s="11">
        <v>4849</v>
      </c>
      <c r="L570" s="58" t="s">
        <v>1124</v>
      </c>
      <c r="M570" s="8">
        <f t="shared" si="25"/>
        <v>20.622808826562178</v>
      </c>
      <c r="N570" s="7" t="str">
        <f t="shared" si="26"/>
        <v>Baixa</v>
      </c>
      <c r="O570" s="74"/>
      <c r="P570" s="74"/>
      <c r="Q570" s="74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1116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1113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O572" s="75"/>
      <c r="P572" s="75"/>
      <c r="Q572" s="75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1116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0</v>
      </c>
      <c r="I573" s="7">
        <v>1</v>
      </c>
      <c r="J573" s="13">
        <f t="shared" si="24"/>
        <v>1</v>
      </c>
      <c r="K573" s="11">
        <v>24319</v>
      </c>
      <c r="L573" s="58" t="s">
        <v>1124</v>
      </c>
      <c r="M573" s="8">
        <f t="shared" si="25"/>
        <v>4.1120111846704219</v>
      </c>
      <c r="N573" s="7" t="str">
        <f t="shared" si="26"/>
        <v>Baixa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1118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1112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1115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1118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O577" s="74"/>
      <c r="P577" s="74"/>
      <c r="Q577" s="74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1117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1121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1114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O580" s="65"/>
      <c r="P580" s="65"/>
      <c r="Q580" s="65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1111</v>
      </c>
      <c r="D581" s="45" t="s">
        <v>98</v>
      </c>
      <c r="E581" s="14" t="s">
        <v>594</v>
      </c>
      <c r="F581" s="7">
        <v>0</v>
      </c>
      <c r="G581" s="7">
        <v>5</v>
      </c>
      <c r="H581" s="7">
        <v>1</v>
      </c>
      <c r="I581" s="7">
        <v>3</v>
      </c>
      <c r="J581" s="13">
        <f t="shared" ref="J581:J644" si="27">F581+G581+H581+I581</f>
        <v>9</v>
      </c>
      <c r="K581" s="11">
        <v>63789</v>
      </c>
      <c r="L581" s="58" t="s">
        <v>1125</v>
      </c>
      <c r="M581" s="8">
        <f t="shared" ref="M581:M644" si="28">(J581/K581)*100000</f>
        <v>14.109015661007383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1118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1118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1111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1115</v>
      </c>
      <c r="D585" s="45" t="s">
        <v>26</v>
      </c>
      <c r="E585" s="14" t="s">
        <v>598</v>
      </c>
      <c r="F585" s="7">
        <v>0</v>
      </c>
      <c r="G585" s="7">
        <v>0</v>
      </c>
      <c r="H585" s="7">
        <v>0</v>
      </c>
      <c r="I585" s="7">
        <v>1</v>
      </c>
      <c r="J585" s="13">
        <f t="shared" si="27"/>
        <v>1</v>
      </c>
      <c r="K585" s="11">
        <v>11249</v>
      </c>
      <c r="L585" s="58" t="s">
        <v>1124</v>
      </c>
      <c r="M585" s="8">
        <f t="shared" si="28"/>
        <v>8.8896790825851184</v>
      </c>
      <c r="N585" s="7" t="str">
        <f t="shared" si="29"/>
        <v>Baixa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1114</v>
      </c>
      <c r="D586" s="45" t="s">
        <v>24</v>
      </c>
      <c r="E586" s="14" t="s">
        <v>599</v>
      </c>
      <c r="F586" s="7">
        <v>1</v>
      </c>
      <c r="G586" s="7">
        <v>0</v>
      </c>
      <c r="H586" s="7">
        <v>0</v>
      </c>
      <c r="I586" s="7">
        <v>0</v>
      </c>
      <c r="J586" s="13">
        <f t="shared" si="27"/>
        <v>1</v>
      </c>
      <c r="K586" s="11">
        <v>16009</v>
      </c>
      <c r="L586" s="58" t="s">
        <v>1124</v>
      </c>
      <c r="M586" s="8">
        <f t="shared" si="28"/>
        <v>6.2464863514273219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1117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1113</v>
      </c>
      <c r="D588" s="45" t="s">
        <v>20</v>
      </c>
      <c r="E588" s="14" t="s">
        <v>601</v>
      </c>
      <c r="F588" s="7">
        <v>1</v>
      </c>
      <c r="G588" s="7">
        <v>0</v>
      </c>
      <c r="H588" s="7">
        <v>0</v>
      </c>
      <c r="I588" s="7">
        <v>0</v>
      </c>
      <c r="J588" s="13">
        <f t="shared" si="27"/>
        <v>1</v>
      </c>
      <c r="K588" s="11">
        <v>6847</v>
      </c>
      <c r="L588" s="58" t="s">
        <v>1124</v>
      </c>
      <c r="M588" s="8">
        <f t="shared" si="28"/>
        <v>14.604936468526361</v>
      </c>
      <c r="N588" s="7" t="str">
        <f t="shared" si="29"/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1116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1118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1113</v>
      </c>
      <c r="D591" s="45" t="s">
        <v>20</v>
      </c>
      <c r="E591" s="14" t="s">
        <v>604</v>
      </c>
      <c r="F591" s="7">
        <v>1</v>
      </c>
      <c r="G591" s="7">
        <v>0</v>
      </c>
      <c r="H591" s="7">
        <v>0</v>
      </c>
      <c r="I591" s="7">
        <v>0</v>
      </c>
      <c r="J591" s="13">
        <f t="shared" si="27"/>
        <v>1</v>
      </c>
      <c r="K591" s="11">
        <v>8426</v>
      </c>
      <c r="L591" s="58" t="s">
        <v>1124</v>
      </c>
      <c r="M591" s="8">
        <f t="shared" si="28"/>
        <v>11.868027533823879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1112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1119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1111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1115</v>
      </c>
      <c r="D595" s="45" t="s">
        <v>26</v>
      </c>
      <c r="E595" s="14" t="s">
        <v>608</v>
      </c>
      <c r="F595" s="7">
        <v>1</v>
      </c>
      <c r="G595" s="7">
        <v>0</v>
      </c>
      <c r="H595" s="7">
        <v>0</v>
      </c>
      <c r="I595" s="7">
        <v>0</v>
      </c>
      <c r="J595" s="13">
        <f t="shared" si="27"/>
        <v>1</v>
      </c>
      <c r="K595" s="11">
        <v>8631</v>
      </c>
      <c r="L595" s="58" t="s">
        <v>1124</v>
      </c>
      <c r="M595" s="8">
        <f t="shared" si="28"/>
        <v>11.586142973004288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1113</v>
      </c>
      <c r="D596" s="45" t="s">
        <v>20</v>
      </c>
      <c r="E596" s="14" t="s">
        <v>861</v>
      </c>
      <c r="F596" s="7">
        <v>0</v>
      </c>
      <c r="G596" s="7">
        <v>0</v>
      </c>
      <c r="H596" s="7">
        <v>0</v>
      </c>
      <c r="I596" s="7">
        <v>1</v>
      </c>
      <c r="J596" s="13">
        <f t="shared" si="27"/>
        <v>1</v>
      </c>
      <c r="K596" s="11">
        <v>4894</v>
      </c>
      <c r="L596" s="58" t="s">
        <v>1124</v>
      </c>
      <c r="M596" s="8">
        <f t="shared" si="28"/>
        <v>20.433183489987741</v>
      </c>
      <c r="N596" s="7" t="str">
        <f t="shared" si="29"/>
        <v>Baixa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1121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1115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1</v>
      </c>
      <c r="I598" s="7">
        <v>0</v>
      </c>
      <c r="J598" s="13">
        <f t="shared" si="27"/>
        <v>1</v>
      </c>
      <c r="K598" s="11">
        <v>6421</v>
      </c>
      <c r="L598" s="58" t="s">
        <v>1124</v>
      </c>
      <c r="M598" s="8">
        <f t="shared" si="28"/>
        <v>15.573898146706121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1114</v>
      </c>
      <c r="D599" s="45" t="s">
        <v>24</v>
      </c>
      <c r="E599" s="14" t="s">
        <v>611</v>
      </c>
      <c r="F599" s="7">
        <v>3</v>
      </c>
      <c r="G599" s="7">
        <v>3</v>
      </c>
      <c r="H599" s="7">
        <v>4</v>
      </c>
      <c r="I599" s="7">
        <v>4</v>
      </c>
      <c r="J599" s="13">
        <f t="shared" si="27"/>
        <v>14</v>
      </c>
      <c r="K599" s="11">
        <v>6044</v>
      </c>
      <c r="L599" s="58" t="s">
        <v>1124</v>
      </c>
      <c r="M599" s="8">
        <f t="shared" si="28"/>
        <v>231.63467902051622</v>
      </c>
      <c r="N599" s="7" t="str">
        <f t="shared" si="29"/>
        <v>Média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1119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1</v>
      </c>
      <c r="J600" s="13">
        <f t="shared" si="27"/>
        <v>1</v>
      </c>
      <c r="K600" s="11">
        <v>17618</v>
      </c>
      <c r="L600" s="58" t="s">
        <v>1124</v>
      </c>
      <c r="M600" s="8">
        <f t="shared" si="28"/>
        <v>5.6760131683505506</v>
      </c>
      <c r="N600" s="7" t="str">
        <f t="shared" si="29"/>
        <v>Baixa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1117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1117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1</v>
      </c>
      <c r="J602" s="13">
        <f t="shared" si="27"/>
        <v>1</v>
      </c>
      <c r="K602" s="11">
        <v>8550</v>
      </c>
      <c r="L602" s="58" t="s">
        <v>1124</v>
      </c>
      <c r="M602" s="8">
        <f t="shared" si="28"/>
        <v>11.695906432748538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1118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1121</v>
      </c>
      <c r="D604" s="45" t="s">
        <v>135</v>
      </c>
      <c r="E604" s="14" t="s">
        <v>135</v>
      </c>
      <c r="F604" s="7">
        <v>1</v>
      </c>
      <c r="G604" s="7">
        <v>0</v>
      </c>
      <c r="H604" s="7">
        <v>0</v>
      </c>
      <c r="I604" s="7">
        <v>0</v>
      </c>
      <c r="J604" s="13">
        <f t="shared" si="27"/>
        <v>1</v>
      </c>
      <c r="K604" s="11">
        <v>56208</v>
      </c>
      <c r="L604" s="58" t="s">
        <v>1125</v>
      </c>
      <c r="M604" s="8">
        <f t="shared" si="28"/>
        <v>1.7791061770566468</v>
      </c>
      <c r="N604" s="7" t="str">
        <f t="shared" si="29"/>
        <v>Baixa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1118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1115</v>
      </c>
      <c r="D606" s="45" t="s">
        <v>26</v>
      </c>
      <c r="E606" s="14" t="s">
        <v>617</v>
      </c>
      <c r="F606" s="7">
        <v>2</v>
      </c>
      <c r="G606" s="7">
        <v>1</v>
      </c>
      <c r="H606" s="7">
        <v>0</v>
      </c>
      <c r="I606" s="7">
        <v>1</v>
      </c>
      <c r="J606" s="13">
        <f t="shared" si="27"/>
        <v>4</v>
      </c>
      <c r="K606" s="11">
        <v>27755</v>
      </c>
      <c r="L606" s="58" t="s">
        <v>1125</v>
      </c>
      <c r="M606" s="8">
        <f t="shared" si="28"/>
        <v>14.411817690506215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1117</v>
      </c>
      <c r="D607" s="45" t="s">
        <v>45</v>
      </c>
      <c r="E607" s="14" t="s">
        <v>862</v>
      </c>
      <c r="F607" s="7">
        <v>0</v>
      </c>
      <c r="G607" s="7">
        <v>0</v>
      </c>
      <c r="H607" s="7">
        <v>0</v>
      </c>
      <c r="I607" s="7">
        <v>1</v>
      </c>
      <c r="J607" s="13">
        <f t="shared" si="27"/>
        <v>1</v>
      </c>
      <c r="K607" s="11">
        <v>34456</v>
      </c>
      <c r="L607" s="58" t="s">
        <v>1125</v>
      </c>
      <c r="M607" s="8">
        <f t="shared" si="28"/>
        <v>2.9022521476665895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1114</v>
      </c>
      <c r="D608" s="45" t="s">
        <v>24</v>
      </c>
      <c r="E608" s="14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1117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O609" s="56"/>
      <c r="P609" s="56"/>
      <c r="Q609" s="56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1117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1112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1111</v>
      </c>
      <c r="D612" s="45" t="s">
        <v>11</v>
      </c>
      <c r="E612" s="14" t="s">
        <v>622</v>
      </c>
      <c r="F612" s="7">
        <v>3</v>
      </c>
      <c r="G612" s="7">
        <v>2</v>
      </c>
      <c r="H612" s="7">
        <v>4</v>
      </c>
      <c r="I612" s="7">
        <v>0</v>
      </c>
      <c r="J612" s="13">
        <f t="shared" si="27"/>
        <v>9</v>
      </c>
      <c r="K612" s="11">
        <v>31583</v>
      </c>
      <c r="L612" s="58" t="s">
        <v>1125</v>
      </c>
      <c r="M612" s="8">
        <f t="shared" si="28"/>
        <v>28.496342969318938</v>
      </c>
      <c r="N612" s="7" t="str">
        <f t="shared" si="29"/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1112</v>
      </c>
      <c r="D613" s="45" t="s">
        <v>17</v>
      </c>
      <c r="E613" s="14" t="s">
        <v>17</v>
      </c>
      <c r="F613" s="7">
        <v>2</v>
      </c>
      <c r="G613" s="7">
        <v>0</v>
      </c>
      <c r="H613" s="7">
        <v>0</v>
      </c>
      <c r="I613" s="7">
        <v>0</v>
      </c>
      <c r="J613" s="13">
        <f t="shared" si="27"/>
        <v>2</v>
      </c>
      <c r="K613" s="11">
        <v>59605</v>
      </c>
      <c r="L613" s="58" t="s">
        <v>1125</v>
      </c>
      <c r="M613" s="8">
        <f t="shared" si="28"/>
        <v>3.3554232027514468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1121</v>
      </c>
      <c r="D614" s="45" t="s">
        <v>135</v>
      </c>
      <c r="E614" s="14" t="s">
        <v>623</v>
      </c>
      <c r="F614" s="7">
        <v>0</v>
      </c>
      <c r="G614" s="7">
        <v>1</v>
      </c>
      <c r="H614" s="7">
        <v>0</v>
      </c>
      <c r="I614" s="7">
        <v>0</v>
      </c>
      <c r="J614" s="13">
        <f t="shared" si="27"/>
        <v>1</v>
      </c>
      <c r="K614" s="11">
        <v>4237</v>
      </c>
      <c r="L614" s="58" t="s">
        <v>1124</v>
      </c>
      <c r="M614" s="8">
        <f t="shared" si="28"/>
        <v>23.601604909133819</v>
      </c>
      <c r="N614" s="7" t="str">
        <f t="shared" si="29"/>
        <v>Baixa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1116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1121</v>
      </c>
      <c r="D616" s="45" t="s">
        <v>102</v>
      </c>
      <c r="E616" s="14" t="s">
        <v>625</v>
      </c>
      <c r="F616" s="7">
        <v>0</v>
      </c>
      <c r="G616" s="7">
        <v>0</v>
      </c>
      <c r="H616" s="7">
        <v>0</v>
      </c>
      <c r="I616" s="7">
        <v>2</v>
      </c>
      <c r="J616" s="13">
        <f t="shared" si="27"/>
        <v>2</v>
      </c>
      <c r="K616" s="11">
        <v>37950</v>
      </c>
      <c r="L616" s="58" t="s">
        <v>1125</v>
      </c>
      <c r="M616" s="8">
        <f t="shared" si="28"/>
        <v>5.2700922266139658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1112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1116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1117</v>
      </c>
      <c r="D619" s="45" t="s">
        <v>36</v>
      </c>
      <c r="E619" s="14" t="s">
        <v>36</v>
      </c>
      <c r="F619" s="7">
        <v>1</v>
      </c>
      <c r="G619" s="7">
        <v>1</v>
      </c>
      <c r="H619" s="7">
        <v>0</v>
      </c>
      <c r="I619" s="7">
        <v>0</v>
      </c>
      <c r="J619" s="13">
        <f t="shared" si="27"/>
        <v>2</v>
      </c>
      <c r="K619" s="11">
        <v>148862</v>
      </c>
      <c r="L619" s="58" t="s">
        <v>1127</v>
      </c>
      <c r="M619" s="8">
        <f t="shared" si="28"/>
        <v>1.3435262189141621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1117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1119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1110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1117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1</v>
      </c>
      <c r="I623" s="7">
        <v>0</v>
      </c>
      <c r="J623" s="13">
        <f t="shared" si="27"/>
        <v>1</v>
      </c>
      <c r="K623" s="11">
        <v>8642</v>
      </c>
      <c r="L623" s="58" t="s">
        <v>1124</v>
      </c>
      <c r="M623" s="8">
        <f t="shared" si="28"/>
        <v>11.571395510298542</v>
      </c>
      <c r="N623" s="7" t="str">
        <f t="shared" si="29"/>
        <v>Baixa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1114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1118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1111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1120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1111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1111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1119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1111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1112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1118</v>
      </c>
      <c r="D634" s="45" t="s">
        <v>38</v>
      </c>
      <c r="E634" s="14" t="s">
        <v>641</v>
      </c>
      <c r="F634" s="7">
        <v>2</v>
      </c>
      <c r="G634" s="7">
        <v>1</v>
      </c>
      <c r="H634" s="7">
        <v>1</v>
      </c>
      <c r="I634" s="7">
        <v>2</v>
      </c>
      <c r="J634" s="13">
        <f t="shared" si="27"/>
        <v>6</v>
      </c>
      <c r="K634" s="11">
        <v>10514</v>
      </c>
      <c r="L634" s="58" t="s">
        <v>1124</v>
      </c>
      <c r="M634" s="8">
        <f t="shared" si="28"/>
        <v>57.066768118698874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1112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1119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1113</v>
      </c>
      <c r="D637" s="45" t="s">
        <v>22</v>
      </c>
      <c r="E637" s="14" t="s">
        <v>644</v>
      </c>
      <c r="F637" s="7">
        <v>1</v>
      </c>
      <c r="G637" s="7">
        <v>0</v>
      </c>
      <c r="H637" s="7">
        <v>1</v>
      </c>
      <c r="I637" s="7">
        <v>0</v>
      </c>
      <c r="J637" s="13">
        <f t="shared" si="27"/>
        <v>2</v>
      </c>
      <c r="K637" s="11">
        <v>17398</v>
      </c>
      <c r="L637" s="58" t="s">
        <v>1124</v>
      </c>
      <c r="M637" s="8">
        <f t="shared" si="28"/>
        <v>11.495574203931486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1119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1120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1121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1111</v>
      </c>
      <c r="D641" s="45" t="s">
        <v>98</v>
      </c>
      <c r="E641" s="14" t="s">
        <v>648</v>
      </c>
      <c r="F641" s="7">
        <v>8</v>
      </c>
      <c r="G641" s="7">
        <v>3</v>
      </c>
      <c r="H641" s="7">
        <v>8</v>
      </c>
      <c r="I641" s="7">
        <v>3</v>
      </c>
      <c r="J641" s="13">
        <f t="shared" si="27"/>
        <v>22</v>
      </c>
      <c r="K641" s="11">
        <v>331045</v>
      </c>
      <c r="L641" s="58" t="s">
        <v>1127</v>
      </c>
      <c r="M641" s="8">
        <f t="shared" si="28"/>
        <v>6.6456221963781354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1117</v>
      </c>
      <c r="D642" s="45" t="s">
        <v>33</v>
      </c>
      <c r="E642" s="14" t="s">
        <v>649</v>
      </c>
      <c r="F642" s="7">
        <v>1</v>
      </c>
      <c r="G642" s="7">
        <v>0</v>
      </c>
      <c r="H642" s="7">
        <v>0</v>
      </c>
      <c r="I642" s="7">
        <v>0</v>
      </c>
      <c r="J642" s="13">
        <f t="shared" si="27"/>
        <v>1</v>
      </c>
      <c r="K642" s="11">
        <v>4019</v>
      </c>
      <c r="L642" s="58" t="s">
        <v>1124</v>
      </c>
      <c r="M642" s="8">
        <f t="shared" si="28"/>
        <v>24.881811395869619</v>
      </c>
      <c r="N642" s="7" t="str">
        <f t="shared" si="29"/>
        <v>Baixa</v>
      </c>
      <c r="O642" s="61"/>
      <c r="P642" s="61"/>
      <c r="Q642" s="61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1111</v>
      </c>
      <c r="D643" s="45" t="s">
        <v>98</v>
      </c>
      <c r="E643" s="14" t="s">
        <v>650</v>
      </c>
      <c r="F643" s="7">
        <v>0</v>
      </c>
      <c r="G643" s="7">
        <v>1</v>
      </c>
      <c r="H643" s="7">
        <v>0</v>
      </c>
      <c r="I643" s="7">
        <v>0</v>
      </c>
      <c r="J643" s="13">
        <f t="shared" si="27"/>
        <v>1</v>
      </c>
      <c r="K643" s="11">
        <v>10203</v>
      </c>
      <c r="L643" s="58" t="s">
        <v>1124</v>
      </c>
      <c r="M643" s="8">
        <f t="shared" si="28"/>
        <v>9.8010389101244737</v>
      </c>
      <c r="N643" s="7" t="str">
        <f t="shared" si="29"/>
        <v>Baixa</v>
      </c>
      <c r="O643" s="56"/>
      <c r="P643" s="56"/>
      <c r="Q643" s="56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1112</v>
      </c>
      <c r="D644" s="45" t="s">
        <v>17</v>
      </c>
      <c r="E644" s="14" t="s">
        <v>651</v>
      </c>
      <c r="F644" s="7">
        <v>4</v>
      </c>
      <c r="G644" s="7">
        <v>3</v>
      </c>
      <c r="H644" s="7">
        <v>2</v>
      </c>
      <c r="I644" s="7">
        <v>9</v>
      </c>
      <c r="J644" s="13">
        <f t="shared" si="27"/>
        <v>18</v>
      </c>
      <c r="K644" s="11">
        <v>13659</v>
      </c>
      <c r="L644" s="58" t="s">
        <v>1124</v>
      </c>
      <c r="M644" s="8">
        <f t="shared" si="28"/>
        <v>131.78124313639358</v>
      </c>
      <c r="N644" s="7" t="str">
        <f t="shared" si="29"/>
        <v>Média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1116</v>
      </c>
      <c r="D645" s="45" t="s">
        <v>30</v>
      </c>
      <c r="E645" s="14" t="s">
        <v>652</v>
      </c>
      <c r="F645" s="7">
        <v>1</v>
      </c>
      <c r="G645" s="7">
        <v>4</v>
      </c>
      <c r="H645" s="7">
        <v>9</v>
      </c>
      <c r="I645" s="7">
        <v>3</v>
      </c>
      <c r="J645" s="13">
        <f t="shared" ref="J645:J708" si="30">F645+G645+H645+I645</f>
        <v>17</v>
      </c>
      <c r="K645" s="11">
        <v>5167</v>
      </c>
      <c r="L645" s="58" t="s">
        <v>1124</v>
      </c>
      <c r="M645" s="8">
        <f t="shared" ref="M645:M708" si="31">(J645/K645)*100000</f>
        <v>329.01103154635183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Alta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1112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1119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1111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1</v>
      </c>
      <c r="J648" s="13">
        <f t="shared" si="30"/>
        <v>1</v>
      </c>
      <c r="K648" s="11">
        <v>5783</v>
      </c>
      <c r="L648" s="58" t="s">
        <v>1124</v>
      </c>
      <c r="M648" s="8">
        <f t="shared" si="31"/>
        <v>17.292062943109116</v>
      </c>
      <c r="N648" s="7" t="str">
        <f t="shared" si="32"/>
        <v>Baixa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1118</v>
      </c>
      <c r="D649" s="45" t="s">
        <v>57</v>
      </c>
      <c r="E649" s="14" t="s">
        <v>656</v>
      </c>
      <c r="F649" s="7">
        <v>2</v>
      </c>
      <c r="G649" s="7">
        <v>0</v>
      </c>
      <c r="H649" s="7">
        <v>0</v>
      </c>
      <c r="I649" s="7">
        <v>0</v>
      </c>
      <c r="J649" s="13">
        <f t="shared" si="30"/>
        <v>2</v>
      </c>
      <c r="K649" s="11">
        <v>8941</v>
      </c>
      <c r="L649" s="58" t="s">
        <v>1124</v>
      </c>
      <c r="M649" s="8">
        <f t="shared" si="31"/>
        <v>22.36886254333967</v>
      </c>
      <c r="N649" s="7" t="str">
        <f t="shared" si="32"/>
        <v>Baixa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1120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1121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1111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1118</v>
      </c>
      <c r="D653" s="45" t="s">
        <v>62</v>
      </c>
      <c r="E653" s="14" t="s">
        <v>660</v>
      </c>
      <c r="F653" s="7">
        <v>1</v>
      </c>
      <c r="G653" s="7">
        <v>0</v>
      </c>
      <c r="H653" s="7">
        <v>0</v>
      </c>
      <c r="I653" s="7">
        <v>1</v>
      </c>
      <c r="J653" s="13">
        <f t="shared" si="30"/>
        <v>2</v>
      </c>
      <c r="K653" s="11">
        <v>17858</v>
      </c>
      <c r="L653" s="58" t="s">
        <v>1124</v>
      </c>
      <c r="M653" s="8">
        <f t="shared" si="31"/>
        <v>11.199462425803562</v>
      </c>
      <c r="N653" s="7" t="str">
        <f t="shared" si="32"/>
        <v>Baixa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1118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1111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1119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1118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1118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1110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1118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1121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1116</v>
      </c>
      <c r="D662" s="45" t="s">
        <v>30</v>
      </c>
      <c r="E662" s="14" t="s">
        <v>669</v>
      </c>
      <c r="F662" s="7">
        <v>1</v>
      </c>
      <c r="G662" s="7">
        <v>0</v>
      </c>
      <c r="H662" s="7">
        <v>1</v>
      </c>
      <c r="I662" s="7">
        <v>4</v>
      </c>
      <c r="J662" s="13">
        <f t="shared" si="30"/>
        <v>6</v>
      </c>
      <c r="K662" s="11">
        <v>10226</v>
      </c>
      <c r="L662" s="58" t="s">
        <v>1124</v>
      </c>
      <c r="M662" s="8">
        <f t="shared" si="31"/>
        <v>58.673968316057106</v>
      </c>
      <c r="N662" s="7" t="str">
        <f t="shared" si="32"/>
        <v>Baixa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1111</v>
      </c>
      <c r="D663" s="45" t="s">
        <v>98</v>
      </c>
      <c r="E663" s="14" t="s">
        <v>670</v>
      </c>
      <c r="F663" s="7">
        <v>2</v>
      </c>
      <c r="G663" s="7">
        <v>2</v>
      </c>
      <c r="H663" s="7">
        <v>3</v>
      </c>
      <c r="I663" s="7">
        <v>1</v>
      </c>
      <c r="J663" s="13">
        <f t="shared" si="30"/>
        <v>8</v>
      </c>
      <c r="K663" s="11">
        <v>135421</v>
      </c>
      <c r="L663" s="58" t="s">
        <v>1127</v>
      </c>
      <c r="M663" s="8">
        <f t="shared" si="31"/>
        <v>5.907503267587745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1111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1114</v>
      </c>
      <c r="D665" s="45" t="s">
        <v>24</v>
      </c>
      <c r="E665" s="14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1121</v>
      </c>
      <c r="D666" s="45" t="s">
        <v>102</v>
      </c>
      <c r="E666" s="14" t="s">
        <v>673</v>
      </c>
      <c r="F666" s="7">
        <v>3</v>
      </c>
      <c r="G666" s="7">
        <v>7</v>
      </c>
      <c r="H666" s="7">
        <v>0</v>
      </c>
      <c r="I666" s="7">
        <v>1</v>
      </c>
      <c r="J666" s="13">
        <f t="shared" si="30"/>
        <v>11</v>
      </c>
      <c r="K666" s="11">
        <v>41349</v>
      </c>
      <c r="L666" s="58" t="s">
        <v>1125</v>
      </c>
      <c r="M666" s="8">
        <f t="shared" si="31"/>
        <v>26.602819898909285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1116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1</v>
      </c>
      <c r="I667" s="7">
        <v>0</v>
      </c>
      <c r="J667" s="13">
        <f t="shared" si="30"/>
        <v>1</v>
      </c>
      <c r="K667" s="11">
        <v>7007</v>
      </c>
      <c r="L667" s="58" t="s">
        <v>1124</v>
      </c>
      <c r="M667" s="8">
        <f t="shared" si="31"/>
        <v>14.271442842871414</v>
      </c>
      <c r="N667" s="7" t="str">
        <f t="shared" si="32"/>
        <v>Baixa</v>
      </c>
      <c r="O667" s="56"/>
      <c r="P667" s="56"/>
      <c r="Q667" s="56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1111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O668" s="74"/>
      <c r="P668" s="74"/>
      <c r="Q668" s="74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1113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1118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1119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1119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1121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1112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1113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1121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1116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1114</v>
      </c>
      <c r="D678" s="45" t="s">
        <v>24</v>
      </c>
      <c r="E678" s="14" t="s">
        <v>685</v>
      </c>
      <c r="F678" s="7">
        <v>1</v>
      </c>
      <c r="G678" s="7">
        <v>0</v>
      </c>
      <c r="H678" s="7">
        <v>0</v>
      </c>
      <c r="I678" s="7">
        <v>0</v>
      </c>
      <c r="J678" s="13">
        <f t="shared" si="30"/>
        <v>1</v>
      </c>
      <c r="K678" s="11">
        <v>13743</v>
      </c>
      <c r="L678" s="58" t="s">
        <v>1124</v>
      </c>
      <c r="M678" s="8">
        <f t="shared" si="31"/>
        <v>7.2764316379247616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1111</v>
      </c>
      <c r="D679" s="45" t="s">
        <v>98</v>
      </c>
      <c r="E679" s="14" t="s">
        <v>686</v>
      </c>
      <c r="F679" s="7">
        <v>3</v>
      </c>
      <c r="G679" s="7">
        <v>3</v>
      </c>
      <c r="H679" s="7">
        <v>7</v>
      </c>
      <c r="I679" s="7">
        <v>4</v>
      </c>
      <c r="J679" s="13">
        <f t="shared" si="30"/>
        <v>17</v>
      </c>
      <c r="K679" s="11">
        <v>218147</v>
      </c>
      <c r="L679" s="58" t="s">
        <v>1127</v>
      </c>
      <c r="M679" s="8">
        <f t="shared" si="31"/>
        <v>7.7929102852663563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1112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O680" s="60"/>
      <c r="P680" s="60"/>
      <c r="Q680" s="60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1111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1116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1113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1117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1118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O685" s="66"/>
      <c r="P685" s="66"/>
      <c r="Q685" s="66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1113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1119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1113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1117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2</v>
      </c>
      <c r="J689" s="13">
        <f t="shared" si="30"/>
        <v>2</v>
      </c>
      <c r="K689" s="11">
        <v>42751</v>
      </c>
      <c r="L689" s="58" t="s">
        <v>1125</v>
      </c>
      <c r="M689" s="8">
        <f t="shared" si="31"/>
        <v>4.6782531402774206</v>
      </c>
      <c r="N689" s="7" t="str">
        <f t="shared" si="32"/>
        <v>Baixa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1120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1110</v>
      </c>
      <c r="D691" s="45" t="s">
        <v>142</v>
      </c>
      <c r="E691" s="14" t="s">
        <v>697</v>
      </c>
      <c r="F691" s="7">
        <v>1</v>
      </c>
      <c r="G691" s="7">
        <v>0</v>
      </c>
      <c r="H691" s="7">
        <v>0</v>
      </c>
      <c r="I691" s="7">
        <v>2</v>
      </c>
      <c r="J691" s="13">
        <f t="shared" si="30"/>
        <v>3</v>
      </c>
      <c r="K691" s="11">
        <v>19608</v>
      </c>
      <c r="L691" s="58" t="s">
        <v>1124</v>
      </c>
      <c r="M691" s="8">
        <f t="shared" si="31"/>
        <v>15.29987760097919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1117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1118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1</v>
      </c>
      <c r="I693" s="7">
        <v>0</v>
      </c>
      <c r="J693" s="13">
        <f t="shared" si="30"/>
        <v>1</v>
      </c>
      <c r="K693" s="11">
        <v>3853</v>
      </c>
      <c r="L693" s="58" t="s">
        <v>1124</v>
      </c>
      <c r="M693" s="8">
        <f t="shared" si="31"/>
        <v>25.953802232026991</v>
      </c>
      <c r="N693" s="7" t="str">
        <f t="shared" si="32"/>
        <v>Baixa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1111</v>
      </c>
      <c r="D694" s="45" t="s">
        <v>11</v>
      </c>
      <c r="E694" s="14" t="s">
        <v>700</v>
      </c>
      <c r="F694" s="7">
        <v>1</v>
      </c>
      <c r="G694" s="7">
        <v>0</v>
      </c>
      <c r="H694" s="7">
        <v>1</v>
      </c>
      <c r="I694" s="7">
        <v>0</v>
      </c>
      <c r="J694" s="13">
        <f t="shared" si="30"/>
        <v>2</v>
      </c>
      <c r="K694" s="11">
        <v>7696</v>
      </c>
      <c r="L694" s="58" t="s">
        <v>1124</v>
      </c>
      <c r="M694" s="8">
        <f t="shared" si="31"/>
        <v>25.987525987525988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1118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1119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59"/>
      <c r="P696" s="59"/>
      <c r="Q696" s="59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1115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1112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1113</v>
      </c>
      <c r="D699" s="45" t="s">
        <v>20</v>
      </c>
      <c r="E699" s="14" t="s">
        <v>705</v>
      </c>
      <c r="F699" s="7">
        <v>1</v>
      </c>
      <c r="G699" s="7">
        <v>1</v>
      </c>
      <c r="H699" s="7">
        <v>1</v>
      </c>
      <c r="I699" s="7">
        <v>0</v>
      </c>
      <c r="J699" s="13">
        <f t="shared" si="30"/>
        <v>3</v>
      </c>
      <c r="K699" s="11">
        <v>33934</v>
      </c>
      <c r="L699" s="58" t="s">
        <v>1125</v>
      </c>
      <c r="M699" s="8">
        <f t="shared" si="31"/>
        <v>8.8406907526374727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1111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1119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O701" s="65"/>
      <c r="P701" s="65"/>
      <c r="Q701" s="65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1115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1118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1112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1116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1115</v>
      </c>
      <c r="D707" s="45" t="s">
        <v>26</v>
      </c>
      <c r="E707" s="14" t="s">
        <v>713</v>
      </c>
      <c r="F707" s="7">
        <v>0</v>
      </c>
      <c r="G707" s="7">
        <v>0</v>
      </c>
      <c r="H707" s="7">
        <v>1</v>
      </c>
      <c r="I707" s="7">
        <v>0</v>
      </c>
      <c r="J707" s="13">
        <f t="shared" si="30"/>
        <v>1</v>
      </c>
      <c r="K707" s="11">
        <v>28054</v>
      </c>
      <c r="L707" s="58" t="s">
        <v>1125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1121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1111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1111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1118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1117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1119</v>
      </c>
      <c r="D713" s="45" t="s">
        <v>41</v>
      </c>
      <c r="E713" s="14" t="s">
        <v>719</v>
      </c>
      <c r="F713" s="7">
        <v>2</v>
      </c>
      <c r="G713" s="7">
        <v>0</v>
      </c>
      <c r="H713" s="7">
        <v>0</v>
      </c>
      <c r="I713" s="7">
        <v>0</v>
      </c>
      <c r="J713" s="13">
        <f t="shared" si="33"/>
        <v>2</v>
      </c>
      <c r="K713" s="11">
        <v>3721</v>
      </c>
      <c r="L713" s="58" t="s">
        <v>1124</v>
      </c>
      <c r="M713" s="8">
        <f t="shared" si="34"/>
        <v>53.748992206396125</v>
      </c>
      <c r="N713" s="7" t="str">
        <f t="shared" si="35"/>
        <v>Baixa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1113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1111</v>
      </c>
      <c r="D715" s="45" t="s">
        <v>90</v>
      </c>
      <c r="E715" s="14" t="s">
        <v>721</v>
      </c>
      <c r="F715" s="7">
        <v>0</v>
      </c>
      <c r="G715" s="7">
        <v>1</v>
      </c>
      <c r="H715" s="7">
        <v>0</v>
      </c>
      <c r="I715" s="7">
        <v>0</v>
      </c>
      <c r="J715" s="13">
        <f t="shared" si="33"/>
        <v>1</v>
      </c>
      <c r="K715" s="11">
        <v>17393</v>
      </c>
      <c r="L715" s="58" t="s">
        <v>1124</v>
      </c>
      <c r="M715" s="8">
        <f t="shared" si="34"/>
        <v>5.7494394296556086</v>
      </c>
      <c r="N715" s="7" t="str">
        <f t="shared" si="35"/>
        <v>Baixa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1113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1121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1115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2</v>
      </c>
      <c r="I718" s="7">
        <v>0</v>
      </c>
      <c r="J718" s="13">
        <f t="shared" si="33"/>
        <v>2</v>
      </c>
      <c r="K718" s="11">
        <v>6535</v>
      </c>
      <c r="L718" s="58" t="s">
        <v>1124</v>
      </c>
      <c r="M718" s="8">
        <f t="shared" si="34"/>
        <v>30.604437643458301</v>
      </c>
      <c r="N718" s="7" t="str">
        <f t="shared" si="35"/>
        <v>Baixa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1114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1118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1118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1113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1113</v>
      </c>
      <c r="D723" s="45" t="s">
        <v>22</v>
      </c>
      <c r="E723" s="14" t="s">
        <v>729</v>
      </c>
      <c r="F723" s="7">
        <v>1</v>
      </c>
      <c r="G723" s="7">
        <v>3</v>
      </c>
      <c r="H723" s="7">
        <v>0</v>
      </c>
      <c r="I723" s="7">
        <v>0</v>
      </c>
      <c r="J723" s="13">
        <f t="shared" si="33"/>
        <v>4</v>
      </c>
      <c r="K723" s="11">
        <v>3963</v>
      </c>
      <c r="L723" s="58" t="s">
        <v>1124</v>
      </c>
      <c r="M723" s="8">
        <f t="shared" si="34"/>
        <v>100.93363613424174</v>
      </c>
      <c r="N723" s="7" t="str">
        <f t="shared" si="35"/>
        <v>Média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1120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1</v>
      </c>
      <c r="J724" s="13">
        <f t="shared" si="33"/>
        <v>1</v>
      </c>
      <c r="K724" s="11">
        <v>6923</v>
      </c>
      <c r="L724" s="58" t="s">
        <v>1124</v>
      </c>
      <c r="M724" s="8">
        <f t="shared" si="34"/>
        <v>14.444604940054889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1115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1111</v>
      </c>
      <c r="D726" s="45" t="s">
        <v>90</v>
      </c>
      <c r="E726" s="14" t="s">
        <v>732</v>
      </c>
      <c r="F726" s="7">
        <v>1</v>
      </c>
      <c r="G726" s="7">
        <v>0</v>
      </c>
      <c r="H726" s="7">
        <v>0</v>
      </c>
      <c r="I726" s="7">
        <v>0</v>
      </c>
      <c r="J726" s="13">
        <f t="shared" si="33"/>
        <v>1</v>
      </c>
      <c r="K726" s="11">
        <v>10818</v>
      </c>
      <c r="L726" s="58" t="s">
        <v>1124</v>
      </c>
      <c r="M726" s="8">
        <f t="shared" si="34"/>
        <v>9.2438528378628213</v>
      </c>
      <c r="N726" s="7" t="str">
        <f t="shared" si="35"/>
        <v>Baixa</v>
      </c>
      <c r="O726" s="75"/>
      <c r="P726" s="75"/>
      <c r="Q726" s="75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1117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1120</v>
      </c>
      <c r="D729" s="45" t="s">
        <v>71</v>
      </c>
      <c r="E729" s="14" t="s">
        <v>735</v>
      </c>
      <c r="F729" s="7">
        <v>0</v>
      </c>
      <c r="G729" s="7">
        <v>1</v>
      </c>
      <c r="H729" s="7">
        <v>2</v>
      </c>
      <c r="I729" s="7">
        <v>0</v>
      </c>
      <c r="J729" s="13">
        <f t="shared" si="33"/>
        <v>3</v>
      </c>
      <c r="K729" s="11">
        <v>35145</v>
      </c>
      <c r="L729" s="58" t="s">
        <v>1125</v>
      </c>
      <c r="M729" s="8">
        <f t="shared" si="34"/>
        <v>8.5360648740930429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1117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1121</v>
      </c>
      <c r="D731" s="45" t="s">
        <v>102</v>
      </c>
      <c r="E731" s="14" t="s">
        <v>737</v>
      </c>
      <c r="F731" s="7">
        <v>0</v>
      </c>
      <c r="G731" s="7">
        <v>1</v>
      </c>
      <c r="H731" s="7">
        <v>0</v>
      </c>
      <c r="I731" s="7">
        <v>0</v>
      </c>
      <c r="J731" s="13">
        <f t="shared" si="33"/>
        <v>1</v>
      </c>
      <c r="K731" s="11">
        <v>4896</v>
      </c>
      <c r="L731" s="58" t="s">
        <v>1124</v>
      </c>
      <c r="M731" s="8">
        <f t="shared" si="34"/>
        <v>20.424836601307192</v>
      </c>
      <c r="N731" s="7" t="str">
        <f t="shared" si="35"/>
        <v>Baixa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1117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1121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1121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1119</v>
      </c>
      <c r="D735" s="45" t="s">
        <v>94</v>
      </c>
      <c r="E735" s="14" t="s">
        <v>741</v>
      </c>
      <c r="F735" s="7">
        <v>2</v>
      </c>
      <c r="G735" s="7">
        <v>2</v>
      </c>
      <c r="H735" s="7">
        <v>4</v>
      </c>
      <c r="I735" s="7">
        <v>7</v>
      </c>
      <c r="J735" s="13">
        <f t="shared" si="33"/>
        <v>15</v>
      </c>
      <c r="K735" s="11">
        <v>89653</v>
      </c>
      <c r="L735" s="58" t="s">
        <v>1126</v>
      </c>
      <c r="M735" s="8">
        <f t="shared" si="34"/>
        <v>16.731174640000891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1112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1113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1113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1121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1121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1113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1118</v>
      </c>
      <c r="D742" s="45" t="s">
        <v>57</v>
      </c>
      <c r="E742" s="14" t="s">
        <v>748</v>
      </c>
      <c r="F742" s="7">
        <v>0</v>
      </c>
      <c r="G742" s="7">
        <v>1</v>
      </c>
      <c r="H742" s="7">
        <v>0</v>
      </c>
      <c r="I742" s="7">
        <v>0</v>
      </c>
      <c r="J742" s="13">
        <f t="shared" si="33"/>
        <v>1</v>
      </c>
      <c r="K742" s="11">
        <v>26272</v>
      </c>
      <c r="L742" s="58" t="s">
        <v>1125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1111</v>
      </c>
      <c r="D743" s="45" t="s">
        <v>98</v>
      </c>
      <c r="E743" s="14" t="s">
        <v>749</v>
      </c>
      <c r="F743" s="7">
        <v>0</v>
      </c>
      <c r="G743" s="7">
        <v>1</v>
      </c>
      <c r="H743" s="7">
        <v>2</v>
      </c>
      <c r="I743" s="7">
        <v>0</v>
      </c>
      <c r="J743" s="13">
        <f t="shared" si="33"/>
        <v>3</v>
      </c>
      <c r="K743" s="11">
        <v>30989</v>
      </c>
      <c r="L743" s="58" t="s">
        <v>1125</v>
      </c>
      <c r="M743" s="8">
        <f t="shared" si="34"/>
        <v>9.680854496756913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1117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1111</v>
      </c>
      <c r="D745" s="45" t="s">
        <v>98</v>
      </c>
      <c r="E745" s="14" t="s">
        <v>751</v>
      </c>
      <c r="F745" s="7">
        <v>0</v>
      </c>
      <c r="G745" s="7">
        <v>0</v>
      </c>
      <c r="H745" s="7">
        <v>1</v>
      </c>
      <c r="I745" s="7">
        <v>0</v>
      </c>
      <c r="J745" s="13">
        <f t="shared" si="33"/>
        <v>1</v>
      </c>
      <c r="K745" s="11">
        <v>23385</v>
      </c>
      <c r="L745" s="58" t="s">
        <v>1124</v>
      </c>
      <c r="M745" s="8">
        <f t="shared" si="34"/>
        <v>4.2762454564892023</v>
      </c>
      <c r="N745" s="7" t="str">
        <f t="shared" si="35"/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1113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1115</v>
      </c>
      <c r="D747" s="45" t="s">
        <v>26</v>
      </c>
      <c r="E747" s="14" t="s">
        <v>753</v>
      </c>
      <c r="F747" s="7">
        <v>1</v>
      </c>
      <c r="G747" s="7">
        <v>4</v>
      </c>
      <c r="H747" s="7">
        <v>8</v>
      </c>
      <c r="I747" s="7">
        <v>0</v>
      </c>
      <c r="J747" s="13">
        <f t="shared" si="33"/>
        <v>13</v>
      </c>
      <c r="K747" s="11">
        <v>4927</v>
      </c>
      <c r="L747" s="58" t="s">
        <v>1124</v>
      </c>
      <c r="M747" s="8">
        <f t="shared" si="34"/>
        <v>263.85224274406329</v>
      </c>
      <c r="N747" s="7" t="str">
        <f t="shared" si="35"/>
        <v>Média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1117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1116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1112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1113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1112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1117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1112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1117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1113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1112</v>
      </c>
      <c r="D757" s="45" t="s">
        <v>17</v>
      </c>
      <c r="E757" s="14" t="s">
        <v>763</v>
      </c>
      <c r="F757" s="7">
        <v>4</v>
      </c>
      <c r="G757" s="7">
        <v>4</v>
      </c>
      <c r="H757" s="7">
        <v>12</v>
      </c>
      <c r="I757" s="7">
        <v>12</v>
      </c>
      <c r="J757" s="13">
        <f t="shared" si="33"/>
        <v>32</v>
      </c>
      <c r="K757" s="11">
        <v>7858</v>
      </c>
      <c r="L757" s="58" t="s">
        <v>1124</v>
      </c>
      <c r="M757" s="8">
        <f t="shared" si="34"/>
        <v>407.22830236701452</v>
      </c>
      <c r="N757" s="7" t="str">
        <f t="shared" si="35"/>
        <v>Alta</v>
      </c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1121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1117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1117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1118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1113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1113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1115</v>
      </c>
      <c r="D764" s="45" t="s">
        <v>26</v>
      </c>
      <c r="E764" s="14" t="s">
        <v>770</v>
      </c>
      <c r="F764" s="7">
        <v>0</v>
      </c>
      <c r="G764" s="7">
        <v>1</v>
      </c>
      <c r="H764" s="7">
        <v>0</v>
      </c>
      <c r="I764" s="7">
        <v>0</v>
      </c>
      <c r="J764" s="13">
        <f t="shared" si="33"/>
        <v>1</v>
      </c>
      <c r="K764" s="11">
        <v>6684</v>
      </c>
      <c r="L764" s="58" t="s">
        <v>1124</v>
      </c>
      <c r="M764" s="8">
        <f t="shared" si="34"/>
        <v>14.961101137043686</v>
      </c>
      <c r="N764" s="7" t="str">
        <f t="shared" si="35"/>
        <v>Baixa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1117</v>
      </c>
      <c r="D765" s="45" t="s">
        <v>45</v>
      </c>
      <c r="E765" s="14" t="s">
        <v>771</v>
      </c>
      <c r="F765" s="7">
        <v>0</v>
      </c>
      <c r="G765" s="7">
        <v>1</v>
      </c>
      <c r="H765" s="7">
        <v>3</v>
      </c>
      <c r="I765" s="7">
        <v>1</v>
      </c>
      <c r="J765" s="13">
        <f t="shared" si="33"/>
        <v>5</v>
      </c>
      <c r="K765" s="11">
        <v>70450</v>
      </c>
      <c r="L765" s="58" t="s">
        <v>1126</v>
      </c>
      <c r="M765" s="8">
        <f t="shared" si="34"/>
        <v>7.0972320794890003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1111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1117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1119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1117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1117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1</v>
      </c>
      <c r="I770" s="7">
        <v>0</v>
      </c>
      <c r="J770" s="13">
        <f t="shared" si="33"/>
        <v>1</v>
      </c>
      <c r="K770" s="11">
        <v>7056</v>
      </c>
      <c r="L770" s="58" t="s">
        <v>1124</v>
      </c>
      <c r="M770" s="8">
        <f t="shared" si="34"/>
        <v>14.172335600907029</v>
      </c>
      <c r="N770" s="7" t="str">
        <f t="shared" si="35"/>
        <v>Baixa</v>
      </c>
      <c r="O770" s="63"/>
      <c r="P770" s="63"/>
      <c r="Q770" s="63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1119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1117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1113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1111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1112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1117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1118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1118</v>
      </c>
      <c r="D778" s="45" t="s">
        <v>62</v>
      </c>
      <c r="E778" s="14" t="s">
        <v>783</v>
      </c>
      <c r="F778" s="7">
        <v>0</v>
      </c>
      <c r="G778" s="7">
        <v>1</v>
      </c>
      <c r="H778" s="7">
        <v>0</v>
      </c>
      <c r="I778" s="7">
        <v>0</v>
      </c>
      <c r="J778" s="13">
        <f t="shared" si="36"/>
        <v>1</v>
      </c>
      <c r="K778" s="11">
        <v>7764</v>
      </c>
      <c r="L778" s="58" t="s">
        <v>1124</v>
      </c>
      <c r="M778" s="8">
        <f t="shared" si="37"/>
        <v>12.879958784131892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1117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1119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1111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1119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1112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1117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1111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1115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1120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1116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1</v>
      </c>
      <c r="I789" s="7">
        <v>0</v>
      </c>
      <c r="J789" s="13">
        <f t="shared" si="36"/>
        <v>1</v>
      </c>
      <c r="K789" s="11">
        <v>8685</v>
      </c>
      <c r="L789" s="58" t="s">
        <v>1124</v>
      </c>
      <c r="M789" s="8">
        <f t="shared" si="37"/>
        <v>11.514104778353483</v>
      </c>
      <c r="N789" s="7" t="str">
        <f t="shared" si="38"/>
        <v>Baixa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1117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1121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1117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1</v>
      </c>
      <c r="G793" s="7">
        <v>0</v>
      </c>
      <c r="H793" s="7">
        <v>0</v>
      </c>
      <c r="I793" s="7">
        <v>0</v>
      </c>
      <c r="J793" s="13">
        <f t="shared" si="36"/>
        <v>1</v>
      </c>
      <c r="K793" s="11">
        <v>20993</v>
      </c>
      <c r="L793" s="58" t="s">
        <v>1124</v>
      </c>
      <c r="M793" s="8">
        <f t="shared" si="37"/>
        <v>4.7634925927690182</v>
      </c>
      <c r="N793" s="7" t="str">
        <f t="shared" si="38"/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1111</v>
      </c>
      <c r="D794" s="45" t="s">
        <v>11</v>
      </c>
      <c r="E794" s="14" t="s">
        <v>11</v>
      </c>
      <c r="F794" s="7">
        <v>1</v>
      </c>
      <c r="G794" s="7">
        <v>4</v>
      </c>
      <c r="H794" s="7">
        <v>3</v>
      </c>
      <c r="I794" s="7">
        <v>6</v>
      </c>
      <c r="J794" s="13">
        <f t="shared" si="36"/>
        <v>14</v>
      </c>
      <c r="K794" s="11">
        <v>237286</v>
      </c>
      <c r="L794" s="58" t="s">
        <v>1127</v>
      </c>
      <c r="M794" s="8">
        <f t="shared" si="37"/>
        <v>5.9000531004779049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1116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1118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1117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1118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1112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1</v>
      </c>
      <c r="I799" s="7">
        <v>0</v>
      </c>
      <c r="J799" s="13">
        <f t="shared" si="36"/>
        <v>1</v>
      </c>
      <c r="K799" s="11">
        <v>19528</v>
      </c>
      <c r="L799" s="58" t="s">
        <v>1124</v>
      </c>
      <c r="M799" s="8">
        <f t="shared" si="37"/>
        <v>5.1208521097910698</v>
      </c>
      <c r="N799" s="7" t="str">
        <f t="shared" si="38"/>
        <v>Baixa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1113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O800" s="75"/>
      <c r="P800" s="75"/>
      <c r="Q800" s="75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1117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1118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1121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O803" s="45"/>
      <c r="P803" s="45"/>
      <c r="Q803" s="45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1112</v>
      </c>
      <c r="D804" s="45" t="s">
        <v>14</v>
      </c>
      <c r="E804" s="14" t="s">
        <v>808</v>
      </c>
      <c r="F804" s="7">
        <v>1</v>
      </c>
      <c r="G804" s="7">
        <v>0</v>
      </c>
      <c r="H804" s="7">
        <v>0</v>
      </c>
      <c r="I804" s="7">
        <v>0</v>
      </c>
      <c r="J804" s="13">
        <f t="shared" si="36"/>
        <v>1</v>
      </c>
      <c r="K804" s="11">
        <v>3119</v>
      </c>
      <c r="L804" s="58" t="s">
        <v>1124</v>
      </c>
      <c r="M804" s="8">
        <f t="shared" si="37"/>
        <v>32.061558191728118</v>
      </c>
      <c r="N804" s="7" t="str">
        <f t="shared" si="38"/>
        <v>Baixa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1114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1115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1111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1113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1112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1116</v>
      </c>
      <c r="D810" s="45" t="s">
        <v>28</v>
      </c>
      <c r="E810" s="14" t="s">
        <v>28</v>
      </c>
      <c r="F810" s="7">
        <v>2</v>
      </c>
      <c r="G810" s="7">
        <v>2</v>
      </c>
      <c r="H810" s="7">
        <v>3</v>
      </c>
      <c r="I810" s="7">
        <v>0</v>
      </c>
      <c r="J810" s="13">
        <f t="shared" si="36"/>
        <v>7</v>
      </c>
      <c r="K810" s="11">
        <v>140235</v>
      </c>
      <c r="L810" s="58" t="s">
        <v>1127</v>
      </c>
      <c r="M810" s="8">
        <f t="shared" si="37"/>
        <v>4.991621207259243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1113</v>
      </c>
      <c r="D811" s="45" t="s">
        <v>20</v>
      </c>
      <c r="E811" s="14" t="s">
        <v>814</v>
      </c>
      <c r="F811" s="7">
        <v>2</v>
      </c>
      <c r="G811" s="7">
        <v>1</v>
      </c>
      <c r="H811" s="7">
        <v>2</v>
      </c>
      <c r="I811" s="7">
        <v>2</v>
      </c>
      <c r="J811" s="13">
        <f t="shared" si="36"/>
        <v>7</v>
      </c>
      <c r="K811" s="11">
        <v>89090</v>
      </c>
      <c r="L811" s="58" t="s">
        <v>1126</v>
      </c>
      <c r="M811" s="8">
        <f t="shared" si="37"/>
        <v>7.8572230328880908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1119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1120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1118</v>
      </c>
      <c r="D814" s="45" t="s">
        <v>62</v>
      </c>
      <c r="E814" s="14" t="s">
        <v>817</v>
      </c>
      <c r="F814" s="7">
        <v>5</v>
      </c>
      <c r="G814" s="7">
        <v>1</v>
      </c>
      <c r="H814" s="7">
        <v>1</v>
      </c>
      <c r="I814" s="7">
        <v>0</v>
      </c>
      <c r="J814" s="13">
        <f t="shared" si="36"/>
        <v>7</v>
      </c>
      <c r="K814" s="11">
        <v>16602</v>
      </c>
      <c r="L814" s="58" t="s">
        <v>1124</v>
      </c>
      <c r="M814" s="8">
        <f t="shared" si="37"/>
        <v>42.16359474762077</v>
      </c>
      <c r="N814" s="7" t="str">
        <f t="shared" si="38"/>
        <v>Baixa</v>
      </c>
      <c r="O814" s="45"/>
      <c r="P814" s="45"/>
      <c r="Q814" s="45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1117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1117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1118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1117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1111</v>
      </c>
      <c r="D819" s="45" t="s">
        <v>11</v>
      </c>
      <c r="E819" s="14" t="s">
        <v>822</v>
      </c>
      <c r="F819" s="7">
        <v>0</v>
      </c>
      <c r="G819" s="7">
        <v>0</v>
      </c>
      <c r="H819" s="7">
        <v>1</v>
      </c>
      <c r="I819" s="7">
        <v>2</v>
      </c>
      <c r="J819" s="13">
        <f t="shared" si="36"/>
        <v>3</v>
      </c>
      <c r="K819" s="11">
        <v>31984</v>
      </c>
      <c r="L819" s="58" t="s">
        <v>1125</v>
      </c>
      <c r="M819" s="8">
        <f t="shared" si="37"/>
        <v>9.3796898449224617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1117</v>
      </c>
      <c r="D820" s="45" t="s">
        <v>33</v>
      </c>
      <c r="E820" s="14" t="s">
        <v>823</v>
      </c>
      <c r="F820" s="7">
        <v>1</v>
      </c>
      <c r="G820" s="7">
        <v>0</v>
      </c>
      <c r="H820" s="7">
        <v>2</v>
      </c>
      <c r="I820" s="7">
        <v>0</v>
      </c>
      <c r="J820" s="13">
        <f t="shared" si="36"/>
        <v>3</v>
      </c>
      <c r="K820" s="11">
        <v>56546</v>
      </c>
      <c r="L820" s="58" t="s">
        <v>1125</v>
      </c>
      <c r="M820" s="8">
        <f t="shared" si="37"/>
        <v>5.3054150603048846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1113</v>
      </c>
      <c r="D821" s="45" t="s">
        <v>22</v>
      </c>
      <c r="E821" s="14" t="s">
        <v>824</v>
      </c>
      <c r="F821" s="7">
        <v>5</v>
      </c>
      <c r="G821" s="7">
        <v>0</v>
      </c>
      <c r="H821" s="7">
        <v>2</v>
      </c>
      <c r="I821" s="7">
        <v>6</v>
      </c>
      <c r="J821" s="13">
        <f t="shared" si="36"/>
        <v>13</v>
      </c>
      <c r="K821" s="11">
        <v>6698</v>
      </c>
      <c r="L821" s="58" t="s">
        <v>1124</v>
      </c>
      <c r="M821" s="8">
        <f t="shared" si="37"/>
        <v>194.08778739922366</v>
      </c>
      <c r="N821" s="7" t="str">
        <f t="shared" si="38"/>
        <v>Média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1110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0</v>
      </c>
      <c r="G823" s="7">
        <v>0</v>
      </c>
      <c r="H823" s="7">
        <v>0</v>
      </c>
      <c r="I823" s="7">
        <v>1</v>
      </c>
      <c r="J823" s="13">
        <f t="shared" si="36"/>
        <v>1</v>
      </c>
      <c r="K823" s="11">
        <v>19797</v>
      </c>
      <c r="L823" s="58" t="s">
        <v>1124</v>
      </c>
      <c r="M823" s="8">
        <f t="shared" si="37"/>
        <v>5.0512703945042174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1117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1118</v>
      </c>
      <c r="D825" s="45" t="s">
        <v>62</v>
      </c>
      <c r="E825" s="14" t="s">
        <v>62</v>
      </c>
      <c r="F825" s="7">
        <v>1</v>
      </c>
      <c r="G825" s="7">
        <v>1</v>
      </c>
      <c r="H825" s="7">
        <v>2</v>
      </c>
      <c r="I825" s="7">
        <v>10</v>
      </c>
      <c r="J825" s="13">
        <f t="shared" si="36"/>
        <v>14</v>
      </c>
      <c r="K825" s="11">
        <v>114265</v>
      </c>
      <c r="L825" s="58" t="s">
        <v>1127</v>
      </c>
      <c r="M825" s="8">
        <f t="shared" si="37"/>
        <v>12.252220715004594</v>
      </c>
      <c r="N825" s="7" t="str">
        <f t="shared" si="38"/>
        <v>Baixa</v>
      </c>
      <c r="O825" s="56"/>
      <c r="P825" s="56"/>
      <c r="Q825" s="56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1121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1113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1114</v>
      </c>
      <c r="D828" s="45" t="s">
        <v>24</v>
      </c>
      <c r="E828" s="14" t="s">
        <v>24</v>
      </c>
      <c r="F828" s="7">
        <v>2</v>
      </c>
      <c r="G828" s="7">
        <v>5</v>
      </c>
      <c r="H828" s="7">
        <v>7</v>
      </c>
      <c r="I828" s="7">
        <v>5</v>
      </c>
      <c r="J828" s="13">
        <f t="shared" si="36"/>
        <v>19</v>
      </c>
      <c r="K828" s="11">
        <v>330361</v>
      </c>
      <c r="L828" s="58" t="s">
        <v>1127</v>
      </c>
      <c r="M828" s="8">
        <f t="shared" si="37"/>
        <v>5.7512842012222993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1110</v>
      </c>
      <c r="D829" s="45" t="s">
        <v>8</v>
      </c>
      <c r="E829" s="14" t="s">
        <v>8</v>
      </c>
      <c r="F829" s="7">
        <v>31</v>
      </c>
      <c r="G829" s="7">
        <v>29</v>
      </c>
      <c r="H829" s="7">
        <v>48</v>
      </c>
      <c r="I829" s="7">
        <v>42</v>
      </c>
      <c r="J829" s="13">
        <f t="shared" si="36"/>
        <v>150</v>
      </c>
      <c r="K829" s="11">
        <v>683247</v>
      </c>
      <c r="L829" s="58" t="s">
        <v>1128</v>
      </c>
      <c r="M829" s="8">
        <f t="shared" si="37"/>
        <v>21.953993211825299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1116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1120</v>
      </c>
      <c r="D831" s="45" t="s">
        <v>80</v>
      </c>
      <c r="E831" s="14" t="s">
        <v>80</v>
      </c>
      <c r="F831" s="7">
        <v>8</v>
      </c>
      <c r="G831" s="7">
        <v>1</v>
      </c>
      <c r="H831" s="7">
        <v>8</v>
      </c>
      <c r="I831" s="7">
        <v>6</v>
      </c>
      <c r="J831" s="13">
        <f t="shared" si="36"/>
        <v>23</v>
      </c>
      <c r="K831" s="11">
        <v>83808</v>
      </c>
      <c r="L831" s="58" t="s">
        <v>1126</v>
      </c>
      <c r="M831" s="8">
        <f t="shared" si="37"/>
        <v>27.443680794196261</v>
      </c>
      <c r="N831" s="7" t="str">
        <f t="shared" si="38"/>
        <v>Baixa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1114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1120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1112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1121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1113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1117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1121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1117</v>
      </c>
      <c r="D839" s="45" t="s">
        <v>33</v>
      </c>
      <c r="E839" s="14" t="s">
        <v>33</v>
      </c>
      <c r="F839" s="7">
        <v>1</v>
      </c>
      <c r="G839" s="7">
        <v>0</v>
      </c>
      <c r="H839" s="7">
        <v>0</v>
      </c>
      <c r="I839" s="7">
        <v>0</v>
      </c>
      <c r="J839" s="13">
        <f t="shared" si="39"/>
        <v>1</v>
      </c>
      <c r="K839" s="11">
        <v>134477</v>
      </c>
      <c r="L839" s="58" t="s">
        <v>1127</v>
      </c>
      <c r="M839" s="8">
        <f t="shared" si="40"/>
        <v>0.74362158584739402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1120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1121</v>
      </c>
      <c r="D841" s="45" t="s">
        <v>135</v>
      </c>
      <c r="E841" s="14" t="s">
        <v>839</v>
      </c>
      <c r="F841" s="7">
        <v>1</v>
      </c>
      <c r="G841" s="7">
        <v>2</v>
      </c>
      <c r="H841" s="7">
        <v>4</v>
      </c>
      <c r="I841" s="7">
        <v>3</v>
      </c>
      <c r="J841" s="13">
        <f t="shared" si="39"/>
        <v>10</v>
      </c>
      <c r="K841" s="11">
        <v>39173</v>
      </c>
      <c r="L841" s="58" t="s">
        <v>1125</v>
      </c>
      <c r="M841" s="8">
        <f t="shared" si="40"/>
        <v>25.527786996145302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1121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1120</v>
      </c>
      <c r="D843" s="45" t="s">
        <v>71</v>
      </c>
      <c r="E843" s="14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1121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1114</v>
      </c>
      <c r="D846" s="45" t="s">
        <v>24</v>
      </c>
      <c r="E846" s="14" t="s">
        <v>844</v>
      </c>
      <c r="F846" s="7">
        <v>0</v>
      </c>
      <c r="G846" s="7">
        <v>4</v>
      </c>
      <c r="H846" s="7">
        <v>2</v>
      </c>
      <c r="I846" s="7">
        <v>6</v>
      </c>
      <c r="J846" s="13">
        <f t="shared" si="39"/>
        <v>12</v>
      </c>
      <c r="K846" s="11">
        <v>3951</v>
      </c>
      <c r="L846" s="58" t="s">
        <v>1124</v>
      </c>
      <c r="M846" s="8">
        <f t="shared" si="40"/>
        <v>303.72057706909646</v>
      </c>
      <c r="N846" s="7" t="str">
        <f t="shared" si="41"/>
        <v>Alta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1113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1111</v>
      </c>
      <c r="D848" s="45" t="s">
        <v>98</v>
      </c>
      <c r="E848" s="14" t="s">
        <v>846</v>
      </c>
      <c r="F848" s="7">
        <v>0</v>
      </c>
      <c r="G848" s="7">
        <v>2</v>
      </c>
      <c r="H848" s="7">
        <v>1</v>
      </c>
      <c r="I848" s="7">
        <v>0</v>
      </c>
      <c r="J848" s="13">
        <f t="shared" si="39"/>
        <v>3</v>
      </c>
      <c r="K848" s="11">
        <v>125376</v>
      </c>
      <c r="L848" s="58" t="s">
        <v>1127</v>
      </c>
      <c r="M848" s="8">
        <f t="shared" si="40"/>
        <v>2.3928024502297092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1112</v>
      </c>
      <c r="D849" s="45" t="s">
        <v>17</v>
      </c>
      <c r="E849" s="14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1118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1117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1111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1113</v>
      </c>
      <c r="D854" s="45" t="s">
        <v>22</v>
      </c>
      <c r="E854" s="14" t="s">
        <v>852</v>
      </c>
      <c r="F854" s="7">
        <v>1</v>
      </c>
      <c r="G854" s="7">
        <v>0</v>
      </c>
      <c r="H854" s="7">
        <v>0</v>
      </c>
      <c r="I854" s="7">
        <v>0</v>
      </c>
      <c r="J854" s="13">
        <f t="shared" si="39"/>
        <v>1</v>
      </c>
      <c r="K854" s="11">
        <v>5420</v>
      </c>
      <c r="L854" s="58" t="s">
        <v>1124</v>
      </c>
      <c r="M854" s="8">
        <f t="shared" si="40"/>
        <v>18.450184501845019</v>
      </c>
      <c r="N854" s="7" t="str">
        <f t="shared" si="41"/>
        <v>Baixa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1118</v>
      </c>
      <c r="D855" s="45" t="s">
        <v>62</v>
      </c>
      <c r="E855" s="14" t="s">
        <v>853</v>
      </c>
      <c r="F855" s="7">
        <v>7</v>
      </c>
      <c r="G855" s="7">
        <v>10</v>
      </c>
      <c r="H855" s="7">
        <v>13</v>
      </c>
      <c r="I855" s="7">
        <v>10</v>
      </c>
      <c r="J855" s="13">
        <f t="shared" si="39"/>
        <v>40</v>
      </c>
      <c r="K855" s="11">
        <v>42149</v>
      </c>
      <c r="L855" s="58" t="s">
        <v>1125</v>
      </c>
      <c r="M855" s="8">
        <f t="shared" si="40"/>
        <v>94.901421148781708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1118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1117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429</v>
      </c>
      <c r="G858" s="12">
        <f>SUM(G5:G857)</f>
        <v>374</v>
      </c>
      <c r="H858" s="12">
        <f>SUM(H5:H857)</f>
        <v>518</v>
      </c>
      <c r="I858" s="12">
        <f>SUM(I5:I857)</f>
        <v>550</v>
      </c>
      <c r="J858" s="62">
        <f>SUM(J5:J857)</f>
        <v>1871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Q18" sqref="Q18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6" t="s">
        <v>1107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2" ht="19.5" thickBot="1" x14ac:dyDescent="0.3">
      <c r="A3" s="77" t="str">
        <f>Dengue!A3</f>
        <v>Sinan 17/12/2019</v>
      </c>
      <c r="B3" s="7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45</v>
      </c>
      <c r="G4" s="50">
        <v>46</v>
      </c>
      <c r="H4" s="50">
        <v>47</v>
      </c>
      <c r="I4" s="50">
        <v>48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37</v>
      </c>
      <c r="Q8" s="71">
        <f>P8/P$10*100</f>
        <v>4.3376318874560376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816</v>
      </c>
      <c r="Q9" s="71">
        <f>P9/P$10*100</f>
        <v>95.662368112543959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1</v>
      </c>
      <c r="G30" s="7">
        <v>0</v>
      </c>
      <c r="H30" s="7">
        <v>1</v>
      </c>
      <c r="I30" s="7">
        <v>0</v>
      </c>
      <c r="J30" s="13">
        <f t="shared" si="0"/>
        <v>2</v>
      </c>
      <c r="K30" s="11">
        <v>15239</v>
      </c>
      <c r="L30" s="58" t="s">
        <v>1124</v>
      </c>
      <c r="M30" s="8">
        <f t="shared" si="1"/>
        <v>13.124220749393006</v>
      </c>
      <c r="N30" s="7" t="str">
        <f t="shared" si="2"/>
        <v>Baixa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1</v>
      </c>
      <c r="G35" s="7">
        <v>0</v>
      </c>
      <c r="H35" s="7">
        <v>0</v>
      </c>
      <c r="I35" s="7">
        <v>0</v>
      </c>
      <c r="J35" s="13">
        <f t="shared" si="0"/>
        <v>1</v>
      </c>
      <c r="K35" s="11">
        <v>8481</v>
      </c>
      <c r="L35" s="58" t="s">
        <v>1124</v>
      </c>
      <c r="M35" s="8">
        <f t="shared" si="1"/>
        <v>11.791062374719962</v>
      </c>
      <c r="N35" s="7" t="str">
        <f t="shared" si="2"/>
        <v>Baixa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1</v>
      </c>
      <c r="G42" s="7">
        <v>0</v>
      </c>
      <c r="H42" s="7">
        <v>0</v>
      </c>
      <c r="I42" s="7">
        <v>0</v>
      </c>
      <c r="J42" s="13">
        <f t="shared" si="0"/>
        <v>1</v>
      </c>
      <c r="K42" s="11">
        <v>116691</v>
      </c>
      <c r="L42" s="58" t="s">
        <v>1127</v>
      </c>
      <c r="M42" s="8">
        <f t="shared" si="1"/>
        <v>0.85696411891234114</v>
      </c>
      <c r="N42" s="7" t="str">
        <f t="shared" si="2"/>
        <v>Baixa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1127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1</v>
      </c>
      <c r="J58" s="13">
        <f t="shared" si="0"/>
        <v>1</v>
      </c>
      <c r="K58" s="11">
        <v>19094</v>
      </c>
      <c r="L58" s="58" t="s">
        <v>1124</v>
      </c>
      <c r="M58" s="8">
        <f t="shared" si="1"/>
        <v>5.2372473028176385</v>
      </c>
      <c r="N58" s="7" t="str">
        <f t="shared" si="2"/>
        <v>Baixa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1</v>
      </c>
      <c r="G70" s="7">
        <v>0</v>
      </c>
      <c r="H70" s="7">
        <v>1</v>
      </c>
      <c r="I70" s="7">
        <v>1</v>
      </c>
      <c r="J70" s="13">
        <f t="shared" si="3"/>
        <v>3</v>
      </c>
      <c r="K70" s="11">
        <v>2501576</v>
      </c>
      <c r="L70" s="58" t="s">
        <v>1128</v>
      </c>
      <c r="M70" s="8">
        <f t="shared" si="4"/>
        <v>0.11992439965845532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1</v>
      </c>
      <c r="I87" s="7">
        <v>0</v>
      </c>
      <c r="J87" s="13">
        <f t="shared" si="3"/>
        <v>1</v>
      </c>
      <c r="K87" s="11">
        <v>15010</v>
      </c>
      <c r="L87" s="58" t="s">
        <v>1124</v>
      </c>
      <c r="M87" s="8">
        <f t="shared" si="4"/>
        <v>6.6622251832111923</v>
      </c>
      <c r="N87" s="7" t="str">
        <f t="shared" si="5"/>
        <v>Baixa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1</v>
      </c>
      <c r="G123" s="7">
        <v>0</v>
      </c>
      <c r="H123" s="7">
        <v>0</v>
      </c>
      <c r="I123" s="7">
        <v>0</v>
      </c>
      <c r="J123" s="13">
        <f t="shared" si="3"/>
        <v>1</v>
      </c>
      <c r="K123" s="11">
        <v>16565</v>
      </c>
      <c r="L123" s="58" t="s">
        <v>1124</v>
      </c>
      <c r="M123" s="8">
        <f t="shared" si="4"/>
        <v>6.0368246302444915</v>
      </c>
      <c r="N123" s="7" t="str">
        <f t="shared" si="5"/>
        <v>Baixa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1</v>
      </c>
      <c r="G135" s="7">
        <v>0</v>
      </c>
      <c r="H135" s="7">
        <v>0</v>
      </c>
      <c r="I135" s="7">
        <v>0</v>
      </c>
      <c r="J135" s="13">
        <f t="shared" si="6"/>
        <v>1</v>
      </c>
      <c r="K135" s="11">
        <v>14883</v>
      </c>
      <c r="L135" s="58" t="s">
        <v>1124</v>
      </c>
      <c r="M135" s="8">
        <f t="shared" si="7"/>
        <v>6.7190754552173617</v>
      </c>
      <c r="N135" s="7" t="str">
        <f t="shared" si="8"/>
        <v>Baixa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1</v>
      </c>
      <c r="I165" s="7">
        <v>0</v>
      </c>
      <c r="J165" s="13">
        <f t="shared" si="6"/>
        <v>1</v>
      </c>
      <c r="K165" s="11">
        <v>3560</v>
      </c>
      <c r="L165" s="58" t="s">
        <v>1124</v>
      </c>
      <c r="M165" s="8">
        <f t="shared" si="7"/>
        <v>28.08988764044944</v>
      </c>
      <c r="N165" s="7" t="str">
        <f t="shared" si="8"/>
        <v>Baixa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1</v>
      </c>
      <c r="H175" s="7">
        <v>0</v>
      </c>
      <c r="I175" s="7">
        <v>0</v>
      </c>
      <c r="J175" s="13">
        <f t="shared" si="6"/>
        <v>1</v>
      </c>
      <c r="K175" s="11">
        <v>21703</v>
      </c>
      <c r="L175" s="58" t="s">
        <v>1124</v>
      </c>
      <c r="M175" s="8">
        <f t="shared" si="7"/>
        <v>4.6076579274754641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1</v>
      </c>
      <c r="I206" s="7">
        <v>0</v>
      </c>
      <c r="J206" s="13">
        <f t="shared" si="9"/>
        <v>1</v>
      </c>
      <c r="K206" s="11">
        <v>6908</v>
      </c>
      <c r="L206" s="58" t="s">
        <v>1124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1</v>
      </c>
      <c r="H208" s="7">
        <v>0</v>
      </c>
      <c r="I208" s="7">
        <v>0</v>
      </c>
      <c r="J208" s="13">
        <f t="shared" si="9"/>
        <v>1</v>
      </c>
      <c r="K208" s="11">
        <v>22892</v>
      </c>
      <c r="L208" s="58" t="s">
        <v>1124</v>
      </c>
      <c r="M208" s="8">
        <f t="shared" si="10"/>
        <v>4.3683382841167218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1</v>
      </c>
      <c r="H252" s="7">
        <v>0</v>
      </c>
      <c r="I252" s="7">
        <v>0</v>
      </c>
      <c r="J252" s="13">
        <f t="shared" si="9"/>
        <v>1</v>
      </c>
      <c r="K252" s="11">
        <v>235977</v>
      </c>
      <c r="L252" s="58" t="s">
        <v>1127</v>
      </c>
      <c r="M252" s="8">
        <f t="shared" si="10"/>
        <v>0.42377011318899727</v>
      </c>
      <c r="N252" s="7" t="str">
        <f t="shared" si="11"/>
        <v>Baixa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1</v>
      </c>
      <c r="G270" s="7">
        <v>0</v>
      </c>
      <c r="H270" s="7">
        <v>0</v>
      </c>
      <c r="I270" s="7">
        <v>0</v>
      </c>
      <c r="J270" s="13">
        <f t="shared" si="12"/>
        <v>1</v>
      </c>
      <c r="K270" s="11">
        <v>11064</v>
      </c>
      <c r="L270" s="58" t="s">
        <v>1124</v>
      </c>
      <c r="M270" s="8">
        <f t="shared" si="13"/>
        <v>9.038322487346349</v>
      </c>
      <c r="N270" s="7" t="str">
        <f t="shared" si="14"/>
        <v>Baixa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1</v>
      </c>
      <c r="G319" s="7">
        <v>0</v>
      </c>
      <c r="H319" s="7">
        <v>0</v>
      </c>
      <c r="I319" s="7">
        <v>1</v>
      </c>
      <c r="J319" s="13">
        <f t="shared" si="12"/>
        <v>2</v>
      </c>
      <c r="K319" s="11">
        <v>278685</v>
      </c>
      <c r="L319" s="58" t="s">
        <v>1127</v>
      </c>
      <c r="M319" s="8">
        <f t="shared" si="13"/>
        <v>0.71765613506288461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1</v>
      </c>
      <c r="G359" s="7">
        <v>0</v>
      </c>
      <c r="H359" s="7">
        <v>0</v>
      </c>
      <c r="I359" s="7">
        <v>0</v>
      </c>
      <c r="J359" s="13">
        <f t="shared" si="15"/>
        <v>1</v>
      </c>
      <c r="K359" s="11">
        <v>18438</v>
      </c>
      <c r="L359" s="58" t="s">
        <v>1124</v>
      </c>
      <c r="M359" s="8">
        <f t="shared" si="16"/>
        <v>5.4235817333767224</v>
      </c>
      <c r="N359" s="7" t="str">
        <f t="shared" si="17"/>
        <v>Baixa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1</v>
      </c>
      <c r="G361" s="7">
        <v>2</v>
      </c>
      <c r="H361" s="7">
        <v>2</v>
      </c>
      <c r="I361" s="7">
        <v>1</v>
      </c>
      <c r="J361" s="13">
        <f t="shared" si="15"/>
        <v>6</v>
      </c>
      <c r="K361" s="11">
        <v>261344</v>
      </c>
      <c r="L361" s="58" t="s">
        <v>1127</v>
      </c>
      <c r="M361" s="8">
        <f t="shared" si="16"/>
        <v>2.2958246602179502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1124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1</v>
      </c>
      <c r="J423" s="13">
        <f t="shared" si="18"/>
        <v>1</v>
      </c>
      <c r="K423" s="11">
        <v>564310</v>
      </c>
      <c r="L423" s="58" t="s">
        <v>1128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1</v>
      </c>
      <c r="H438" s="7">
        <v>0</v>
      </c>
      <c r="I438" s="7">
        <v>0</v>
      </c>
      <c r="J438" s="13">
        <f t="shared" si="18"/>
        <v>1</v>
      </c>
      <c r="K438" s="11">
        <v>6786</v>
      </c>
      <c r="L438" s="58" t="s">
        <v>1124</v>
      </c>
      <c r="M438" s="8">
        <f t="shared" si="19"/>
        <v>14.736221632773356</v>
      </c>
      <c r="N438" s="7" t="str">
        <f t="shared" si="20"/>
        <v>Baixa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1</v>
      </c>
      <c r="H458" s="7">
        <v>0</v>
      </c>
      <c r="I458" s="7">
        <v>0</v>
      </c>
      <c r="J458" s="13">
        <f t="shared" si="21"/>
        <v>1</v>
      </c>
      <c r="K458" s="11">
        <v>89256</v>
      </c>
      <c r="L458" s="58" t="s">
        <v>1126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1</v>
      </c>
      <c r="H524" s="7">
        <v>0</v>
      </c>
      <c r="I524" s="7">
        <v>0</v>
      </c>
      <c r="J524" s="13">
        <f t="shared" si="24"/>
        <v>1</v>
      </c>
      <c r="K524" s="11">
        <v>93577</v>
      </c>
      <c r="L524" s="58" t="s">
        <v>1126</v>
      </c>
      <c r="M524" s="8">
        <f t="shared" si="25"/>
        <v>1.0686386612094851</v>
      </c>
      <c r="N524" s="7" t="str">
        <f t="shared" si="26"/>
        <v>Baixa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1</v>
      </c>
      <c r="G541" s="7">
        <v>0</v>
      </c>
      <c r="H541" s="7">
        <v>0</v>
      </c>
      <c r="I541" s="7">
        <v>0</v>
      </c>
      <c r="J541" s="13">
        <f t="shared" si="24"/>
        <v>1</v>
      </c>
      <c r="K541" s="11">
        <v>7954</v>
      </c>
      <c r="L541" s="58" t="s">
        <v>1124</v>
      </c>
      <c r="M541" s="8">
        <f t="shared" si="25"/>
        <v>12.572290671360323</v>
      </c>
      <c r="N541" s="7" t="str">
        <f t="shared" si="26"/>
        <v>Baixa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1</v>
      </c>
      <c r="H573" s="7">
        <v>0</v>
      </c>
      <c r="I573" s="7">
        <v>0</v>
      </c>
      <c r="J573" s="13">
        <f t="shared" si="24"/>
        <v>1</v>
      </c>
      <c r="K573" s="11">
        <v>24319</v>
      </c>
      <c r="L573" s="58" t="s">
        <v>1124</v>
      </c>
      <c r="M573" s="8">
        <f t="shared" si="25"/>
        <v>4.1120111846704219</v>
      </c>
      <c r="N573" s="7" t="str">
        <f t="shared" si="26"/>
        <v>Baixa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1</v>
      </c>
      <c r="H585" s="7">
        <v>0</v>
      </c>
      <c r="I585" s="7">
        <v>1</v>
      </c>
      <c r="J585" s="13">
        <f t="shared" si="27"/>
        <v>2</v>
      </c>
      <c r="K585" s="11">
        <v>11249</v>
      </c>
      <c r="L585" s="58" t="s">
        <v>1124</v>
      </c>
      <c r="M585" s="8">
        <f t="shared" si="28"/>
        <v>17.779358165170237</v>
      </c>
      <c r="N585" s="7" t="str">
        <f t="shared" si="29"/>
        <v>Baixa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1</v>
      </c>
      <c r="G604" s="7">
        <v>2</v>
      </c>
      <c r="H604" s="7">
        <v>1</v>
      </c>
      <c r="I604" s="7">
        <v>1</v>
      </c>
      <c r="J604" s="13">
        <f t="shared" si="27"/>
        <v>5</v>
      </c>
      <c r="K604" s="11">
        <v>56208</v>
      </c>
      <c r="L604" s="58" t="s">
        <v>1125</v>
      </c>
      <c r="M604" s="8">
        <f t="shared" si="28"/>
        <v>8.8955308852832342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1</v>
      </c>
      <c r="G634" s="7">
        <v>0</v>
      </c>
      <c r="H634" s="7">
        <v>1</v>
      </c>
      <c r="I634" s="7">
        <v>2</v>
      </c>
      <c r="J634" s="13">
        <f t="shared" si="27"/>
        <v>4</v>
      </c>
      <c r="K634" s="11">
        <v>10514</v>
      </c>
      <c r="L634" s="58" t="s">
        <v>1124</v>
      </c>
      <c r="M634" s="8">
        <f t="shared" si="28"/>
        <v>38.044512079132588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1</v>
      </c>
      <c r="J641" s="13">
        <f t="shared" si="27"/>
        <v>1</v>
      </c>
      <c r="K641" s="11">
        <v>331045</v>
      </c>
      <c r="L641" s="58" t="s">
        <v>1127</v>
      </c>
      <c r="M641" s="8">
        <f t="shared" si="28"/>
        <v>0.30207373619900618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1</v>
      </c>
      <c r="G770" s="7">
        <v>0</v>
      </c>
      <c r="H770" s="7">
        <v>0</v>
      </c>
      <c r="I770" s="7">
        <v>0</v>
      </c>
      <c r="J770" s="13">
        <f t="shared" si="33"/>
        <v>1</v>
      </c>
      <c r="K770" s="11">
        <v>7056</v>
      </c>
      <c r="L770" s="58" t="s">
        <v>1124</v>
      </c>
      <c r="M770" s="8">
        <f t="shared" si="34"/>
        <v>14.172335600907029</v>
      </c>
      <c r="N770" s="7" t="str">
        <f t="shared" si="35"/>
        <v>Baixa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1</v>
      </c>
      <c r="I774" s="7">
        <v>0</v>
      </c>
      <c r="J774" s="13">
        <f t="shared" si="36"/>
        <v>1</v>
      </c>
      <c r="K774" s="11">
        <v>32069</v>
      </c>
      <c r="L774" s="58" t="s">
        <v>1125</v>
      </c>
      <c r="M774" s="8">
        <f t="shared" si="37"/>
        <v>3.1182762169072937</v>
      </c>
      <c r="N774" s="7" t="str">
        <f t="shared" si="38"/>
        <v>Baixa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3</v>
      </c>
      <c r="G789" s="7">
        <v>0</v>
      </c>
      <c r="H789" s="7">
        <v>0</v>
      </c>
      <c r="I789" s="7">
        <v>0</v>
      </c>
      <c r="J789" s="13">
        <f t="shared" si="36"/>
        <v>3</v>
      </c>
      <c r="K789" s="11">
        <v>8685</v>
      </c>
      <c r="L789" s="58" t="s">
        <v>1124</v>
      </c>
      <c r="M789" s="8">
        <f t="shared" si="37"/>
        <v>34.542314335060446</v>
      </c>
      <c r="N789" s="7" t="str">
        <f t="shared" si="38"/>
        <v>Baixa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1</v>
      </c>
      <c r="I811" s="7">
        <v>1</v>
      </c>
      <c r="J811" s="13">
        <f t="shared" si="36"/>
        <v>2</v>
      </c>
      <c r="K811" s="11">
        <v>89090</v>
      </c>
      <c r="L811" s="58" t="s">
        <v>1126</v>
      </c>
      <c r="M811" s="8">
        <f t="shared" si="37"/>
        <v>2.2449208665394544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5</v>
      </c>
      <c r="I814" s="7">
        <v>1</v>
      </c>
      <c r="J814" s="13">
        <f t="shared" si="36"/>
        <v>6</v>
      </c>
      <c r="K814" s="11">
        <v>16602</v>
      </c>
      <c r="L814" s="58" t="s">
        <v>1124</v>
      </c>
      <c r="M814" s="8">
        <f t="shared" si="37"/>
        <v>36.140224069389234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1</v>
      </c>
      <c r="H819" s="7">
        <v>0</v>
      </c>
      <c r="I819" s="7">
        <v>0</v>
      </c>
      <c r="J819" s="13">
        <f t="shared" si="36"/>
        <v>1</v>
      </c>
      <c r="K819" s="11">
        <v>31984</v>
      </c>
      <c r="L819" s="58" t="s">
        <v>1125</v>
      </c>
      <c r="M819" s="8">
        <f t="shared" si="37"/>
        <v>3.12656328164082</v>
      </c>
      <c r="N819" s="7" t="str">
        <f t="shared" si="38"/>
        <v>Baixa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1</v>
      </c>
      <c r="H825" s="7">
        <v>0</v>
      </c>
      <c r="I825" s="7">
        <v>0</v>
      </c>
      <c r="J825" s="13">
        <f t="shared" si="36"/>
        <v>1</v>
      </c>
      <c r="K825" s="11">
        <v>114265</v>
      </c>
      <c r="L825" s="58" t="s">
        <v>1127</v>
      </c>
      <c r="M825" s="8">
        <f t="shared" si="37"/>
        <v>0.87515862250032816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1</v>
      </c>
      <c r="H827" s="7">
        <v>0</v>
      </c>
      <c r="I827" s="7">
        <v>0</v>
      </c>
      <c r="J827" s="13">
        <f t="shared" si="36"/>
        <v>1</v>
      </c>
      <c r="K827" s="11">
        <v>12449</v>
      </c>
      <c r="L827" s="58" t="s">
        <v>1124</v>
      </c>
      <c r="M827" s="8">
        <f t="shared" si="37"/>
        <v>8.0327737167643996</v>
      </c>
      <c r="N827" s="7" t="str">
        <f t="shared" si="38"/>
        <v>Baixa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1127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1128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1</v>
      </c>
      <c r="I831" s="7">
        <v>0</v>
      </c>
      <c r="J831" s="13">
        <f t="shared" si="36"/>
        <v>1</v>
      </c>
      <c r="K831" s="11">
        <v>83808</v>
      </c>
      <c r="L831" s="58" t="s">
        <v>1126</v>
      </c>
      <c r="M831" s="8">
        <f t="shared" si="37"/>
        <v>1.1932035127911418</v>
      </c>
      <c r="N831" s="7" t="str">
        <f t="shared" si="38"/>
        <v>Baixa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1</v>
      </c>
      <c r="J841" s="13">
        <f t="shared" si="39"/>
        <v>1</v>
      </c>
      <c r="K841" s="11">
        <v>39173</v>
      </c>
      <c r="L841" s="58" t="s">
        <v>1125</v>
      </c>
      <c r="M841" s="8">
        <f t="shared" si="40"/>
        <v>2.5527786996145303</v>
      </c>
      <c r="N841" s="7" t="str">
        <f t="shared" si="41"/>
        <v>Baixa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1125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17</v>
      </c>
      <c r="G858" s="12">
        <f>SUM(G5:G857)</f>
        <v>15</v>
      </c>
      <c r="H858" s="12">
        <f>SUM(H5:H857)</f>
        <v>17</v>
      </c>
      <c r="I858" s="12">
        <f>SUM(I5:I857)</f>
        <v>13</v>
      </c>
      <c r="J858" s="62">
        <f>SUM(J5:J857)</f>
        <v>62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F5" sqref="F5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6" t="s">
        <v>1129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2" ht="19.5" thickBot="1" x14ac:dyDescent="0.3">
      <c r="A3" s="77" t="str">
        <f>Dengue!A3</f>
        <v>Sinan 17/12/2019</v>
      </c>
      <c r="B3" s="7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45</v>
      </c>
      <c r="G4" s="50">
        <v>46</v>
      </c>
      <c r="H4" s="50">
        <v>47</v>
      </c>
      <c r="I4" s="50">
        <v>48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10</v>
      </c>
      <c r="Q8" s="71">
        <f>P8/P$10*100</f>
        <v>1.1723329425556859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843</v>
      </c>
      <c r="Q9" s="71">
        <f>P9/P$10*100</f>
        <v>98.827667057444316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1</v>
      </c>
      <c r="G30" s="7">
        <v>0</v>
      </c>
      <c r="H30" s="7">
        <v>0</v>
      </c>
      <c r="I30" s="7">
        <v>0</v>
      </c>
      <c r="J30" s="13">
        <f t="shared" si="0"/>
        <v>1</v>
      </c>
      <c r="K30" s="11">
        <v>15239</v>
      </c>
      <c r="L30" s="58" t="s">
        <v>1124</v>
      </c>
      <c r="M30" s="8">
        <f t="shared" si="1"/>
        <v>6.5621103746965028</v>
      </c>
      <c r="N30" s="7" t="str">
        <f t="shared" si="2"/>
        <v>Baixa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1</v>
      </c>
      <c r="H48" s="7">
        <v>0</v>
      </c>
      <c r="I48" s="7">
        <v>0</v>
      </c>
      <c r="J48" s="13">
        <f t="shared" si="0"/>
        <v>1</v>
      </c>
      <c r="K48" s="11">
        <v>105083</v>
      </c>
      <c r="L48" s="58" t="s">
        <v>1127</v>
      </c>
      <c r="M48" s="8">
        <f t="shared" si="1"/>
        <v>0.95162871254151471</v>
      </c>
      <c r="N48" s="7" t="str">
        <f t="shared" si="2"/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1</v>
      </c>
      <c r="J55" s="13">
        <f t="shared" si="0"/>
        <v>1</v>
      </c>
      <c r="K55" s="11">
        <v>14085</v>
      </c>
      <c r="L55" s="58" t="s">
        <v>1124</v>
      </c>
      <c r="M55" s="8">
        <f t="shared" si="1"/>
        <v>7.0997515086971958</v>
      </c>
      <c r="N55" s="7" t="str">
        <f t="shared" si="2"/>
        <v>Baixa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1</v>
      </c>
      <c r="J63" s="13">
        <f t="shared" si="0"/>
        <v>1</v>
      </c>
      <c r="K63" s="11">
        <v>32319</v>
      </c>
      <c r="L63" s="58" t="s">
        <v>1125</v>
      </c>
      <c r="M63" s="8">
        <f t="shared" si="1"/>
        <v>3.0941551409387666</v>
      </c>
      <c r="N63" s="7" t="str">
        <f t="shared" si="2"/>
        <v>Baixa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0</v>
      </c>
      <c r="G70" s="7">
        <v>0</v>
      </c>
      <c r="H70" s="7">
        <v>1</v>
      </c>
      <c r="I70" s="7">
        <v>0</v>
      </c>
      <c r="J70" s="13">
        <f t="shared" si="3"/>
        <v>1</v>
      </c>
      <c r="K70" s="11">
        <v>2501576</v>
      </c>
      <c r="L70" s="58" t="s">
        <v>1128</v>
      </c>
      <c r="M70" s="8">
        <f t="shared" si="4"/>
        <v>3.9974799886151768E-2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2</v>
      </c>
      <c r="G82" s="7">
        <v>0</v>
      </c>
      <c r="H82" s="7">
        <v>0</v>
      </c>
      <c r="I82" s="7">
        <v>0</v>
      </c>
      <c r="J82" s="13">
        <f t="shared" si="3"/>
        <v>2</v>
      </c>
      <c r="K82" s="11">
        <v>49942</v>
      </c>
      <c r="L82" s="58" t="s">
        <v>1125</v>
      </c>
      <c r="M82" s="8">
        <f t="shared" si="4"/>
        <v>4.0046453886508351</v>
      </c>
      <c r="N82" s="7" t="str">
        <f t="shared" si="5"/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1124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1127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1127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1</v>
      </c>
      <c r="J401" s="13">
        <f t="shared" si="18"/>
        <v>1</v>
      </c>
      <c r="K401" s="11">
        <v>5378</v>
      </c>
      <c r="L401" s="58" t="s">
        <v>1124</v>
      </c>
      <c r="M401" s="8">
        <f t="shared" si="19"/>
        <v>18.594272963927111</v>
      </c>
      <c r="N401" s="7" t="str">
        <f t="shared" si="20"/>
        <v>Baixa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1</v>
      </c>
      <c r="G415" s="7">
        <v>0</v>
      </c>
      <c r="H415" s="7">
        <v>0</v>
      </c>
      <c r="I415" s="7">
        <v>0</v>
      </c>
      <c r="J415" s="13">
        <f t="shared" si="18"/>
        <v>1</v>
      </c>
      <c r="K415" s="11">
        <v>79387</v>
      </c>
      <c r="L415" s="58" t="s">
        <v>1126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1128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1124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1</v>
      </c>
      <c r="I641" s="7">
        <v>0</v>
      </c>
      <c r="J641" s="13">
        <f t="shared" si="27"/>
        <v>1</v>
      </c>
      <c r="K641" s="11">
        <v>331045</v>
      </c>
      <c r="L641" s="58" t="s">
        <v>1127</v>
      </c>
      <c r="M641" s="8">
        <f t="shared" si="28"/>
        <v>0.30207373619900618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1</v>
      </c>
      <c r="I723" s="7">
        <v>0</v>
      </c>
      <c r="J723" s="13">
        <f t="shared" si="33"/>
        <v>1</v>
      </c>
      <c r="K723" s="11">
        <v>3963</v>
      </c>
      <c r="L723" s="58" t="s">
        <v>1124</v>
      </c>
      <c r="M723" s="8">
        <f t="shared" si="34"/>
        <v>25.233409033560434</v>
      </c>
      <c r="N723" s="7" t="str">
        <f t="shared" si="35"/>
        <v>Baixa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1126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0</v>
      </c>
      <c r="I825" s="7">
        <v>0</v>
      </c>
      <c r="J825" s="13">
        <f t="shared" si="36"/>
        <v>0</v>
      </c>
      <c r="K825" s="11">
        <v>114265</v>
      </c>
      <c r="L825" s="58" t="s">
        <v>1127</v>
      </c>
      <c r="M825" s="8">
        <f t="shared" si="37"/>
        <v>0</v>
      </c>
      <c r="N825" s="7" t="str">
        <f t="shared" si="38"/>
        <v>Silencioso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1127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1128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1125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4</v>
      </c>
      <c r="G858" s="12">
        <f>SUM(G5:G857)</f>
        <v>1</v>
      </c>
      <c r="H858" s="12">
        <f>SUM(H5:H857)</f>
        <v>3</v>
      </c>
      <c r="I858" s="12">
        <f>SUM(I5:I857)</f>
        <v>3</v>
      </c>
      <c r="J858" s="62">
        <f>SUM(J5:J857)</f>
        <v>11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zoomScaleNormal="100" workbookViewId="0">
      <selection activeCell="H13" sqref="H13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81" t="s">
        <v>1108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18"/>
      <c r="O2" s="18"/>
      <c r="P2" s="18"/>
    </row>
    <row r="3" spans="1:21" ht="18.75" x14ac:dyDescent="0.25">
      <c r="A3" s="43" t="str">
        <f>Dengue!A3</f>
        <v>Sinan 17/12/2019</v>
      </c>
      <c r="B3" s="40"/>
      <c r="C3" s="40"/>
    </row>
    <row r="4" spans="1:21" ht="19.5" customHeight="1" thickBot="1" x14ac:dyDescent="0.3">
      <c r="A4" s="39"/>
      <c r="B4" s="40"/>
      <c r="C4" s="40"/>
      <c r="F4" s="78" t="s">
        <v>869</v>
      </c>
      <c r="G4" s="79"/>
      <c r="H4" s="80"/>
      <c r="I4" s="84" t="s">
        <v>870</v>
      </c>
      <c r="J4" s="85"/>
      <c r="K4" s="85"/>
      <c r="L4" s="85"/>
      <c r="M4" s="86"/>
      <c r="N4" s="82" t="s">
        <v>1104</v>
      </c>
      <c r="O4" s="83"/>
      <c r="P4" s="83"/>
    </row>
    <row r="5" spans="1:21" ht="16.5" thickTop="1" thickBot="1" x14ac:dyDescent="0.3">
      <c r="A5" s="47" t="s">
        <v>866</v>
      </c>
      <c r="B5" s="47" t="s">
        <v>1</v>
      </c>
      <c r="C5" s="47" t="s">
        <v>1109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1130</v>
      </c>
      <c r="I5" s="51" t="s">
        <v>3</v>
      </c>
      <c r="J5" s="51" t="s">
        <v>1105</v>
      </c>
      <c r="K5" s="51" t="s">
        <v>1123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1110</v>
      </c>
      <c r="D6" s="36" t="s">
        <v>8</v>
      </c>
      <c r="E6" s="36" t="s">
        <v>9</v>
      </c>
      <c r="F6" s="12">
        <f>VLOOKUP(A6,Dengue!$1:$1048576,10,FALSE)</f>
        <v>1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1</v>
      </c>
      <c r="J6" s="11">
        <v>6972</v>
      </c>
      <c r="K6" s="58" t="s">
        <v>1124</v>
      </c>
      <c r="L6" s="8">
        <f>I6/J6*100000</f>
        <v>14.343086632243258</v>
      </c>
      <c r="M6" s="7" t="str">
        <f>IF(L6=0,"Silencioso",IF(AND(L6&gt;0,L6&lt;100),"Baixa",IF(AND(L6&gt;=100,L6&lt;300),"Média",IF(AND(L6&gt;=300,L6&lt;500),"Alta",IF(L6&gt;=500,"Muito Alta","Avaliar")))))</f>
        <v>Baixa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69">
        <f>COUNTIF(M$5:M$857,"Muito Alta")</f>
        <v>1</v>
      </c>
      <c r="U6" s="71">
        <f>T6/T$10*100</f>
        <v>0.17064846416382254</v>
      </c>
    </row>
    <row r="7" spans="1:21" ht="15.75" x14ac:dyDescent="0.25">
      <c r="A7" s="42">
        <v>2</v>
      </c>
      <c r="B7" s="7">
        <v>310020</v>
      </c>
      <c r="C7" s="17" t="s">
        <v>1111</v>
      </c>
      <c r="D7" s="36" t="s">
        <v>11</v>
      </c>
      <c r="E7" s="36" t="s">
        <v>12</v>
      </c>
      <c r="F7" s="12">
        <f>VLOOKUP(A7,Dengue!$1:$1048576,10,FALSE)</f>
        <v>0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0</v>
      </c>
      <c r="J7" s="11">
        <v>23223</v>
      </c>
      <c r="K7" s="58" t="s">
        <v>1124</v>
      </c>
      <c r="L7" s="8">
        <f>I7/J7*100000</f>
        <v>0</v>
      </c>
      <c r="M7" s="7" t="str">
        <f>IF(L7=0,"Silencioso",IF(AND(L7&gt;0,L7&lt;100),"Baixa",IF(AND(L7&gt;=100,L7&lt;300),"Média",IF(AND(L7&gt;=300,L7&lt;500),"Alta",IF(L7&gt;=500,"Muito Alta","Avaliar")))))</f>
        <v>Silencioso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69">
        <f>COUNTIF(M$5:M$857,"Alta")</f>
        <v>3</v>
      </c>
      <c r="U7" s="71">
        <f>T7/T$10*100</f>
        <v>0.51194539249146753</v>
      </c>
    </row>
    <row r="8" spans="1:21" ht="15.75" x14ac:dyDescent="0.25">
      <c r="A8" s="42">
        <v>3</v>
      </c>
      <c r="B8" s="7">
        <v>310030</v>
      </c>
      <c r="C8" s="17" t="s">
        <v>1112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0</v>
      </c>
      <c r="J8" s="11">
        <v>13465</v>
      </c>
      <c r="K8" s="58" t="s">
        <v>1124</v>
      </c>
      <c r="L8" s="8">
        <f>I8/J8*100000</f>
        <v>0</v>
      </c>
      <c r="M8" s="7" t="str">
        <f>IF(L8=0,"Silencioso",IF(AND(L8&gt;0,L8&lt;100),"Baixa",IF(AND(L8&gt;=100,L8&lt;300),"Média",IF(AND(L8&gt;=300,L8&lt;500),"Alta",IF(L8&gt;=500,"Muito Alta","Avaliar")))))</f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69">
        <f>COUNTIF(M$5:M$857,"Média")</f>
        <v>14</v>
      </c>
      <c r="U8" s="71">
        <f>T8/T$10*100</f>
        <v>2.3890784982935154</v>
      </c>
    </row>
    <row r="9" spans="1:21" ht="15.75" x14ac:dyDescent="0.25">
      <c r="A9" s="42">
        <v>4</v>
      </c>
      <c r="B9" s="7">
        <v>310040</v>
      </c>
      <c r="C9" s="17" t="s">
        <v>1112</v>
      </c>
      <c r="D9" s="36" t="s">
        <v>17</v>
      </c>
      <c r="E9" s="36" t="s">
        <v>18</v>
      </c>
      <c r="F9" s="12">
        <f>VLOOKUP(A9,Dengue!$1:$1048576,10,FALSE)</f>
        <v>6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6</v>
      </c>
      <c r="J9" s="11">
        <v>3994</v>
      </c>
      <c r="K9" s="58" t="s">
        <v>1124</v>
      </c>
      <c r="L9" s="8">
        <f>I9/J9*100000</f>
        <v>150.22533800701052</v>
      </c>
      <c r="M9" s="7" t="str">
        <f>IF(L9=0,"Silencioso",IF(AND(L9&gt;0,L9&lt;100),"Baixa",IF(AND(L9&gt;=100,L9&lt;300),"Média",IF(AND(L9&gt;=300,L9&lt;500),"Alta",IF(L9&gt;=500,"Muito Alta","Avaliar")))))</f>
        <v>Média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69">
        <f>COUNTIF(M$5:M$857,"Baixa")</f>
        <v>248</v>
      </c>
      <c r="U9" s="71">
        <f>T9/T$10*100</f>
        <v>42.320819112627987</v>
      </c>
    </row>
    <row r="10" spans="1:21" ht="16.5" thickBot="1" x14ac:dyDescent="0.3">
      <c r="A10" s="42">
        <v>5</v>
      </c>
      <c r="B10" s="7">
        <v>310050</v>
      </c>
      <c r="C10" s="17" t="s">
        <v>1113</v>
      </c>
      <c r="D10" s="36" t="s">
        <v>20</v>
      </c>
      <c r="E10" s="36" t="s">
        <v>21</v>
      </c>
      <c r="F10" s="12">
        <f>VLOOKUP(A10,Dengue!$1:$1048576,10,FALSE)</f>
        <v>0</v>
      </c>
      <c r="G10" s="12">
        <f>VLOOKUP($A10,Chik!$1:$1048576,10,FALSE)</f>
        <v>0</v>
      </c>
      <c r="H10" s="12">
        <f>VLOOKUP($A10,zika!$1:$1048576,10,FALSE)</f>
        <v>0</v>
      </c>
      <c r="I10" s="12">
        <f>H10+F10+G10</f>
        <v>0</v>
      </c>
      <c r="J10" s="11">
        <v>9575</v>
      </c>
      <c r="K10" s="58" t="s">
        <v>1124</v>
      </c>
      <c r="L10" s="8">
        <f>I10/J10*100000</f>
        <v>0</v>
      </c>
      <c r="M10" s="7" t="str">
        <f>IF(L10=0,"Silencioso",IF(AND(L10&gt;0,L10&lt;100),"Baixa",IF(AND(L10&gt;=100,L10&lt;300),"Média",IF(AND(L10&gt;=300,L10&lt;500),"Alta",IF(L10&gt;=500,"Muito Alta","Avaliar")))))</f>
        <v>Silencioso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69">
        <f>COUNTIF(M$5:M$857,"Silencioso")</f>
        <v>586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1113</v>
      </c>
      <c r="D11" s="36" t="s">
        <v>22</v>
      </c>
      <c r="E11" s="36" t="s">
        <v>23</v>
      </c>
      <c r="F11" s="12">
        <f>VLOOKUP(A11,Dengue!$1:$1048576,10,FALSE)</f>
        <v>0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0</v>
      </c>
      <c r="J11" s="11">
        <v>13600</v>
      </c>
      <c r="K11" s="58" t="s">
        <v>1124</v>
      </c>
      <c r="L11" s="8">
        <f>I11/J11*100000</f>
        <v>0</v>
      </c>
      <c r="M11" s="7" t="str">
        <f>IF(L11=0,"Silencioso",IF(AND(L11&gt;0,L11&lt;100),"Baixa",IF(AND(L11&gt;=100,L11&lt;300),"Média",IF(AND(L11&gt;=300,L11&lt;500),"Alta",IF(L11&gt;=500,"Muito Alta","Avaliar")))))</f>
        <v>Silencioso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145.3924914675768</v>
      </c>
    </row>
    <row r="12" spans="1:21" ht="16.5" thickTop="1" x14ac:dyDescent="0.25">
      <c r="A12" s="42">
        <v>7</v>
      </c>
      <c r="B12" s="7">
        <v>310070</v>
      </c>
      <c r="C12" s="17" t="s">
        <v>1114</v>
      </c>
      <c r="D12" s="36" t="s">
        <v>24</v>
      </c>
      <c r="E12" s="36" t="s">
        <v>25</v>
      </c>
      <c r="F12" s="12">
        <f>VLOOKUP(A12,Dengue!$1:$1048576,10,FALSE)</f>
        <v>0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0</v>
      </c>
      <c r="J12" s="11">
        <v>2005</v>
      </c>
      <c r="K12" s="58" t="s">
        <v>1124</v>
      </c>
      <c r="L12" s="8">
        <f>I12/J12*100000</f>
        <v>0</v>
      </c>
      <c r="M12" s="7" t="str">
        <f>IF(L12=0,"Silencioso",IF(AND(L12&gt;0,L12&lt;100),"Baixa",IF(AND(L12&gt;=100,L12&lt;300),"Média",IF(AND(L12&gt;=300,L12&lt;500),"Alta",IF(L12&gt;=500,"Muito Alta","Avaliar")))))</f>
        <v>Silencioso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38"/>
    </row>
    <row r="13" spans="1:21" ht="15.75" x14ac:dyDescent="0.25">
      <c r="A13" s="42">
        <v>8</v>
      </c>
      <c r="B13" s="7">
        <v>310080</v>
      </c>
      <c r="C13" s="17" t="s">
        <v>1115</v>
      </c>
      <c r="D13" s="36" t="s">
        <v>26</v>
      </c>
      <c r="E13" s="36" t="s">
        <v>27</v>
      </c>
      <c r="F13" s="12">
        <f>VLOOKUP(A13,Dengue!$1:$1048576,10,FALSE)</f>
        <v>0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0</v>
      </c>
      <c r="J13" s="11">
        <v>4448</v>
      </c>
      <c r="K13" s="58" t="s">
        <v>1124</v>
      </c>
      <c r="L13" s="8">
        <f>I13/J13*100000</f>
        <v>0</v>
      </c>
      <c r="M13" s="7" t="str">
        <f>IF(L13=0,"Silencioso",IF(AND(L13&gt;0,L13&lt;100),"Baixa",IF(AND(L13&gt;=100,L13&lt;300),"Média",IF(AND(L13&gt;=300,L13&lt;500),"Alta",IF(L13&gt;=500,"Muito Alta","Avaliar")))))</f>
        <v>Silencioso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38"/>
    </row>
    <row r="14" spans="1:21" ht="15.75" x14ac:dyDescent="0.25">
      <c r="A14" s="42">
        <v>9</v>
      </c>
      <c r="B14" s="7">
        <v>310090</v>
      </c>
      <c r="C14" s="17" t="s">
        <v>1116</v>
      </c>
      <c r="D14" s="36" t="s">
        <v>28</v>
      </c>
      <c r="E14" s="36" t="s">
        <v>29</v>
      </c>
      <c r="F14" s="12">
        <f>VLOOKUP(A14,Dengue!$1:$1048576,10,FALSE)</f>
        <v>2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2</v>
      </c>
      <c r="J14" s="11">
        <v>19166</v>
      </c>
      <c r="K14" s="58" t="s">
        <v>1124</v>
      </c>
      <c r="L14" s="8">
        <f>I14/J14*100000</f>
        <v>10.435145570280705</v>
      </c>
      <c r="M14" s="7" t="str">
        <f>IF(L14=0,"Silencioso",IF(AND(L14&gt;0,L14&lt;100),"Baixa",IF(AND(L14&gt;=100,L14&lt;300),"Média",IF(AND(L14&gt;=300,L14&lt;500),"Alta",IF(L14&gt;=500,"Muito Alta","Avaliar")))))</f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10</v>
      </c>
      <c r="B15" s="7">
        <v>310100</v>
      </c>
      <c r="C15" s="17" t="s">
        <v>1116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0</v>
      </c>
      <c r="J15" s="11">
        <v>13477</v>
      </c>
      <c r="K15" s="58" t="s">
        <v>1124</v>
      </c>
      <c r="L15" s="8">
        <f>I15/J15*100000</f>
        <v>0</v>
      </c>
      <c r="M15" s="7" t="str">
        <f>IF(L15=0,"Silencioso",IF(AND(L15&gt;0,L15&lt;100),"Baixa",IF(AND(L15&gt;=100,L15&lt;300),"Média",IF(AND(L15&gt;=300,L15&lt;500),"Alta",IF(L15&gt;=500,"Muito Alta","Avaliar")))))</f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38"/>
    </row>
    <row r="16" spans="1:21" ht="15.75" x14ac:dyDescent="0.25">
      <c r="A16" s="42">
        <v>11</v>
      </c>
      <c r="B16" s="7">
        <v>310110</v>
      </c>
      <c r="C16" s="17" t="s">
        <v>1113</v>
      </c>
      <c r="D16" s="36" t="s">
        <v>22</v>
      </c>
      <c r="E16" s="36" t="s">
        <v>32</v>
      </c>
      <c r="F16" s="12">
        <f>VLOOKUP(A16,Dengue!$1:$1048576,10,FALSE)</f>
        <v>2</v>
      </c>
      <c r="G16" s="12">
        <f>VLOOKUP($A16,Chik!$1:$1048576,10,FALSE)</f>
        <v>0</v>
      </c>
      <c r="H16" s="12">
        <f>VLOOKUP($A16,zika!$1:$1048576,10,FALSE)</f>
        <v>0</v>
      </c>
      <c r="I16" s="12">
        <f>H16+F16+G16</f>
        <v>2</v>
      </c>
      <c r="J16" s="11">
        <v>25193</v>
      </c>
      <c r="K16" s="58" t="s">
        <v>1125</v>
      </c>
      <c r="L16" s="8">
        <f>I16/J16*100000</f>
        <v>7.9387131346008806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38"/>
    </row>
    <row r="17" spans="1:19" ht="15.75" x14ac:dyDescent="0.25">
      <c r="A17" s="42">
        <v>12</v>
      </c>
      <c r="B17" s="7">
        <v>310120</v>
      </c>
      <c r="C17" s="17" t="s">
        <v>1117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0</v>
      </c>
      <c r="J17" s="11">
        <v>6032</v>
      </c>
      <c r="K17" s="58" t="s">
        <v>1124</v>
      </c>
      <c r="L17" s="8">
        <f>I17/J17*100000</f>
        <v>0</v>
      </c>
      <c r="M17" s="7" t="str">
        <f>IF(L17=0,"Silencioso",IF(AND(L17&gt;0,L17&lt;100),"Baixa",IF(AND(L17&gt;=100,L17&lt;300),"Média",IF(AND(L17&gt;=300,L17&lt;500),"Alta",IF(L17&gt;=500,"Muito Alta","Avaliar")))))</f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13</v>
      </c>
      <c r="B18" s="7">
        <v>310130</v>
      </c>
      <c r="C18" s="17" t="s">
        <v>1117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0</v>
      </c>
      <c r="J18" s="11">
        <v>2683</v>
      </c>
      <c r="K18" s="58" t="s">
        <v>1124</v>
      </c>
      <c r="L18" s="8">
        <f>I18/J18*100000</f>
        <v>0</v>
      </c>
      <c r="M18" s="7" t="str">
        <f>IF(L18=0,"Silencioso",IF(AND(L18&gt;0,L18&lt;100),"Baixa",IF(AND(L18&gt;=100,L18&lt;300),"Média",IF(AND(L18&gt;=300,L18&lt;500),"Alta",IF(L18&gt;=500,"Muito Alta","Avaliar")))))</f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14</v>
      </c>
      <c r="B19" s="7">
        <v>310140</v>
      </c>
      <c r="C19" s="17" t="s">
        <v>1117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0</v>
      </c>
      <c r="J19" s="11">
        <v>3003</v>
      </c>
      <c r="K19" s="58" t="s">
        <v>1124</v>
      </c>
      <c r="L19" s="8">
        <f>I19/J19*100000</f>
        <v>0</v>
      </c>
      <c r="M19" s="7" t="str">
        <f>IF(L19=0,"Silencioso",IF(AND(L19&gt;0,L19&lt;100),"Baixa",IF(AND(L19&gt;=100,L19&lt;300),"Média",IF(AND(L19&gt;=300,L19&lt;500),"Alta",IF(L19&gt;=500,"Muito Alta","Avaliar")))))</f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19" ht="15.75" x14ac:dyDescent="0.25">
      <c r="A20" s="42">
        <v>15</v>
      </c>
      <c r="B20" s="7">
        <v>310150</v>
      </c>
      <c r="C20" s="17" t="s">
        <v>1118</v>
      </c>
      <c r="D20" s="36" t="s">
        <v>38</v>
      </c>
      <c r="E20" s="36" t="s">
        <v>39</v>
      </c>
      <c r="F20" s="12">
        <f>VLOOKUP(A20,Dengue!$1:$1048576,10,FALSE)</f>
        <v>0</v>
      </c>
      <c r="G20" s="12">
        <f>VLOOKUP($A20,Chik!$1:$1048576,10,FALSE)</f>
        <v>0</v>
      </c>
      <c r="H20" s="12">
        <f>VLOOKUP($A20,zika!$1:$1048576,10,FALSE)</f>
        <v>0</v>
      </c>
      <c r="I20" s="12">
        <f>H20+F20+G20</f>
        <v>0</v>
      </c>
      <c r="J20" s="11">
        <v>35321</v>
      </c>
      <c r="K20" s="58" t="s">
        <v>1125</v>
      </c>
      <c r="L20" s="8">
        <f>I20/J20*100000</f>
        <v>0</v>
      </c>
      <c r="M20" s="7" t="str">
        <f>IF(L20=0,"Silencioso",IF(AND(L20&gt;0,L20&lt;100),"Baixa",IF(AND(L20&gt;=100,L20&lt;300),"Média",IF(AND(L20&gt;=300,L20&lt;500),"Alta",IF(L20&gt;=500,"Muito Alta","Avaliar")))))</f>
        <v>Silencioso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38"/>
    </row>
    <row r="21" spans="1:19" ht="15.75" x14ac:dyDescent="0.25">
      <c r="A21" s="42">
        <v>16</v>
      </c>
      <c r="B21" s="7">
        <v>310160</v>
      </c>
      <c r="C21" s="17" t="s">
        <v>1117</v>
      </c>
      <c r="D21" s="36" t="s">
        <v>40</v>
      </c>
      <c r="E21" s="36" t="s">
        <v>40</v>
      </c>
      <c r="F21" s="12">
        <f>VLOOKUP(A21,Dengue!$1:$1048576,10,FALSE)</f>
        <v>12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12</v>
      </c>
      <c r="J21" s="11">
        <v>79481</v>
      </c>
      <c r="K21" s="58" t="s">
        <v>1126</v>
      </c>
      <c r="L21" s="8">
        <f>I21/J21*100000</f>
        <v>15.097947937242864</v>
      </c>
      <c r="M21" s="7" t="str">
        <f>IF(L21=0,"Silencioso",IF(AND(L21&gt;0,L21&lt;100),"Baixa",IF(AND(L21&gt;=100,L21&lt;300),"Média",IF(AND(L21&gt;=300,L21&lt;500),"Alta",IF(L21&gt;=500,"Muito Alta","Avaliar")))))</f>
        <v>Baixa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38"/>
    </row>
    <row r="22" spans="1:19" ht="15.75" x14ac:dyDescent="0.25">
      <c r="A22" s="42">
        <v>17</v>
      </c>
      <c r="B22" s="7">
        <v>310163</v>
      </c>
      <c r="C22" s="17" t="s">
        <v>1119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0</v>
      </c>
      <c r="J22" s="11">
        <v>6831</v>
      </c>
      <c r="K22" s="58" t="s">
        <v>1124</v>
      </c>
      <c r="L22" s="8">
        <f>I22/J22*100000</f>
        <v>0</v>
      </c>
      <c r="M22" s="7" t="str">
        <f>IF(L22=0,"Silencioso",IF(AND(L22&gt;0,L22&lt;100),"Baixa",IF(AND(L22&gt;=100,L22&lt;300),"Média",IF(AND(L22&gt;=300,L22&lt;500),"Alta",IF(L22&gt;=500,"Muito Alta","Avaliar")))))</f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18</v>
      </c>
      <c r="B23" s="7">
        <v>310170</v>
      </c>
      <c r="C23" s="17" t="s">
        <v>1116</v>
      </c>
      <c r="D23" s="36" t="s">
        <v>30</v>
      </c>
      <c r="E23" s="36" t="s">
        <v>43</v>
      </c>
      <c r="F23" s="12">
        <f>VLOOKUP(A23,Dengue!$1:$1048576,10,FALSE)</f>
        <v>5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5</v>
      </c>
      <c r="J23" s="11">
        <v>41642</v>
      </c>
      <c r="K23" s="58" t="s">
        <v>1125</v>
      </c>
      <c r="L23" s="8">
        <f>I23/J23*100000</f>
        <v>12.00710820805917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38"/>
    </row>
    <row r="24" spans="1:19" ht="15.75" x14ac:dyDescent="0.25">
      <c r="A24" s="42">
        <v>19</v>
      </c>
      <c r="B24" s="7">
        <v>310180</v>
      </c>
      <c r="C24" s="17" t="s">
        <v>1113</v>
      </c>
      <c r="D24" s="36" t="s">
        <v>22</v>
      </c>
      <c r="E24" s="36" t="s">
        <v>44</v>
      </c>
      <c r="F24" s="12">
        <f>VLOOKUP(A24,Dengue!$1:$1048576,10,FALSE)</f>
        <v>1</v>
      </c>
      <c r="G24" s="12">
        <f>VLOOKUP($A24,Chik!$1:$1048576,10,FALSE)</f>
        <v>0</v>
      </c>
      <c r="H24" s="12">
        <f>VLOOKUP($A24,zika!$1:$1048576,10,FALSE)</f>
        <v>0</v>
      </c>
      <c r="I24" s="12">
        <f>H24+F24+G24</f>
        <v>1</v>
      </c>
      <c r="J24" s="11">
        <v>7411</v>
      </c>
      <c r="K24" s="58" t="s">
        <v>1124</v>
      </c>
      <c r="L24" s="8">
        <f>I24/J24*100000</f>
        <v>13.493455673998112</v>
      </c>
      <c r="M24" s="7" t="str">
        <f>IF(L24=0,"Silencioso",IF(AND(L24&gt;0,L24&lt;100),"Baixa",IF(AND(L24&gt;=100,L24&lt;300),"Média",IF(AND(L24&gt;=300,L24&lt;500),"Alta",IF(L24&gt;=500,"Muito Alta","Avaliar")))))</f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20</v>
      </c>
      <c r="B25" s="7">
        <v>310190</v>
      </c>
      <c r="C25" s="17" t="s">
        <v>1117</v>
      </c>
      <c r="D25" s="36" t="s">
        <v>45</v>
      </c>
      <c r="E25" s="36" t="s">
        <v>46</v>
      </c>
      <c r="F25" s="12">
        <f>VLOOKUP(A25,Dengue!$1:$1048576,10,FALSE)</f>
        <v>0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0</v>
      </c>
      <c r="J25" s="11">
        <v>19745</v>
      </c>
      <c r="K25" s="58" t="s">
        <v>1124</v>
      </c>
      <c r="L25" s="8">
        <f>I25/J25*100000</f>
        <v>0</v>
      </c>
      <c r="M25" s="7" t="str">
        <f>IF(L25=0,"Silencioso",IF(AND(L25&gt;0,L25&lt;100),"Baixa",IF(AND(L25&gt;=100,L25&lt;300),"Média",IF(AND(L25&gt;=300,L25&lt;500),"Alta",IF(L25&gt;=500,"Muito Alta","Avaliar")))))</f>
        <v>Silencioso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21</v>
      </c>
      <c r="B26" s="7">
        <v>310200</v>
      </c>
      <c r="C26" s="17" t="s">
        <v>1117</v>
      </c>
      <c r="D26" s="36" t="s">
        <v>40</v>
      </c>
      <c r="E26" s="36" t="s">
        <v>47</v>
      </c>
      <c r="F26" s="12">
        <f>VLOOKUP(A26,Dengue!$1:$1048576,10,FALSE)</f>
        <v>0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0</v>
      </c>
      <c r="J26" s="11">
        <v>14414</v>
      </c>
      <c r="K26" s="58" t="s">
        <v>1124</v>
      </c>
      <c r="L26" s="8">
        <f>I26/J26*100000</f>
        <v>0</v>
      </c>
      <c r="M26" s="7" t="str">
        <f>IF(L26=0,"Silencioso",IF(AND(L26&gt;0,L26&lt;100),"Baixa",IF(AND(L26&gt;=100,L26&lt;300),"Média",IF(AND(L26&gt;=300,L26&lt;500),"Alta",IF(L26&gt;=500,"Muito Alta","Avaliar")))))</f>
        <v>Silencioso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22</v>
      </c>
      <c r="B27" s="7">
        <v>310205</v>
      </c>
      <c r="C27" s="17" t="s">
        <v>1112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0</v>
      </c>
      <c r="J27" s="11">
        <v>5799</v>
      </c>
      <c r="K27" s="58" t="s">
        <v>1124</v>
      </c>
      <c r="L27" s="8">
        <f>I27/J27*100000</f>
        <v>0</v>
      </c>
      <c r="M27" s="7" t="str">
        <f>IF(L27=0,"Silencioso",IF(AND(L27&gt;0,L27&lt;100),"Baixa",IF(AND(L27&gt;=100,L27&lt;300),"Média",IF(AND(L27&gt;=300,L27&lt;500),"Alta",IF(L27&gt;=500,"Muito Alta","Avaliar")))))</f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23</v>
      </c>
      <c r="B28" s="7">
        <v>315350</v>
      </c>
      <c r="C28" s="17" t="s">
        <v>1112</v>
      </c>
      <c r="D28" s="36" t="s">
        <v>14</v>
      </c>
      <c r="E28" s="36" t="s">
        <v>49</v>
      </c>
      <c r="F28" s="12">
        <f>VLOOKUP(A28,Dengue!$1:$1048576,10,FALSE)</f>
        <v>0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0</v>
      </c>
      <c r="J28" s="11">
        <v>8333</v>
      </c>
      <c r="K28" s="58" t="s">
        <v>1124</v>
      </c>
      <c r="L28" s="8">
        <f>I28/J28*100000</f>
        <v>0</v>
      </c>
      <c r="M28" s="7" t="str">
        <f>IF(L28=0,"Silencioso",IF(AND(L28&gt;0,L28&lt;100),"Baixa",IF(AND(L28&gt;=100,L28&lt;300),"Média",IF(AND(L28&gt;=300,L28&lt;500),"Alta",IF(L28&gt;=500,"Muito Alta","Avaliar")))))</f>
        <v>Silencioso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24</v>
      </c>
      <c r="B29" s="7">
        <v>310210</v>
      </c>
      <c r="C29" s="17" t="s">
        <v>1119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0</v>
      </c>
      <c r="J29" s="11">
        <v>11146</v>
      </c>
      <c r="K29" s="58" t="s">
        <v>1124</v>
      </c>
      <c r="L29" s="8">
        <f>I29/J29*100000</f>
        <v>0</v>
      </c>
      <c r="M29" s="7" t="str">
        <f>IF(L29=0,"Silencioso",IF(AND(L29&gt;0,L29&lt;100),"Baixa",IF(AND(L29&gt;=100,L29&lt;300),"Média",IF(AND(L29&gt;=300,L29&lt;500),"Alta",IF(L29&gt;=500,"Muito Alta","Avaliar")))))</f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25</v>
      </c>
      <c r="B30" s="7">
        <v>310220</v>
      </c>
      <c r="C30" s="17" t="s">
        <v>1113</v>
      </c>
      <c r="D30" s="36" t="s">
        <v>22</v>
      </c>
      <c r="E30" s="36" t="s">
        <v>51</v>
      </c>
      <c r="F30" s="12">
        <f>VLOOKUP(A30,Dengue!$1:$1048576,10,FALSE)</f>
        <v>2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2</v>
      </c>
      <c r="J30" s="11">
        <v>3973</v>
      </c>
      <c r="K30" s="58" t="s">
        <v>1124</v>
      </c>
      <c r="L30" s="8">
        <f>I30/J30*100000</f>
        <v>50.339793606846214</v>
      </c>
      <c r="M30" s="7" t="str">
        <f>IF(L30=0,"Silencioso",IF(AND(L30&gt;0,L30&lt;100),"Baixa",IF(AND(L30&gt;=100,L30&lt;300),"Média",IF(AND(L30&gt;=300,L30&lt;500),"Alta",IF(L30&gt;=500,"Muito Alta","Avaliar")))))</f>
        <v>Baixa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19" ht="15.75" x14ac:dyDescent="0.25">
      <c r="A31" s="42">
        <v>26</v>
      </c>
      <c r="B31" s="7">
        <v>310230</v>
      </c>
      <c r="C31" s="17" t="s">
        <v>1112</v>
      </c>
      <c r="D31" s="36" t="s">
        <v>17</v>
      </c>
      <c r="E31" s="36" t="s">
        <v>52</v>
      </c>
      <c r="F31" s="12">
        <f>VLOOKUP(A31,Dengue!$1:$1048576,10,FALSE)</f>
        <v>0</v>
      </c>
      <c r="G31" s="12">
        <f>VLOOKUP($A31,Chik!$1:$1048576,10,FALSE)</f>
        <v>2</v>
      </c>
      <c r="H31" s="12">
        <f>VLOOKUP($A31,zika!$1:$1048576,10,FALSE)</f>
        <v>1</v>
      </c>
      <c r="I31" s="12">
        <f>H31+F31+G31</f>
        <v>3</v>
      </c>
      <c r="J31" s="11">
        <v>15239</v>
      </c>
      <c r="K31" s="58" t="s">
        <v>1124</v>
      </c>
      <c r="L31" s="8">
        <f>I31/J31*100000</f>
        <v>19.686331124089506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0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0</v>
      </c>
      <c r="J32" s="11">
        <v>3606</v>
      </c>
      <c r="K32" s="58" t="s">
        <v>1124</v>
      </c>
      <c r="L32" s="8">
        <f>I32/J32*100000</f>
        <v>0</v>
      </c>
      <c r="M32" s="7" t="str">
        <f>IF(L32=0,"Silencioso",IF(AND(L32&gt;0,L32&lt;100),"Baixa",IF(AND(L32&gt;=100,L32&lt;300),"Média",IF(AND(L32&gt;=300,L32&lt;500),"Alta",IF(L32&gt;=500,"Muito Alta","Avaliar")))))</f>
        <v>Silencioso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28</v>
      </c>
      <c r="B33" s="7">
        <v>310250</v>
      </c>
      <c r="C33" s="17" t="s">
        <v>1112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0</v>
      </c>
      <c r="J33" s="11">
        <v>4751</v>
      </c>
      <c r="K33" s="58" t="s">
        <v>1124</v>
      </c>
      <c r="L33" s="8">
        <f>I33/J33*100000</f>
        <v>0</v>
      </c>
      <c r="M33" s="7" t="str">
        <f>IF(L33=0,"Silencioso",IF(AND(L33&gt;0,L33&lt;100),"Baixa",IF(AND(L33&gt;=100,L33&lt;300),"Média",IF(AND(L33&gt;=300,L33&lt;500),"Alta",IF(L33&gt;=500,"Muito Alta","Avaliar")))))</f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29</v>
      </c>
      <c r="B34" s="7">
        <v>310260</v>
      </c>
      <c r="C34" s="17" t="s">
        <v>1117</v>
      </c>
      <c r="D34" s="36" t="s">
        <v>36</v>
      </c>
      <c r="E34" s="36" t="s">
        <v>56</v>
      </c>
      <c r="F34" s="12">
        <f>VLOOKUP(A34,Dengue!$1:$1048576,10,FALSE)</f>
        <v>0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0</v>
      </c>
      <c r="J34" s="11">
        <v>40747</v>
      </c>
      <c r="K34" s="58" t="s">
        <v>1125</v>
      </c>
      <c r="L34" s="8">
        <f>I34/J34*100000</f>
        <v>0</v>
      </c>
      <c r="M34" s="7" t="str">
        <f>IF(L34=0,"Silencioso",IF(AND(L34&gt;0,L34&lt;100),"Baixa",IF(AND(L34&gt;=100,L34&lt;300),"Média",IF(AND(L34&gt;=300,L34&lt;500),"Alta",IF(L34&gt;=500,"Muito Alta","Avaliar")))))</f>
        <v>Silencioso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38"/>
    </row>
    <row r="35" spans="1:19" ht="15.75" x14ac:dyDescent="0.25">
      <c r="A35" s="42">
        <v>30</v>
      </c>
      <c r="B35" s="7">
        <v>310280</v>
      </c>
      <c r="C35" s="17" t="s">
        <v>1118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0</v>
      </c>
      <c r="J35" s="11">
        <v>12242</v>
      </c>
      <c r="K35" s="58" t="s">
        <v>1124</v>
      </c>
      <c r="L35" s="8">
        <f>I35/J35*100000</f>
        <v>0</v>
      </c>
      <c r="M35" s="7" t="str">
        <f>IF(L35=0,"Silencioso",IF(AND(L35&gt;0,L35&lt;100),"Baixa",IF(AND(L35&gt;=100,L35&lt;300),"Média",IF(AND(L35&gt;=300,L35&lt;500),"Alta",IF(L35&gt;=500,"Muito Alta","Avaliar")))))</f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31</v>
      </c>
      <c r="B36" s="7">
        <v>310285</v>
      </c>
      <c r="C36" s="17" t="s">
        <v>1116</v>
      </c>
      <c r="D36" s="36" t="s">
        <v>28</v>
      </c>
      <c r="E36" s="36" t="s">
        <v>59</v>
      </c>
      <c r="F36" s="12">
        <f>VLOOKUP(A36,Dengue!$1:$1048576,10,FALSE)</f>
        <v>1</v>
      </c>
      <c r="G36" s="12">
        <f>VLOOKUP($A36,Chik!$1:$1048576,10,FALSE)</f>
        <v>1</v>
      </c>
      <c r="H36" s="12">
        <f>VLOOKUP($A36,zika!$1:$1048576,10,FALSE)</f>
        <v>0</v>
      </c>
      <c r="I36" s="12">
        <f>H36+F36+G36</f>
        <v>2</v>
      </c>
      <c r="J36" s="11">
        <v>8481</v>
      </c>
      <c r="K36" s="58" t="s">
        <v>1124</v>
      </c>
      <c r="L36" s="8">
        <f>I36/J36*100000</f>
        <v>23.582124749439924</v>
      </c>
      <c r="M36" s="7" t="str">
        <f>IF(L36=0,"Silencioso",IF(AND(L36&gt;0,L36&lt;100),"Baixa",IF(AND(L36&gt;=100,L36&lt;300),"Média",IF(AND(L36&gt;=300,L36&lt;500),"Alta",IF(L36&gt;=500,"Muito Alta","Avaliar")))))</f>
        <v>Baixa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32</v>
      </c>
      <c r="B37" s="7">
        <v>310290</v>
      </c>
      <c r="C37" s="17" t="s">
        <v>1119</v>
      </c>
      <c r="D37" s="36" t="s">
        <v>41</v>
      </c>
      <c r="E37" s="36" t="s">
        <v>60</v>
      </c>
      <c r="F37" s="12">
        <f>VLOOKUP(A37,Dengue!$1:$1048576,10,FALSE)</f>
        <v>0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0</v>
      </c>
      <c r="J37" s="11">
        <v>11432</v>
      </c>
      <c r="K37" s="58" t="s">
        <v>1124</v>
      </c>
      <c r="L37" s="8">
        <f>I37/J37*100000</f>
        <v>0</v>
      </c>
      <c r="M37" s="7" t="str">
        <f>IF(L37=0,"Silencioso",IF(AND(L37&gt;0,L37&lt;100),"Baixa",IF(AND(L37&gt;=100,L37&lt;300),"Média",IF(AND(L37&gt;=300,L37&lt;500),"Alta",IF(L37&gt;=500,"Muito Alta","Avaliar")))))</f>
        <v>Silencioso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33</v>
      </c>
      <c r="B38" s="7">
        <v>310300</v>
      </c>
      <c r="C38" s="17" t="s">
        <v>1113</v>
      </c>
      <c r="D38" s="36" t="s">
        <v>20</v>
      </c>
      <c r="E38" s="36" t="s">
        <v>61</v>
      </c>
      <c r="F38" s="12">
        <f>VLOOKUP(A38,Dengue!$1:$1048576,10,FALSE)</f>
        <v>0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0</v>
      </c>
      <c r="J38" s="11">
        <v>9363</v>
      </c>
      <c r="K38" s="58" t="s">
        <v>1124</v>
      </c>
      <c r="L38" s="8">
        <f>I38/J38*100000</f>
        <v>0</v>
      </c>
      <c r="M38" s="7" t="str">
        <f>IF(L38=0,"Silencioso",IF(AND(L38&gt;0,L38&lt;100),"Baixa",IF(AND(L38&gt;=100,L38&lt;300),"Média",IF(AND(L38&gt;=300,L38&lt;500),"Alta",IF(L38&gt;=500,"Muito Alta","Avaliar")))))</f>
        <v>Silencioso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34</v>
      </c>
      <c r="B39" s="7">
        <v>310310</v>
      </c>
      <c r="C39" s="17" t="s">
        <v>1118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0</v>
      </c>
      <c r="J39" s="11">
        <v>1609</v>
      </c>
      <c r="K39" s="58" t="s">
        <v>1124</v>
      </c>
      <c r="L39" s="8">
        <f>I39/J39*100000</f>
        <v>0</v>
      </c>
      <c r="M39" s="7" t="str">
        <f>IF(L39=0,"Silencioso",IF(AND(L39&gt;0,L39&lt;100),"Baixa",IF(AND(L39&gt;=100,L39&lt;300),"Média",IF(AND(L39&gt;=300,L39&lt;500),"Alta",IF(L39&gt;=500,"Muito Alta","Avaliar")))))</f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35</v>
      </c>
      <c r="B40" s="7">
        <v>310320</v>
      </c>
      <c r="C40" s="17" t="s">
        <v>1111</v>
      </c>
      <c r="D40" s="36" t="s">
        <v>11</v>
      </c>
      <c r="E40" s="36" t="s">
        <v>64</v>
      </c>
      <c r="F40" s="12">
        <f>VLOOKUP(A40,Dengue!$1:$1048576,10,FALSE)</f>
        <v>0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0</v>
      </c>
      <c r="J40" s="11">
        <v>2341</v>
      </c>
      <c r="K40" s="58" t="s">
        <v>1124</v>
      </c>
      <c r="L40" s="8">
        <f>I40/J40*100000</f>
        <v>0</v>
      </c>
      <c r="M40" s="7" t="str">
        <f>IF(L40=0,"Silencioso",IF(AND(L40&gt;0,L40&lt;100),"Baixa",IF(AND(L40&gt;=100,L40&lt;300),"Média",IF(AND(L40&gt;=300,L40&lt;500),"Alta",IF(L40&gt;=500,"Muito Alta","Avaliar")))))</f>
        <v>Silencioso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36</v>
      </c>
      <c r="B41" s="7">
        <v>310330</v>
      </c>
      <c r="C41" s="17" t="s">
        <v>1118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0</v>
      </c>
      <c r="J41" s="11">
        <v>2066</v>
      </c>
      <c r="K41" s="58" t="s">
        <v>1124</v>
      </c>
      <c r="L41" s="8">
        <f>I41/J41*100000</f>
        <v>0</v>
      </c>
      <c r="M41" s="7" t="str">
        <f>IF(L41=0,"Silencioso",IF(AND(L41&gt;0,L41&lt;100),"Baixa",IF(AND(L41&gt;=100,L41&lt;300),"Média",IF(AND(L41&gt;=300,L41&lt;500),"Alta",IF(L41&gt;=500,"Muito Alta","Avaliar")))))</f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9</v>
      </c>
      <c r="G42" s="12">
        <f>VLOOKUP($A42,Chik!$1:$1048576,10,FALSE)</f>
        <v>0</v>
      </c>
      <c r="H42" s="12">
        <f>VLOOKUP($A42,zika!$1:$1048576,10,FALSE)</f>
        <v>0</v>
      </c>
      <c r="I42" s="12">
        <f>H42+F42+G42</f>
        <v>9</v>
      </c>
      <c r="J42" s="11">
        <v>36705</v>
      </c>
      <c r="K42" s="58" t="s">
        <v>1125</v>
      </c>
      <c r="L42" s="8">
        <f>I42/J42*100000</f>
        <v>24.519820187985285</v>
      </c>
      <c r="M42" s="7" t="str">
        <f>IF(L42=0,"Silencioso",IF(AND(L42&gt;0,L42&lt;100),"Baixa",IF(AND(L42&gt;=100,L42&lt;300),"Média",IF(AND(L42&gt;=300,L42&lt;500),"Alta",IF(L42&gt;=500,"Muito Alta","Avaliar")))))</f>
        <v>Baixa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19" ht="15.75" x14ac:dyDescent="0.25">
      <c r="A43" s="42">
        <v>38</v>
      </c>
      <c r="B43" s="7">
        <v>310350</v>
      </c>
      <c r="C43" s="17" t="s">
        <v>1110</v>
      </c>
      <c r="D43" s="36" t="s">
        <v>8</v>
      </c>
      <c r="E43" s="36" t="s">
        <v>67</v>
      </c>
      <c r="F43" s="12">
        <f>VLOOKUP(A43,Dengue!$1:$1048576,10,FALSE)</f>
        <v>5</v>
      </c>
      <c r="G43" s="12">
        <f>VLOOKUP($A43,Chik!$1:$1048576,10,FALSE)</f>
        <v>1</v>
      </c>
      <c r="H43" s="12">
        <f>VLOOKUP($A43,zika!$1:$1048576,10,FALSE)</f>
        <v>0</v>
      </c>
      <c r="I43" s="12">
        <f>H43+F43+G43</f>
        <v>6</v>
      </c>
      <c r="J43" s="11">
        <v>116691</v>
      </c>
      <c r="K43" s="58" t="s">
        <v>1127</v>
      </c>
      <c r="L43" s="8">
        <f>I43/J43*100000</f>
        <v>5.1417847134740464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19" ht="15.75" x14ac:dyDescent="0.25">
      <c r="A44" s="42">
        <v>39</v>
      </c>
      <c r="B44" s="7">
        <v>310360</v>
      </c>
      <c r="C44" s="17" t="s">
        <v>1118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0</v>
      </c>
      <c r="J44" s="11">
        <v>2804</v>
      </c>
      <c r="K44" s="58" t="s">
        <v>1124</v>
      </c>
      <c r="L44" s="8">
        <f>I44/J44*100000</f>
        <v>0</v>
      </c>
      <c r="M44" s="7" t="str">
        <f>IF(L44=0,"Silencioso",IF(AND(L44&gt;0,L44&lt;100),"Baixa",IF(AND(L44&gt;=100,L44&lt;300),"Média",IF(AND(L44&gt;=300,L44&lt;500),"Alta",IF(L44&gt;=500,"Muito Alta","Avaliar")))))</f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40</v>
      </c>
      <c r="B45" s="7">
        <v>310370</v>
      </c>
      <c r="C45" s="17" t="s">
        <v>1112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0</v>
      </c>
      <c r="J45" s="11">
        <v>8425</v>
      </c>
      <c r="K45" s="58" t="s">
        <v>1124</v>
      </c>
      <c r="L45" s="8">
        <f>I45/J45*100000</f>
        <v>0</v>
      </c>
      <c r="M45" s="7" t="str">
        <f>IF(L45=0,"Silencioso",IF(AND(L45&gt;0,L45&lt;100),"Baixa",IF(AND(L45&gt;=100,L45&lt;300),"Média",IF(AND(L45&gt;=300,L45&lt;500),"Alta",IF(L45&gt;=500,"Muito Alta","Avaliar")))))</f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41</v>
      </c>
      <c r="B46" s="7">
        <v>310375</v>
      </c>
      <c r="C46" s="17" t="s">
        <v>1110</v>
      </c>
      <c r="D46" s="36" t="s">
        <v>8</v>
      </c>
      <c r="E46" s="36" t="s">
        <v>70</v>
      </c>
      <c r="F46" s="12">
        <f>VLOOKUP(A46,Dengue!$1:$1048576,10,FALSE)</f>
        <v>0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0</v>
      </c>
      <c r="J46" s="11">
        <v>6804</v>
      </c>
      <c r="K46" s="58" t="s">
        <v>1124</v>
      </c>
      <c r="L46" s="8">
        <f>I46/J46*100000</f>
        <v>0</v>
      </c>
      <c r="M46" s="7" t="str">
        <f>IF(L46=0,"Silencioso",IF(AND(L46&gt;0,L46&lt;100),"Baixa",IF(AND(L46&gt;=100,L46&lt;300),"Média",IF(AND(L46&gt;=300,L46&lt;500),"Alta",IF(L46&gt;=500,"Muito Alta","Avaliar")))))</f>
        <v>Silencioso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42</v>
      </c>
      <c r="B47" s="7">
        <v>310380</v>
      </c>
      <c r="C47" s="17" t="s">
        <v>1120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0</v>
      </c>
      <c r="J47" s="11">
        <v>2833</v>
      </c>
      <c r="K47" s="58" t="s">
        <v>1124</v>
      </c>
      <c r="L47" s="8">
        <f>I47/J47*100000</f>
        <v>0</v>
      </c>
      <c r="M47" s="7" t="str">
        <f>IF(L47=0,"Silencioso",IF(AND(L47&gt;0,L47&lt;100),"Baixa",IF(AND(L47&gt;=100,L47&lt;300),"Média",IF(AND(L47&gt;=300,L47&lt;500),"Alta",IF(L47&gt;=500,"Muito Alta","Avaliar")))))</f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43</v>
      </c>
      <c r="B48" s="7">
        <v>310390</v>
      </c>
      <c r="C48" s="17" t="s">
        <v>1115</v>
      </c>
      <c r="D48" s="36" t="s">
        <v>26</v>
      </c>
      <c r="E48" s="36" t="s">
        <v>73</v>
      </c>
      <c r="F48" s="12">
        <f>VLOOKUP(A48,Dengue!$1:$1048576,10,FALSE)</f>
        <v>3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3</v>
      </c>
      <c r="J48" s="11">
        <v>9142</v>
      </c>
      <c r="K48" s="58" t="s">
        <v>1124</v>
      </c>
      <c r="L48" s="8">
        <f>I48/J48*100000</f>
        <v>32.815576460293151</v>
      </c>
      <c r="M48" s="7" t="str">
        <f>IF(L48=0,"Silencioso",IF(AND(L48&gt;0,L48&lt;100),"Baixa",IF(AND(L48&gt;=100,L48&lt;300),"Média",IF(AND(L48&gt;=300,L48&lt;500),"Alta",IF(L48&gt;=500,"Muito Alta","Avaliar")))))</f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19" ht="15.75" x14ac:dyDescent="0.25">
      <c r="A49" s="42">
        <v>44</v>
      </c>
      <c r="B49" s="7">
        <v>310400</v>
      </c>
      <c r="C49" s="17" t="s">
        <v>1114</v>
      </c>
      <c r="D49" s="36" t="s">
        <v>24</v>
      </c>
      <c r="E49" s="36" t="s">
        <v>74</v>
      </c>
      <c r="F49" s="12">
        <f>VLOOKUP(A49,Dengue!$1:$1048576,10,FALSE)</f>
        <v>7</v>
      </c>
      <c r="G49" s="12">
        <f>VLOOKUP($A49,Chik!$1:$1048576,10,FALSE)</f>
        <v>0</v>
      </c>
      <c r="H49" s="12">
        <f>VLOOKUP($A49,zika!$1:$1048576,10,FALSE)</f>
        <v>1</v>
      </c>
      <c r="I49" s="12">
        <f>H49+F49+G49</f>
        <v>8</v>
      </c>
      <c r="J49" s="11">
        <v>105083</v>
      </c>
      <c r="K49" s="58" t="s">
        <v>1127</v>
      </c>
      <c r="L49" s="8">
        <f>I49/J49*100000</f>
        <v>7.6130297003321177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38"/>
    </row>
    <row r="50" spans="1:19" ht="15.75" x14ac:dyDescent="0.25">
      <c r="A50" s="42">
        <v>45</v>
      </c>
      <c r="B50" s="7">
        <v>310410</v>
      </c>
      <c r="C50" s="17" t="s">
        <v>1117</v>
      </c>
      <c r="D50" s="36" t="s">
        <v>40</v>
      </c>
      <c r="E50" s="36" t="s">
        <v>75</v>
      </c>
      <c r="F50" s="12">
        <f>VLOOKUP(A50,Dengue!$1:$1048576,10,FALSE)</f>
        <v>0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0</v>
      </c>
      <c r="J50" s="11">
        <v>10657</v>
      </c>
      <c r="K50" s="58" t="s">
        <v>1124</v>
      </c>
      <c r="L50" s="8">
        <f>I50/J50*100000</f>
        <v>0</v>
      </c>
      <c r="M50" s="7" t="str">
        <f>IF(L50=0,"Silencioso",IF(AND(L50&gt;0,L50&lt;100),"Baixa",IF(AND(L50&gt;=100,L50&lt;300),"Média",IF(AND(L50&gt;=300,L50&lt;500),"Alta",IF(L50&gt;=500,"Muito Alta","Avaliar")))))</f>
        <v>Silencioso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19" ht="15.75" x14ac:dyDescent="0.25">
      <c r="A51" s="42">
        <v>46</v>
      </c>
      <c r="B51" s="7">
        <v>310420</v>
      </c>
      <c r="C51" s="17" t="s">
        <v>1115</v>
      </c>
      <c r="D51" s="36" t="s">
        <v>26</v>
      </c>
      <c r="E51" s="36" t="s">
        <v>76</v>
      </c>
      <c r="F51" s="12">
        <f>VLOOKUP(A51,Dengue!$1:$1048576,10,FALSE)</f>
        <v>0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0</v>
      </c>
      <c r="J51" s="11">
        <v>39793</v>
      </c>
      <c r="K51" s="58" t="s">
        <v>1125</v>
      </c>
      <c r="L51" s="8">
        <f>I51/J51*100000</f>
        <v>0</v>
      </c>
      <c r="M51" s="7" t="str">
        <f>IF(L51=0,"Silencioso",IF(AND(L51&gt;0,L51&lt;100),"Baixa",IF(AND(L51&gt;=100,L51&lt;300),"Média",IF(AND(L51&gt;=300,L51&lt;500),"Alta",IF(L51&gt;=500,"Muito Alta","Avaliar")))))</f>
        <v>Silencioso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38"/>
    </row>
    <row r="52" spans="1:19" ht="15.75" x14ac:dyDescent="0.25">
      <c r="A52" s="42">
        <v>47</v>
      </c>
      <c r="B52" s="7">
        <v>310430</v>
      </c>
      <c r="C52" s="17" t="s">
        <v>1117</v>
      </c>
      <c r="D52" s="36" t="s">
        <v>40</v>
      </c>
      <c r="E52" s="36" t="s">
        <v>77</v>
      </c>
      <c r="F52" s="12">
        <f>VLOOKUP(A52,Dengue!$1:$1048576,10,FALSE)</f>
        <v>0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0</v>
      </c>
      <c r="J52" s="11">
        <v>14955</v>
      </c>
      <c r="K52" s="58" t="s">
        <v>1124</v>
      </c>
      <c r="L52" s="8">
        <f>I52/J52*100000</f>
        <v>0</v>
      </c>
      <c r="M52" s="7" t="str">
        <f>IF(L52=0,"Silencioso",IF(AND(L52&gt;0,L52&lt;100),"Baixa",IF(AND(L52&gt;=100,L52&lt;300),"Média",IF(AND(L52&gt;=300,L52&lt;500),"Alta",IF(L52&gt;=500,"Muito Alta","Avaliar")))))</f>
        <v>Silencioso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19" ht="15.75" x14ac:dyDescent="0.25">
      <c r="A53" s="42">
        <v>48</v>
      </c>
      <c r="B53" s="7">
        <v>310440</v>
      </c>
      <c r="C53" s="17" t="s">
        <v>1118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0</v>
      </c>
      <c r="J53" s="11">
        <v>2751</v>
      </c>
      <c r="K53" s="58" t="s">
        <v>1124</v>
      </c>
      <c r="L53" s="8">
        <f>I53/J53*100000</f>
        <v>0</v>
      </c>
      <c r="M53" s="7" t="str">
        <f>IF(L53=0,"Silencioso",IF(AND(L53&gt;0,L53&lt;100),"Baixa",IF(AND(L53&gt;=100,L53&lt;300),"Média",IF(AND(L53&gt;=300,L53&lt;500),"Alta",IF(L53&gt;=500,"Muito Alta","Avaliar")))))</f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19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0</v>
      </c>
      <c r="J54" s="11">
        <v>5191</v>
      </c>
      <c r="K54" s="58" t="s">
        <v>1124</v>
      </c>
      <c r="L54" s="8">
        <f>I54/J54*100000</f>
        <v>0</v>
      </c>
      <c r="M54" s="7" t="str">
        <f>IF(L54=0,"Silencioso",IF(AND(L54&gt;0,L54&lt;100),"Baixa",IF(AND(L54&gt;=100,L54&lt;300),"Média",IF(AND(L54&gt;=300,L54&lt;500),"Alta",IF(L54&gt;=500,"Muito Alta","Avaliar")))))</f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19" ht="15.75" x14ac:dyDescent="0.25">
      <c r="A55" s="42">
        <v>50</v>
      </c>
      <c r="B55" s="7">
        <v>310450</v>
      </c>
      <c r="C55" s="17" t="s">
        <v>1120</v>
      </c>
      <c r="D55" s="36" t="s">
        <v>80</v>
      </c>
      <c r="E55" s="36" t="s">
        <v>81</v>
      </c>
      <c r="F55" s="12">
        <f>VLOOKUP(A55,Dengue!$1:$1048576,10,FALSE)</f>
        <v>0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0</v>
      </c>
      <c r="J55" s="11">
        <v>17888</v>
      </c>
      <c r="K55" s="58" t="s">
        <v>1124</v>
      </c>
      <c r="L55" s="8">
        <f>I55/J55*100000</f>
        <v>0</v>
      </c>
      <c r="M55" s="7" t="str">
        <f>IF(L55=0,"Silencioso",IF(AND(L55&gt;0,L55&lt;100),"Baixa",IF(AND(L55&gt;=100,L55&lt;300),"Média",IF(AND(L55&gt;=300,L55&lt;500),"Alta",IF(L55&gt;=500,"Muito Alta","Avaliar")))))</f>
        <v>Silencioso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19" ht="15.75" x14ac:dyDescent="0.25">
      <c r="A56" s="42">
        <v>51</v>
      </c>
      <c r="B56" s="7">
        <v>310460</v>
      </c>
      <c r="C56" s="17" t="s">
        <v>1118</v>
      </c>
      <c r="D56" s="36" t="s">
        <v>38</v>
      </c>
      <c r="E56" s="36" t="s">
        <v>82</v>
      </c>
      <c r="F56" s="12">
        <f>VLOOKUP(A56,Dengue!$1:$1048576,10,FALSE)</f>
        <v>1</v>
      </c>
      <c r="G56" s="12">
        <f>VLOOKUP($A56,Chik!$1:$1048576,10,FALSE)</f>
        <v>0</v>
      </c>
      <c r="H56" s="12">
        <f>VLOOKUP($A56,zika!$1:$1048576,10,FALSE)</f>
        <v>1</v>
      </c>
      <c r="I56" s="12">
        <f>H56+F56+G56</f>
        <v>2</v>
      </c>
      <c r="J56" s="11">
        <v>14085</v>
      </c>
      <c r="K56" s="58" t="s">
        <v>1124</v>
      </c>
      <c r="L56" s="8">
        <f>I56/J56*100000</f>
        <v>14.199503017394392</v>
      </c>
      <c r="M56" s="7" t="str">
        <f>IF(L56=0,"Silencioso",IF(AND(L56&gt;0,L56&lt;100),"Baixa",IF(AND(L56&gt;=100,L56&lt;300),"Média",IF(AND(L56&gt;=300,L56&lt;500),"Alta",IF(L56&gt;=500,"Muito Alta","Avaliar")))))</f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19" ht="15.75" x14ac:dyDescent="0.25">
      <c r="A57" s="42">
        <v>52</v>
      </c>
      <c r="B57" s="7">
        <v>310470</v>
      </c>
      <c r="C57" s="17" t="s">
        <v>1116</v>
      </c>
      <c r="D57" s="36" t="s">
        <v>28</v>
      </c>
      <c r="E57" s="36" t="s">
        <v>83</v>
      </c>
      <c r="F57" s="12">
        <f>VLOOKUP(A57,Dengue!$1:$1048576,10,FALSE)</f>
        <v>1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1</v>
      </c>
      <c r="J57" s="11">
        <v>13064</v>
      </c>
      <c r="K57" s="58" t="s">
        <v>1124</v>
      </c>
      <c r="L57" s="8">
        <f>I57/J57*100000</f>
        <v>7.6546233925290874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19" ht="15.75" x14ac:dyDescent="0.25">
      <c r="A58" s="42">
        <v>53</v>
      </c>
      <c r="B58" s="7">
        <v>310480</v>
      </c>
      <c r="C58" s="17" t="s">
        <v>1111</v>
      </c>
      <c r="D58" s="36" t="s">
        <v>11</v>
      </c>
      <c r="E58" s="36" t="s">
        <v>84</v>
      </c>
      <c r="F58" s="12">
        <f>VLOOKUP(A58,Dengue!$1:$1048576,10,FALSE)</f>
        <v>0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0</v>
      </c>
      <c r="J58" s="11">
        <v>4888</v>
      </c>
      <c r="K58" s="58" t="s">
        <v>1124</v>
      </c>
      <c r="L58" s="8">
        <f>I58/J58*100000</f>
        <v>0</v>
      </c>
      <c r="M58" s="7" t="str">
        <f>IF(L58=0,"Silencioso",IF(AND(L58&gt;0,L58&lt;100),"Baixa",IF(AND(L58&gt;=100,L58&lt;300),"Média",IF(AND(L58&gt;=300,L58&lt;500),"Alta",IF(L58&gt;=500,"Muito Alta","Avaliar")))))</f>
        <v>Silencioso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19" ht="15.75" x14ac:dyDescent="0.25">
      <c r="A59" s="42">
        <v>54</v>
      </c>
      <c r="B59" s="7">
        <v>310490</v>
      </c>
      <c r="C59" s="17" t="s">
        <v>1117</v>
      </c>
      <c r="D59" s="36" t="s">
        <v>33</v>
      </c>
      <c r="E59" s="36" t="s">
        <v>85</v>
      </c>
      <c r="F59" s="12">
        <f>VLOOKUP(A59,Dengue!$1:$1048576,10,FALSE)</f>
        <v>0</v>
      </c>
      <c r="G59" s="12">
        <f>VLOOKUP($A59,Chik!$1:$1048576,10,FALSE)</f>
        <v>1</v>
      </c>
      <c r="H59" s="12">
        <f>VLOOKUP($A59,zika!$1:$1048576,10,FALSE)</f>
        <v>0</v>
      </c>
      <c r="I59" s="12">
        <f>H59+F59+G59</f>
        <v>1</v>
      </c>
      <c r="J59" s="11">
        <v>19094</v>
      </c>
      <c r="K59" s="58" t="s">
        <v>1124</v>
      </c>
      <c r="L59" s="8">
        <f>I59/J59*100000</f>
        <v>5.2372473028176385</v>
      </c>
      <c r="M59" s="7" t="str">
        <f>IF(L59=0,"Silencioso",IF(AND(L59&gt;0,L59&lt;100),"Baixa",IF(AND(L59&gt;=100,L59&lt;300),"Média",IF(AND(L59&gt;=300,L59&lt;500),"Alta",IF(L59&gt;=500,"Muito Alta","Avaliar")))))</f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19" ht="15.75" x14ac:dyDescent="0.25">
      <c r="A60" s="42">
        <v>55</v>
      </c>
      <c r="B60" s="7">
        <v>310500</v>
      </c>
      <c r="C60" s="17" t="s">
        <v>1111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0</v>
      </c>
      <c r="J60" s="11">
        <v>7851</v>
      </c>
      <c r="K60" s="58" t="s">
        <v>1124</v>
      </c>
      <c r="L60" s="8">
        <f>I60/J60*100000</f>
        <v>0</v>
      </c>
      <c r="M60" s="7" t="str">
        <f>IF(L60=0,"Silencioso",IF(AND(L60&gt;0,L60&lt;100),"Baixa",IF(AND(L60&gt;=100,L60&lt;300),"Média",IF(AND(L60&gt;=300,L60&lt;500),"Alta",IF(L60&gt;=500,"Muito Alta","Avaliar")))))</f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19" ht="15.75" x14ac:dyDescent="0.25">
      <c r="A61" s="42">
        <v>56</v>
      </c>
      <c r="B61" s="7">
        <v>310510</v>
      </c>
      <c r="C61" s="17" t="s">
        <v>1115</v>
      </c>
      <c r="D61" s="36" t="s">
        <v>26</v>
      </c>
      <c r="E61" s="36" t="s">
        <v>87</v>
      </c>
      <c r="F61" s="12">
        <f>VLOOKUP(A61,Dengue!$1:$1048576,10,FALSE)</f>
        <v>0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0</v>
      </c>
      <c r="J61" s="11">
        <v>23757</v>
      </c>
      <c r="K61" s="58" t="s">
        <v>1124</v>
      </c>
      <c r="L61" s="8">
        <f>I61/J61*100000</f>
        <v>0</v>
      </c>
      <c r="M61" s="7" t="str">
        <f>IF(L61=0,"Silencioso",IF(AND(L61&gt;0,L61&lt;100),"Baixa",IF(AND(L61&gt;=100,L61&lt;300),"Média",IF(AND(L61&gt;=300,L61&lt;500),"Alta",IF(L61&gt;=500,"Muito Alta","Avaliar")))))</f>
        <v>Silencioso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19" ht="15.75" x14ac:dyDescent="0.25">
      <c r="A62" s="42">
        <v>57</v>
      </c>
      <c r="B62" s="7">
        <v>310520</v>
      </c>
      <c r="C62" s="17" t="s">
        <v>1116</v>
      </c>
      <c r="D62" s="36" t="s">
        <v>30</v>
      </c>
      <c r="E62" s="36" t="s">
        <v>88</v>
      </c>
      <c r="F62" s="12">
        <f>VLOOKUP(A62,Dengue!$1:$1048576,10,FALSE)</f>
        <v>11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11</v>
      </c>
      <c r="J62" s="11">
        <v>4825</v>
      </c>
      <c r="K62" s="58" t="s">
        <v>1124</v>
      </c>
      <c r="L62" s="8">
        <f>I62/J62*100000</f>
        <v>227.97927461139898</v>
      </c>
      <c r="M62" s="7" t="str">
        <f>IF(L62=0,"Silencioso",IF(AND(L62&gt;0,L62&lt;100),"Baixa",IF(AND(L62&gt;=100,L62&lt;300),"Média",IF(AND(L62&gt;=300,L62&lt;500),"Alta",IF(L62&gt;=500,"Muito Alta","Avaliar")))))</f>
        <v>Média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38"/>
    </row>
    <row r="63" spans="1:19" ht="15.75" x14ac:dyDescent="0.25">
      <c r="A63" s="42">
        <v>58</v>
      </c>
      <c r="B63" s="7">
        <v>310530</v>
      </c>
      <c r="C63" s="17" t="s">
        <v>1117</v>
      </c>
      <c r="D63" s="36" t="s">
        <v>40</v>
      </c>
      <c r="E63" s="36" t="s">
        <v>89</v>
      </c>
      <c r="F63" s="12">
        <f>VLOOKUP(A63,Dengue!$1:$1048576,10,FALSE)</f>
        <v>1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1</v>
      </c>
      <c r="J63" s="11">
        <v>5713</v>
      </c>
      <c r="K63" s="58" t="s">
        <v>1124</v>
      </c>
      <c r="L63" s="8">
        <f>I63/J63*100000</f>
        <v>17.50393838613688</v>
      </c>
      <c r="M63" s="7" t="str">
        <f>IF(L63=0,"Silencioso",IF(AND(L63&gt;0,L63&lt;100),"Baixa",IF(AND(L63&gt;=100,L63&lt;300),"Média",IF(AND(L63&gt;=300,L63&lt;500),"Alta",IF(L63&gt;=500,"Muito Alta","Avaliar")))))</f>
        <v>Baixa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19" ht="15.75" x14ac:dyDescent="0.25">
      <c r="A64" s="42">
        <v>59</v>
      </c>
      <c r="B64" s="7">
        <v>310540</v>
      </c>
      <c r="C64" s="17" t="s">
        <v>1111</v>
      </c>
      <c r="D64" s="36" t="s">
        <v>90</v>
      </c>
      <c r="E64" s="36" t="s">
        <v>91</v>
      </c>
      <c r="F64" s="12">
        <f>VLOOKUP(A64,Dengue!$1:$1048576,10,FALSE)</f>
        <v>7</v>
      </c>
      <c r="G64" s="12">
        <f>VLOOKUP($A64,Chik!$1:$1048576,10,FALSE)</f>
        <v>0</v>
      </c>
      <c r="H64" s="12">
        <f>VLOOKUP($A64,zika!$1:$1048576,10,FALSE)</f>
        <v>1</v>
      </c>
      <c r="I64" s="12">
        <f>H64+F64+G64</f>
        <v>8</v>
      </c>
      <c r="J64" s="11">
        <v>32319</v>
      </c>
      <c r="K64" s="58" t="s">
        <v>1125</v>
      </c>
      <c r="L64" s="8">
        <f>I64/J64*100000</f>
        <v>24.753241127510133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60</v>
      </c>
      <c r="B65" s="7">
        <v>310550</v>
      </c>
      <c r="C65" s="17" t="s">
        <v>1118</v>
      </c>
      <c r="D65" s="36" t="s">
        <v>62</v>
      </c>
      <c r="E65" s="36" t="s">
        <v>92</v>
      </c>
      <c r="F65" s="12">
        <f>VLOOKUP(A65,Dengue!$1:$1048576,10,FALSE)</f>
        <v>0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0</v>
      </c>
      <c r="J65" s="11">
        <v>5443</v>
      </c>
      <c r="K65" s="58" t="s">
        <v>1124</v>
      </c>
      <c r="L65" s="8">
        <f>I65/J65*100000</f>
        <v>0</v>
      </c>
      <c r="M65" s="7" t="str">
        <f>IF(L65=0,"Silencioso",IF(AND(L65&gt;0,L65&lt;100),"Baixa",IF(AND(L65&gt;=100,L65&lt;300),"Média",IF(AND(L65&gt;=300,L65&lt;500),"Alta",IF(L65&gt;=500,"Muito Alta","Avaliar")))))</f>
        <v>Silencioso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61</v>
      </c>
      <c r="B66" s="7">
        <v>310560</v>
      </c>
      <c r="C66" s="17" t="s">
        <v>1119</v>
      </c>
      <c r="D66" s="36" t="s">
        <v>41</v>
      </c>
      <c r="E66" s="36" t="s">
        <v>41</v>
      </c>
      <c r="F66" s="12">
        <f>VLOOKUP(A66,Dengue!$1:$1048576,10,FALSE)</f>
        <v>0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0</v>
      </c>
      <c r="J66" s="11">
        <v>136392</v>
      </c>
      <c r="K66" s="58" t="s">
        <v>1127</v>
      </c>
      <c r="L66" s="8">
        <f>I66/J66*100000</f>
        <v>0</v>
      </c>
      <c r="M66" s="7" t="str">
        <f>IF(L66=0,"Silencioso",IF(AND(L66&gt;0,L66&lt;100),"Baixa",IF(AND(L66&gt;=100,L66&lt;300),"Média",IF(AND(L66&gt;=300,L66&lt;500),"Alta",IF(L66&gt;=500,"Muito Alta","Avaliar")))))</f>
        <v>Silencioso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62</v>
      </c>
      <c r="B67" s="7">
        <v>310570</v>
      </c>
      <c r="C67" s="17" t="s">
        <v>1112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0</v>
      </c>
      <c r="J67" s="11">
        <v>5250</v>
      </c>
      <c r="K67" s="58" t="s">
        <v>1124</v>
      </c>
      <c r="L67" s="8">
        <f>I67/J67*100000</f>
        <v>0</v>
      </c>
      <c r="M67" s="7" t="str">
        <f>IF(L67=0,"Silencioso",IF(AND(L67&gt;0,L67&lt;100),"Baixa",IF(AND(L67&gt;=100,L67&lt;300),"Média",IF(AND(L67&gt;=300,L67&lt;500),"Alta",IF(L67&gt;=500,"Muito Alta","Avaliar")))))</f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63</v>
      </c>
      <c r="B68" s="7">
        <v>310590</v>
      </c>
      <c r="C68" s="17" t="s">
        <v>1119</v>
      </c>
      <c r="D68" s="36" t="s">
        <v>94</v>
      </c>
      <c r="E68" s="36" t="s">
        <v>95</v>
      </c>
      <c r="F68" s="12">
        <f>VLOOKUP(A68,Dengue!$1:$1048576,10,FALSE)</f>
        <v>2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2</v>
      </c>
      <c r="J68" s="11">
        <v>20720</v>
      </c>
      <c r="K68" s="58" t="s">
        <v>1124</v>
      </c>
      <c r="L68" s="8">
        <f>I68/J68*100000</f>
        <v>9.6525096525096519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64</v>
      </c>
      <c r="B69" s="7">
        <v>310600</v>
      </c>
      <c r="C69" s="17" t="s">
        <v>1111</v>
      </c>
      <c r="D69" s="36" t="s">
        <v>90</v>
      </c>
      <c r="E69" s="36" t="s">
        <v>96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0</v>
      </c>
      <c r="J69" s="11">
        <v>10248</v>
      </c>
      <c r="K69" s="58" t="s">
        <v>1124</v>
      </c>
      <c r="L69" s="8">
        <f>I69/J69*100000</f>
        <v>0</v>
      </c>
      <c r="M69" s="7" t="str">
        <f>IF(L69=0,"Silencioso",IF(AND(L69&gt;0,L69&lt;100),"Baixa",IF(AND(L69&gt;=100,L69&lt;300),"Média",IF(AND(L69&gt;=300,L69&lt;500),"Alta",IF(L69&gt;=500,"Muito Alta","Avaliar")))))</f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65</v>
      </c>
      <c r="B70" s="7">
        <v>310610</v>
      </c>
      <c r="C70" s="17" t="s">
        <v>1118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0</v>
      </c>
      <c r="J70" s="11">
        <v>3433</v>
      </c>
      <c r="K70" s="58" t="s">
        <v>1124</v>
      </c>
      <c r="L70" s="8">
        <f>I70/J70*100000</f>
        <v>0</v>
      </c>
      <c r="M70" s="7" t="str">
        <f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66</v>
      </c>
      <c r="B71" s="7">
        <v>310620</v>
      </c>
      <c r="C71" s="17" t="s">
        <v>1111</v>
      </c>
      <c r="D71" s="36" t="s">
        <v>98</v>
      </c>
      <c r="E71" s="46" t="s">
        <v>98</v>
      </c>
      <c r="F71" s="12">
        <f>VLOOKUP(A71,Dengue!$1:$1048576,10,FALSE)</f>
        <v>363</v>
      </c>
      <c r="G71" s="12">
        <f>VLOOKUP($A71,Chik!$1:$1048576,10,FALSE)</f>
        <v>3</v>
      </c>
      <c r="H71" s="12">
        <f>VLOOKUP($A71,zika!$1:$1048576,10,FALSE)</f>
        <v>1</v>
      </c>
      <c r="I71" s="12">
        <f>H71+F71+G71</f>
        <v>367</v>
      </c>
      <c r="J71" s="11">
        <v>2501576</v>
      </c>
      <c r="K71" s="58" t="s">
        <v>1128</v>
      </c>
      <c r="L71" s="8">
        <f>I71/J71*100000</f>
        <v>14.670751558217699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67</v>
      </c>
      <c r="B72" s="7">
        <v>310630</v>
      </c>
      <c r="C72" s="17" t="s">
        <v>1113</v>
      </c>
      <c r="D72" s="36" t="s">
        <v>20</v>
      </c>
      <c r="E72" s="36" t="s">
        <v>99</v>
      </c>
      <c r="F72" s="12">
        <f>VLOOKUP(A72,Dengue!$1:$1048576,10,FALSE)</f>
        <v>15</v>
      </c>
      <c r="G72" s="12">
        <f>VLOOKUP($A72,Chik!$1:$1048576,10,FALSE)</f>
        <v>0</v>
      </c>
      <c r="H72" s="12">
        <f>VLOOKUP($A72,zika!$1:$1048576,10,FALSE)</f>
        <v>0</v>
      </c>
      <c r="I72" s="12">
        <f>H72+F72+G72</f>
        <v>15</v>
      </c>
      <c r="J72" s="11">
        <v>26396</v>
      </c>
      <c r="K72" s="58" t="s">
        <v>1125</v>
      </c>
      <c r="L72" s="8">
        <f>I72/J72*100000</f>
        <v>56.826791938172455</v>
      </c>
      <c r="M72" s="7" t="str">
        <f>IF(L72=0,"Silencioso",IF(AND(L72&gt;0,L72&lt;100),"Baixa",IF(AND(L72&gt;=100,L72&lt;300),"Média",IF(AND(L72&gt;=300,L72&lt;500),"Alta",IF(L72&gt;=500,"Muito Alta","Avaliar")))))</f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68</v>
      </c>
      <c r="B73" s="7">
        <v>310640</v>
      </c>
      <c r="C73" s="17" t="s">
        <v>1111</v>
      </c>
      <c r="D73" s="36" t="s">
        <v>98</v>
      </c>
      <c r="E73" s="36" t="s">
        <v>100</v>
      </c>
      <c r="F73" s="12">
        <f>VLOOKUP(A73,Dengue!$1:$1048576,10,FALSE)</f>
        <v>1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1</v>
      </c>
      <c r="J73" s="11">
        <v>7710</v>
      </c>
      <c r="K73" s="58" t="s">
        <v>1124</v>
      </c>
      <c r="L73" s="8">
        <f>I73/J73*100000</f>
        <v>12.970168612191959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38"/>
    </row>
    <row r="74" spans="1:19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0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0</v>
      </c>
      <c r="J74" s="11">
        <v>11995</v>
      </c>
      <c r="K74" s="58" t="s">
        <v>1124</v>
      </c>
      <c r="L74" s="8">
        <f>I74/J74*100000</f>
        <v>0</v>
      </c>
      <c r="M74" s="7" t="str">
        <f>IF(L74=0,"Silencioso",IF(AND(L74&gt;0,L74&lt;100),"Baixa",IF(AND(L74&gt;=100,L74&lt;300),"Média",IF(AND(L74&gt;=300,L74&lt;500),"Alta",IF(L74&gt;=500,"Muito Alta","Avaliar")))))</f>
        <v>Silencioso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70</v>
      </c>
      <c r="B75" s="7">
        <v>310665</v>
      </c>
      <c r="C75" s="17" t="s">
        <v>1121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0</v>
      </c>
      <c r="J75" s="11">
        <v>4705</v>
      </c>
      <c r="K75" s="58" t="s">
        <v>1124</v>
      </c>
      <c r="L75" s="8">
        <f>I75/J75*100000</f>
        <v>0</v>
      </c>
      <c r="M75" s="7" t="str">
        <f>IF(L75=0,"Silencioso",IF(AND(L75&gt;0,L75&lt;100),"Baixa",IF(AND(L75&gt;=100,L75&lt;300),"Média",IF(AND(L75&gt;=300,L75&lt;500),"Alta",IF(L75&gt;=500,"Muito Alta","Avaliar")))))</f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71</v>
      </c>
      <c r="B76" s="7">
        <v>310660</v>
      </c>
      <c r="C76" s="17" t="s">
        <v>1116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0</v>
      </c>
      <c r="J76" s="11">
        <v>4602</v>
      </c>
      <c r="K76" s="58" t="s">
        <v>1124</v>
      </c>
      <c r="L76" s="8">
        <f>I76/J76*100000</f>
        <v>0</v>
      </c>
      <c r="M76" s="7" t="str">
        <f>IF(L76=0,"Silencioso",IF(AND(L76&gt;0,L76&lt;100),"Baixa",IF(AND(L76&gt;=100,L76&lt;300),"Média",IF(AND(L76&gt;=300,L76&lt;500),"Alta",IF(L76&gt;=500,"Muito Alta","Avaliar")))))</f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72</v>
      </c>
      <c r="B77" s="7">
        <v>310670</v>
      </c>
      <c r="C77" s="17" t="s">
        <v>1111</v>
      </c>
      <c r="D77" s="36" t="s">
        <v>98</v>
      </c>
      <c r="E77" s="36" t="s">
        <v>105</v>
      </c>
      <c r="F77" s="12">
        <f>VLOOKUP(A77,Dengue!$1:$1048576,10,FALSE)</f>
        <v>11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11</v>
      </c>
      <c r="J77" s="11">
        <v>432575</v>
      </c>
      <c r="K77" s="58" t="s">
        <v>1128</v>
      </c>
      <c r="L77" s="8">
        <f>I77/J77*100000</f>
        <v>2.5429116338207245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19" ht="15.75" x14ac:dyDescent="0.25">
      <c r="A78" s="42">
        <v>73</v>
      </c>
      <c r="B78" s="7">
        <v>310680</v>
      </c>
      <c r="C78" s="17" t="s">
        <v>1118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0</v>
      </c>
      <c r="J78" s="11">
        <v>3430</v>
      </c>
      <c r="K78" s="58" t="s">
        <v>1124</v>
      </c>
      <c r="L78" s="8">
        <f>I78/J78*100000</f>
        <v>0</v>
      </c>
      <c r="M78" s="7" t="str">
        <f>IF(L78=0,"Silencioso",IF(AND(L78&gt;0,L78&lt;100),"Baixa",IF(AND(L78&gt;=100,L78&lt;300),"Média",IF(AND(L78&gt;=300,L78&lt;500),"Alta",IF(L78&gt;=500,"Muito Alta","Avaliar")))))</f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74</v>
      </c>
      <c r="B79" s="7">
        <v>310690</v>
      </c>
      <c r="C79" s="17" t="s">
        <v>1118</v>
      </c>
      <c r="D79" s="36" t="s">
        <v>57</v>
      </c>
      <c r="E79" s="36" t="s">
        <v>107</v>
      </c>
      <c r="F79" s="12">
        <f>VLOOKUP(A79,Dengue!$1:$1048576,10,FALSE)</f>
        <v>0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0</v>
      </c>
      <c r="J79" s="11">
        <v>14431</v>
      </c>
      <c r="K79" s="58" t="s">
        <v>1124</v>
      </c>
      <c r="L79" s="8">
        <f>I79/J79*100000</f>
        <v>0</v>
      </c>
      <c r="M79" s="7" t="str">
        <f>IF(L79=0,"Silencioso",IF(AND(L79&gt;0,L79&lt;100),"Baixa",IF(AND(L79&gt;=100,L79&lt;300),"Média",IF(AND(L79&gt;=300,L79&lt;500),"Alta",IF(L79&gt;=500,"Muito Alta","Avaliar")))))</f>
        <v>Silencioso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75</v>
      </c>
      <c r="B80" s="7">
        <v>310700</v>
      </c>
      <c r="C80" s="17" t="s">
        <v>1111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0</v>
      </c>
      <c r="J80" s="11">
        <v>2532</v>
      </c>
      <c r="K80" s="58" t="s">
        <v>1124</v>
      </c>
      <c r="L80" s="8">
        <f>I80/J80*100000</f>
        <v>0</v>
      </c>
      <c r="M80" s="7" t="str">
        <f>IF(L80=0,"Silencioso",IF(AND(L80&gt;0,L80&lt;100),"Baixa",IF(AND(L80&gt;=100,L80&lt;300),"Média",IF(AND(L80&gt;=300,L80&lt;500),"Alta",IF(L80&gt;=500,"Muito Alta","Avaliar")))))</f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19" ht="15.75" x14ac:dyDescent="0.25">
      <c r="A81" s="42">
        <v>76</v>
      </c>
      <c r="B81" s="7">
        <v>310710</v>
      </c>
      <c r="C81" s="17" t="s">
        <v>1117</v>
      </c>
      <c r="D81" s="36" t="s">
        <v>33</v>
      </c>
      <c r="E81" s="36" t="s">
        <v>109</v>
      </c>
      <c r="F81" s="12">
        <f>VLOOKUP(A81,Dengue!$1:$1048576,10,FALSE)</f>
        <v>0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0</v>
      </c>
      <c r="J81" s="11">
        <v>40031</v>
      </c>
      <c r="K81" s="58" t="s">
        <v>1125</v>
      </c>
      <c r="L81" s="8">
        <f>I81/J81*100000</f>
        <v>0</v>
      </c>
      <c r="M81" s="7" t="str">
        <f>IF(L81=0,"Silencioso",IF(AND(L81&gt;0,L81&lt;100),"Baixa",IF(AND(L81&gt;=100,L81&lt;300),"Média",IF(AND(L81&gt;=300,L81&lt;500),"Alta",IF(L81&gt;=500,"Muito Alta","Avaliar")))))</f>
        <v>Silencioso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38"/>
    </row>
    <row r="82" spans="1:19" ht="15.75" x14ac:dyDescent="0.25">
      <c r="A82" s="42">
        <v>77</v>
      </c>
      <c r="B82" s="7">
        <v>310720</v>
      </c>
      <c r="C82" s="17" t="s">
        <v>1118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0</v>
      </c>
      <c r="J82" s="11">
        <v>5091</v>
      </c>
      <c r="K82" s="58" t="s">
        <v>1124</v>
      </c>
      <c r="L82" s="8">
        <f>I82/J82*100000</f>
        <v>0</v>
      </c>
      <c r="M82" s="7" t="str">
        <f>IF(L82=0,"Silencioso",IF(AND(L82&gt;0,L82&lt;100),"Baixa",IF(AND(L82&gt;=100,L82&lt;300),"Média",IF(AND(L82&gt;=300,L82&lt;500),"Alta",IF(L82&gt;=500,"Muito Alta","Avaliar")))))</f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19" ht="15.75" x14ac:dyDescent="0.25">
      <c r="A83" s="42">
        <v>78</v>
      </c>
      <c r="B83" s="7">
        <v>310730</v>
      </c>
      <c r="C83" s="17" t="s">
        <v>1121</v>
      </c>
      <c r="D83" s="36" t="s">
        <v>102</v>
      </c>
      <c r="E83" s="36" t="s">
        <v>111</v>
      </c>
      <c r="F83" s="12">
        <f>VLOOKUP(A83,Dengue!$1:$1048576,10,FALSE)</f>
        <v>5</v>
      </c>
      <c r="G83" s="12">
        <f>VLOOKUP($A83,Chik!$1:$1048576,10,FALSE)</f>
        <v>0</v>
      </c>
      <c r="H83" s="12">
        <f>VLOOKUP($A83,zika!$1:$1048576,10,FALSE)</f>
        <v>2</v>
      </c>
      <c r="I83" s="12">
        <f>H83+F83+G83</f>
        <v>7</v>
      </c>
      <c r="J83" s="11">
        <v>49942</v>
      </c>
      <c r="K83" s="58" t="s">
        <v>1125</v>
      </c>
      <c r="L83" s="8">
        <f>I83/J83*100000</f>
        <v>14.016258860277922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19" ht="15.75" x14ac:dyDescent="0.25">
      <c r="A84" s="42">
        <v>79</v>
      </c>
      <c r="B84" s="7">
        <v>310740</v>
      </c>
      <c r="C84" s="17" t="s">
        <v>1115</v>
      </c>
      <c r="D84" s="36" t="s">
        <v>26</v>
      </c>
      <c r="E84" s="46" t="s">
        <v>112</v>
      </c>
      <c r="F84" s="12">
        <f>VLOOKUP(A84,Dengue!$1:$1048576,10,FALSE)</f>
        <v>6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6</v>
      </c>
      <c r="J84" s="11">
        <v>50166</v>
      </c>
      <c r="K84" s="58" t="s">
        <v>1125</v>
      </c>
      <c r="L84" s="8">
        <f>I84/J84*100000</f>
        <v>11.96029183112068</v>
      </c>
      <c r="M84" s="7" t="str">
        <f>IF(L84=0,"Silencioso",IF(AND(L84&gt;0,L84&lt;100),"Baixa",IF(AND(L84&gt;=100,L84&lt;300),"Média",IF(AND(L84&gt;=300,L84&lt;500),"Alta",IF(L84&gt;=500,"Muito Alta","Avaliar")))))</f>
        <v>Baixa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19" ht="15.75" x14ac:dyDescent="0.25">
      <c r="A85" s="42">
        <v>80</v>
      </c>
      <c r="B85" s="7">
        <v>310750</v>
      </c>
      <c r="C85" s="17" t="s">
        <v>1118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0</v>
      </c>
      <c r="J85" s="11">
        <v>6489</v>
      </c>
      <c r="K85" s="58" t="s">
        <v>1124</v>
      </c>
      <c r="L85" s="8">
        <f>I85/J85*100000</f>
        <v>0</v>
      </c>
      <c r="M85" s="7" t="str">
        <f>IF(L85=0,"Silencioso",IF(AND(L85&gt;0,L85&lt;100),"Baixa",IF(AND(L85&gt;=100,L85&lt;300),"Média",IF(AND(L85&gt;=300,L85&lt;500),"Alta",IF(L85&gt;=500,"Muito Alta","Avaliar")))))</f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19" ht="15.75" x14ac:dyDescent="0.25">
      <c r="A86" s="42">
        <v>81</v>
      </c>
      <c r="B86" s="7">
        <v>310760</v>
      </c>
      <c r="C86" s="17" t="s">
        <v>1117</v>
      </c>
      <c r="D86" s="36" t="s">
        <v>45</v>
      </c>
      <c r="E86" s="36" t="s">
        <v>114</v>
      </c>
      <c r="F86" s="12">
        <f>VLOOKUP(A86,Dengue!$1:$1048576,10,FALSE)</f>
        <v>0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0</v>
      </c>
      <c r="J86" s="11">
        <v>4190</v>
      </c>
      <c r="K86" s="58" t="s">
        <v>1124</v>
      </c>
      <c r="L86" s="8">
        <f>I86/J86*100000</f>
        <v>0</v>
      </c>
      <c r="M86" s="7" t="str">
        <f>IF(L86=0,"Silencioso",IF(AND(L86&gt;0,L86&lt;100),"Baixa",IF(AND(L86&gt;=100,L86&lt;300),"Média",IF(AND(L86&gt;=300,L86&lt;500),"Alta",IF(L86&gt;=500,"Muito Alta","Avaliar")))))</f>
        <v>Silencioso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19" ht="15.75" x14ac:dyDescent="0.25">
      <c r="A87" s="42">
        <v>82</v>
      </c>
      <c r="B87" s="7">
        <v>310770</v>
      </c>
      <c r="C87" s="17" t="s">
        <v>1111</v>
      </c>
      <c r="D87" s="36" t="s">
        <v>90</v>
      </c>
      <c r="E87" s="36" t="s">
        <v>115</v>
      </c>
      <c r="F87" s="12">
        <f>VLOOKUP(A87,Dengue!$1:$1048576,10,FALSE)</f>
        <v>0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0</v>
      </c>
      <c r="J87" s="11">
        <v>6031</v>
      </c>
      <c r="K87" s="58" t="s">
        <v>1124</v>
      </c>
      <c r="L87" s="8">
        <f>I87/J87*100000</f>
        <v>0</v>
      </c>
      <c r="M87" s="7" t="str">
        <f>IF(L87=0,"Silencioso",IF(AND(L87&gt;0,L87&lt;100),"Baixa",IF(AND(L87&gt;=100,L87&lt;300),"Média",IF(AND(L87&gt;=300,L87&lt;500),"Alta",IF(L87&gt;=500,"Muito Alta","Avaliar")))))</f>
        <v>Silencioso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19" ht="15.75" x14ac:dyDescent="0.25">
      <c r="A88" s="42">
        <v>83</v>
      </c>
      <c r="B88" s="7">
        <v>310780</v>
      </c>
      <c r="C88" s="17" t="s">
        <v>1113</v>
      </c>
      <c r="D88" s="36" t="s">
        <v>20</v>
      </c>
      <c r="E88" s="36" t="s">
        <v>116</v>
      </c>
      <c r="F88" s="12">
        <f>VLOOKUP(A88,Dengue!$1:$1048576,10,FALSE)</f>
        <v>1</v>
      </c>
      <c r="G88" s="12">
        <f>VLOOKUP($A88,Chik!$1:$1048576,10,FALSE)</f>
        <v>1</v>
      </c>
      <c r="H88" s="12">
        <f>VLOOKUP($A88,zika!$1:$1048576,10,FALSE)</f>
        <v>0</v>
      </c>
      <c r="I88" s="12">
        <f>H88+F88+G88</f>
        <v>2</v>
      </c>
      <c r="J88" s="11">
        <v>15010</v>
      </c>
      <c r="K88" s="58" t="s">
        <v>1124</v>
      </c>
      <c r="L88" s="8">
        <f>I88/J88*100000</f>
        <v>13.324450366422385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19" ht="15.75" x14ac:dyDescent="0.25">
      <c r="A89" s="42">
        <v>84</v>
      </c>
      <c r="B89" s="7">
        <v>310790</v>
      </c>
      <c r="C89" s="17" t="s">
        <v>1117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0</v>
      </c>
      <c r="J89" s="11">
        <v>10558</v>
      </c>
      <c r="K89" s="58" t="s">
        <v>1124</v>
      </c>
      <c r="L89" s="8">
        <f>I89/J89*100000</f>
        <v>0</v>
      </c>
      <c r="M89" s="7" t="str">
        <f>IF(L89=0,"Silencioso",IF(AND(L89&gt;0,L89&lt;100),"Baixa",IF(AND(L89&gt;=100,L89&lt;300),"Média",IF(AND(L89&gt;=300,L89&lt;500),"Alta",IF(L89&gt;=500,"Muito Alta","Avaliar")))))</f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19" ht="15.75" x14ac:dyDescent="0.25">
      <c r="A90" s="42">
        <v>85</v>
      </c>
      <c r="B90" s="7">
        <v>310800</v>
      </c>
      <c r="C90" s="17" t="s">
        <v>1115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0</v>
      </c>
      <c r="J90" s="11">
        <v>17598</v>
      </c>
      <c r="K90" s="58" t="s">
        <v>1124</v>
      </c>
      <c r="L90" s="8">
        <f>I90/J90*100000</f>
        <v>0</v>
      </c>
      <c r="M90" s="7" t="str">
        <f>IF(L90=0,"Silencioso",IF(AND(L90&gt;0,L90&lt;100),"Baixa",IF(AND(L90&gt;=100,L90&lt;300),"Média",IF(AND(L90&gt;=300,L90&lt;500),"Alta",IF(L90&gt;=500,"Muito Alta","Avaliar")))))</f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19" ht="15.75" x14ac:dyDescent="0.25">
      <c r="A91" s="42">
        <v>86</v>
      </c>
      <c r="B91" s="7">
        <v>310810</v>
      </c>
      <c r="C91" s="17" t="s">
        <v>1111</v>
      </c>
      <c r="D91" s="36" t="s">
        <v>98</v>
      </c>
      <c r="E91" s="36" t="s">
        <v>119</v>
      </c>
      <c r="F91" s="12">
        <f>VLOOKUP(A91,Dengue!$1:$1048576,10,FALSE)</f>
        <v>0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0</v>
      </c>
      <c r="J91" s="11">
        <v>6876</v>
      </c>
      <c r="K91" s="58" t="s">
        <v>1124</v>
      </c>
      <c r="L91" s="8">
        <f>I91/J91*100000</f>
        <v>0</v>
      </c>
      <c r="M91" s="7" t="str">
        <f>IF(L91=0,"Silencioso",IF(AND(L91&gt;0,L91&lt;100),"Baixa",IF(AND(L91&gt;=100,L91&lt;300),"Média",IF(AND(L91&gt;=300,L91&lt;500),"Alta",IF(L91&gt;=500,"Muito Alta","Avaliar")))))</f>
        <v>Silencioso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19" ht="15.75" x14ac:dyDescent="0.25">
      <c r="A92" s="42">
        <v>87</v>
      </c>
      <c r="B92" s="7">
        <v>310820</v>
      </c>
      <c r="C92" s="17" t="s">
        <v>1120</v>
      </c>
      <c r="D92" s="36" t="s">
        <v>80</v>
      </c>
      <c r="E92" s="36" t="s">
        <v>120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0</v>
      </c>
      <c r="J92" s="11">
        <v>5544</v>
      </c>
      <c r="K92" s="58" t="s">
        <v>1124</v>
      </c>
      <c r="L92" s="8">
        <f>I92/J92*100000</f>
        <v>0</v>
      </c>
      <c r="M92" s="7" t="str">
        <f>IF(L92=0,"Silencioso",IF(AND(L92&gt;0,L92&lt;100),"Baixa",IF(AND(L92&gt;=100,L92&lt;300),"Média",IF(AND(L92&gt;=300,L92&lt;500),"Alta",IF(L92&gt;=500,"Muito Alta","Avaliar")))))</f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19" ht="15.75" x14ac:dyDescent="0.25">
      <c r="A93" s="42">
        <v>88</v>
      </c>
      <c r="B93" s="7">
        <v>310825</v>
      </c>
      <c r="C93" s="17" t="s">
        <v>1121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0</v>
      </c>
      <c r="J93" s="11">
        <v>11088</v>
      </c>
      <c r="K93" s="58" t="s">
        <v>1124</v>
      </c>
      <c r="L93" s="8">
        <f>I93/J93*100000</f>
        <v>0</v>
      </c>
      <c r="M93" s="7" t="str">
        <f>IF(L93=0,"Silencioso",IF(AND(L93&gt;0,L93&lt;100),"Baixa",IF(AND(L93&gt;=100,L93&lt;300),"Média",IF(AND(L93&gt;=300,L93&lt;500),"Alta",IF(L93&gt;=500,"Muito Alta","Avaliar")))))</f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19" ht="15.75" x14ac:dyDescent="0.25">
      <c r="A94" s="42">
        <v>89</v>
      </c>
      <c r="B94" s="7">
        <v>310830</v>
      </c>
      <c r="C94" s="17" t="s">
        <v>1117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0</v>
      </c>
      <c r="J94" s="11">
        <v>19202</v>
      </c>
      <c r="K94" s="58" t="s">
        <v>1124</v>
      </c>
      <c r="L94" s="8">
        <f>I94/J94*100000</f>
        <v>0</v>
      </c>
      <c r="M94" s="7" t="str">
        <f>IF(L94=0,"Silencioso",IF(AND(L94&gt;0,L94&lt;100),"Baixa",IF(AND(L94&gt;=100,L94&lt;300),"Média",IF(AND(L94&gt;=300,L94&lt;500),"Alta",IF(L94&gt;=500,"Muito Alta","Avaliar")))))</f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19" ht="15.75" x14ac:dyDescent="0.25">
      <c r="A95" s="42">
        <v>90</v>
      </c>
      <c r="B95" s="7">
        <v>310840</v>
      </c>
      <c r="C95" s="17" t="s">
        <v>1117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0</v>
      </c>
      <c r="J95" s="11">
        <v>14995</v>
      </c>
      <c r="K95" s="58" t="s">
        <v>1124</v>
      </c>
      <c r="L95" s="8">
        <f>I95/J95*100000</f>
        <v>0</v>
      </c>
      <c r="M95" s="7" t="str">
        <f>IF(L95=0,"Silencioso",IF(AND(L95&gt;0,L95&lt;100),"Baixa",IF(AND(L95&gt;=100,L95&lt;300),"Média",IF(AND(L95&gt;=300,L95&lt;500),"Alta",IF(L95&gt;=500,"Muito Alta","Avaliar")))))</f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19" ht="15.75" x14ac:dyDescent="0.25">
      <c r="A96" s="42">
        <v>91</v>
      </c>
      <c r="B96" s="7">
        <v>310850</v>
      </c>
      <c r="C96" s="17" t="s">
        <v>1121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0</v>
      </c>
      <c r="J96" s="11">
        <v>6350</v>
      </c>
      <c r="K96" s="58" t="s">
        <v>1124</v>
      </c>
      <c r="L96" s="8">
        <f>I96/J96*100000</f>
        <v>0</v>
      </c>
      <c r="M96" s="7" t="str">
        <f>IF(L96=0,"Silencioso",IF(AND(L96&gt;0,L96&lt;100),"Baixa",IF(AND(L96&gt;=100,L96&lt;300),"Média",IF(AND(L96&gt;=300,L96&lt;500),"Alta",IF(L96&gt;=500,"Muito Alta","Avaliar")))))</f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92</v>
      </c>
      <c r="B97" s="7">
        <v>310870</v>
      </c>
      <c r="C97" s="17" t="s">
        <v>1118</v>
      </c>
      <c r="D97" s="36" t="s">
        <v>62</v>
      </c>
      <c r="E97" s="36" t="s">
        <v>126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0</v>
      </c>
      <c r="J97" s="11">
        <v>4374</v>
      </c>
      <c r="K97" s="58" t="s">
        <v>1124</v>
      </c>
      <c r="L97" s="8">
        <f>I97/J97*100000</f>
        <v>0</v>
      </c>
      <c r="M97" s="7" t="str">
        <f>IF(L97=0,"Silencioso",IF(AND(L97&gt;0,L97&lt;100),"Baixa",IF(AND(L97&gt;=100,L97&lt;300),"Média",IF(AND(L97&gt;=300,L97&lt;500),"Alta",IF(L97&gt;=500,"Muito Alta","Avaliar")))))</f>
        <v>Silencioso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93</v>
      </c>
      <c r="B98" s="7">
        <v>310855</v>
      </c>
      <c r="C98" s="17" t="s">
        <v>1120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0</v>
      </c>
      <c r="J98" s="11">
        <v>16321</v>
      </c>
      <c r="K98" s="58" t="s">
        <v>1124</v>
      </c>
      <c r="L98" s="8">
        <f>I98/J98*100000</f>
        <v>0</v>
      </c>
      <c r="M98" s="7" t="str">
        <f>IF(L98=0,"Silencioso",IF(AND(L98&gt;0,L98&lt;100),"Baixa",IF(AND(L98&gt;=100,L98&lt;300),"Média",IF(AND(L98&gt;=300,L98&lt;500),"Alta",IF(L98&gt;=500,"Muito Alta","Avaliar")))))</f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94</v>
      </c>
      <c r="B99" s="7">
        <v>310860</v>
      </c>
      <c r="C99" s="17" t="s">
        <v>1121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0</v>
      </c>
      <c r="J99" s="11">
        <v>32288</v>
      </c>
      <c r="K99" s="58" t="s">
        <v>1125</v>
      </c>
      <c r="L99" s="8">
        <f>I99/J99*100000</f>
        <v>0</v>
      </c>
      <c r="M99" s="7" t="str">
        <f>IF(L99=0,"Silencioso",IF(AND(L99&gt;0,L99&lt;100),"Baixa",IF(AND(L99&gt;=100,L99&lt;300),"Média",IF(AND(L99&gt;=300,L99&lt;500),"Alta",IF(L99&gt;=500,"Muito Alta","Avaliar")))))</f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95</v>
      </c>
      <c r="B100" s="7">
        <v>310890</v>
      </c>
      <c r="C100" s="17" t="s">
        <v>1117</v>
      </c>
      <c r="D100" s="36" t="s">
        <v>36</v>
      </c>
      <c r="E100" s="36" t="s">
        <v>856</v>
      </c>
      <c r="F100" s="12">
        <f>VLOOKUP(A100,Dengue!$1:$1048576,10,FALSE)</f>
        <v>1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1</v>
      </c>
      <c r="J100" s="11">
        <v>14508</v>
      </c>
      <c r="K100" s="58" t="s">
        <v>1124</v>
      </c>
      <c r="L100" s="8">
        <f>I100/J100*100000</f>
        <v>6.8927488282326994</v>
      </c>
      <c r="M100" s="7" t="str">
        <f>IF(L100=0,"Silencioso",IF(AND(L100&gt;0,L100&lt;100),"Baixa",IF(AND(L100&gt;=100,L100&lt;300),"Média",IF(AND(L100&gt;=300,L100&lt;500),"Alta",IF(L100&gt;=500,"Muito Alta","Avaliar")))))</f>
        <v>Baixa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96</v>
      </c>
      <c r="B101" s="7">
        <v>310880</v>
      </c>
      <c r="C101" s="17" t="s">
        <v>1113</v>
      </c>
      <c r="D101" s="36" t="s">
        <v>20</v>
      </c>
      <c r="E101" s="36" t="s">
        <v>129</v>
      </c>
      <c r="F101" s="12">
        <f>VLOOKUP(A101,Dengue!$1:$1048576,10,FALSE)</f>
        <v>1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1</v>
      </c>
      <c r="J101" s="11">
        <v>4835</v>
      </c>
      <c r="K101" s="58" t="s">
        <v>1124</v>
      </c>
      <c r="L101" s="8">
        <f>I101/J101*100000</f>
        <v>20.682523267838675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97</v>
      </c>
      <c r="B102" s="7">
        <v>310900</v>
      </c>
      <c r="C102" s="17" t="s">
        <v>1111</v>
      </c>
      <c r="D102" s="36" t="s">
        <v>98</v>
      </c>
      <c r="E102" s="36" t="s">
        <v>130</v>
      </c>
      <c r="F102" s="12">
        <f>VLOOKUP(A102,Dengue!$1:$1048576,10,FALSE)</f>
        <v>5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5</v>
      </c>
      <c r="J102" s="11">
        <v>39520</v>
      </c>
      <c r="K102" s="58" t="s">
        <v>1125</v>
      </c>
      <c r="L102" s="8">
        <f>I102/J102*100000</f>
        <v>12.651821862348179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19" ht="15.75" x14ac:dyDescent="0.25">
      <c r="A103" s="42">
        <v>98</v>
      </c>
      <c r="B103" s="7">
        <v>310910</v>
      </c>
      <c r="C103" s="17" t="s">
        <v>1117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0</v>
      </c>
      <c r="J103" s="11">
        <v>11010</v>
      </c>
      <c r="K103" s="58" t="s">
        <v>1124</v>
      </c>
      <c r="L103" s="8">
        <f>I103/J103*100000</f>
        <v>0</v>
      </c>
      <c r="M103" s="7" t="str">
        <f>IF(L103=0,"Silencioso",IF(AND(L103&gt;0,L103&lt;100),"Baixa",IF(AND(L103&gt;=100,L103&lt;300),"Média",IF(AND(L103&gt;=300,L103&lt;500),"Alta",IF(L103&gt;=500,"Muito Alta","Avaliar")))))</f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99</v>
      </c>
      <c r="B104" s="7">
        <v>310920</v>
      </c>
      <c r="C104" s="17" t="s">
        <v>1111</v>
      </c>
      <c r="D104" s="36" t="s">
        <v>11</v>
      </c>
      <c r="E104" s="36" t="s">
        <v>132</v>
      </c>
      <c r="F104" s="12">
        <f>VLOOKUP(A104,Dengue!$1:$1048576,10,FALSE)</f>
        <v>1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1</v>
      </c>
      <c r="J104" s="11">
        <v>10377</v>
      </c>
      <c r="K104" s="58" t="s">
        <v>1124</v>
      </c>
      <c r="L104" s="8">
        <f>I104/J104*100000</f>
        <v>9.636696540425941</v>
      </c>
      <c r="M104" s="7" t="str">
        <f>IF(L104=0,"Silencioso",IF(AND(L104&gt;0,L104&lt;100),"Baixa",IF(AND(L104&gt;=100,L104&lt;300),"Média",IF(AND(L104&gt;=300,L104&lt;500),"Alta",IF(L104&gt;=500,"Muito Alta","Avaliar")))))</f>
        <v>Baixa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100</v>
      </c>
      <c r="B105" s="7">
        <v>310925</v>
      </c>
      <c r="C105" s="17" t="s">
        <v>1113</v>
      </c>
      <c r="D105" s="36" t="s">
        <v>20</v>
      </c>
      <c r="E105" s="36" t="s">
        <v>133</v>
      </c>
      <c r="F105" s="12">
        <f>VLOOKUP(A105,Dengue!$1:$1048576,10,FALSE)</f>
        <v>0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0</v>
      </c>
      <c r="J105" s="11">
        <v>4074</v>
      </c>
      <c r="K105" s="58" t="s">
        <v>1124</v>
      </c>
      <c r="L105" s="8">
        <f>I105/J105*100000</f>
        <v>0</v>
      </c>
      <c r="M105" s="7" t="str">
        <f>IF(L105=0,"Silencioso",IF(AND(L105&gt;0,L105&lt;100),"Baixa",IF(AND(L105&gt;=100,L105&lt;300),"Média",IF(AND(L105&gt;=300,L105&lt;500),"Alta",IF(L105&gt;=500,"Muito Alta","Avaliar")))))</f>
        <v>Silencioso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101</v>
      </c>
      <c r="B106" s="7">
        <v>310930</v>
      </c>
      <c r="C106" s="17" t="s">
        <v>1120</v>
      </c>
      <c r="D106" s="36" t="s">
        <v>80</v>
      </c>
      <c r="E106" s="36" t="s">
        <v>134</v>
      </c>
      <c r="F106" s="12">
        <f>VLOOKUP(A106,Dengue!$1:$1048576,10,FALSE)</f>
        <v>12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12</v>
      </c>
      <c r="J106" s="11">
        <v>24663</v>
      </c>
      <c r="K106" s="58" t="s">
        <v>1124</v>
      </c>
      <c r="L106" s="8">
        <f>I106/J106*100000</f>
        <v>48.655881279649677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102</v>
      </c>
      <c r="B107" s="7">
        <v>310940</v>
      </c>
      <c r="C107" s="17" t="s">
        <v>1121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0</v>
      </c>
      <c r="J107" s="11">
        <v>27988</v>
      </c>
      <c r="K107" s="58" t="s">
        <v>1125</v>
      </c>
      <c r="L107" s="8">
        <f>I107/J107*100000</f>
        <v>0</v>
      </c>
      <c r="M107" s="7" t="str">
        <f>IF(L107=0,"Silencioso",IF(AND(L107&gt;0,L107&lt;100),"Baixa",IF(AND(L107&gt;=100,L107&lt;300),"Média",IF(AND(L107&gt;=300,L107&lt;500),"Alta",IF(L107&gt;=500,"Muito Alta","Avaliar")))))</f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103</v>
      </c>
      <c r="B108" s="7">
        <v>310945</v>
      </c>
      <c r="C108" s="17" t="s">
        <v>1120</v>
      </c>
      <c r="D108" s="36" t="s">
        <v>80</v>
      </c>
      <c r="E108" s="36" t="s">
        <v>137</v>
      </c>
      <c r="F108" s="12">
        <f>VLOOKUP(A108,Dengue!$1:$1048576,10,FALSE)</f>
        <v>0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0</v>
      </c>
      <c r="J108" s="11">
        <v>6909</v>
      </c>
      <c r="K108" s="58" t="s">
        <v>1124</v>
      </c>
      <c r="L108" s="8">
        <f>I108/J108*100000</f>
        <v>0</v>
      </c>
      <c r="M108" s="7" t="str">
        <f>IF(L108=0,"Silencioso",IF(AND(L108&gt;0,L108&lt;100),"Baixa",IF(AND(L108&gt;=100,L108&lt;300),"Média",IF(AND(L108&gt;=300,L108&lt;500),"Alta",IF(L108&gt;=500,"Muito Alta","Avaliar")))))</f>
        <v>Silencioso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104</v>
      </c>
      <c r="B109" s="7">
        <v>310950</v>
      </c>
      <c r="C109" s="17" t="s">
        <v>1117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0</v>
      </c>
      <c r="J109" s="11">
        <v>14075</v>
      </c>
      <c r="K109" s="58" t="s">
        <v>1124</v>
      </c>
      <c r="L109" s="8">
        <f>I109/J109*100000</f>
        <v>0</v>
      </c>
      <c r="M109" s="7" t="str">
        <f>IF(L109=0,"Silencioso",IF(AND(L109&gt;0,L109&lt;100),"Baixa",IF(AND(L109&gt;=100,L109&lt;300),"Média",IF(AND(L109&gt;=300,L109&lt;500),"Alta",IF(L109&gt;=500,"Muito Alta","Avaliar")))))</f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105</v>
      </c>
      <c r="B110" s="7">
        <v>310960</v>
      </c>
      <c r="C110" s="17" t="s">
        <v>1111</v>
      </c>
      <c r="D110" s="36" t="s">
        <v>11</v>
      </c>
      <c r="E110" s="36" t="s">
        <v>139</v>
      </c>
      <c r="F110" s="12">
        <f>VLOOKUP(A110,Dengue!$1:$1048576,10,FALSE)</f>
        <v>0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0</v>
      </c>
      <c r="J110" s="11">
        <v>3616</v>
      </c>
      <c r="K110" s="58" t="s">
        <v>1124</v>
      </c>
      <c r="L110" s="8">
        <f>I110/J110*100000</f>
        <v>0</v>
      </c>
      <c r="M110" s="7" t="str">
        <f>IF(L110=0,"Silencioso",IF(AND(L110&gt;0,L110&lt;100),"Baixa",IF(AND(L110&gt;=100,L110&lt;300),"Média",IF(AND(L110&gt;=300,L110&lt;500),"Alta",IF(L110&gt;=500,"Muito Alta","Avaliar")))))</f>
        <v>Silencioso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106</v>
      </c>
      <c r="B111" s="7">
        <v>310970</v>
      </c>
      <c r="C111" s="17" t="s">
        <v>1117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0</v>
      </c>
      <c r="J111" s="11">
        <v>11514</v>
      </c>
      <c r="K111" s="58" t="s">
        <v>1124</v>
      </c>
      <c r="L111" s="8">
        <f>I111/J111*100000</f>
        <v>0</v>
      </c>
      <c r="M111" s="7" t="str">
        <f>IF(L111=0,"Silencioso",IF(AND(L111&gt;0,L111&lt;100),"Baixa",IF(AND(L111&gt;=100,L111&lt;300),"Média",IF(AND(L111&gt;=300,L111&lt;500),"Alta",IF(L111&gt;=500,"Muito Alta","Avaliar")))))</f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107</v>
      </c>
      <c r="B112" s="7">
        <v>310270</v>
      </c>
      <c r="C112" s="17" t="s">
        <v>1116</v>
      </c>
      <c r="D112" s="36" t="s">
        <v>30</v>
      </c>
      <c r="E112" s="36" t="s">
        <v>141</v>
      </c>
      <c r="F112" s="12">
        <f>VLOOKUP(A112,Dengue!$1:$1048576,10,FALSE)</f>
        <v>0</v>
      </c>
      <c r="G112" s="12">
        <f>VLOOKUP($A112,Chik!$1:$1048576,10,FALSE)</f>
        <v>0</v>
      </c>
      <c r="H112" s="12">
        <f>VLOOKUP($A112,zika!$1:$1048576,10,FALSE)</f>
        <v>0</v>
      </c>
      <c r="I112" s="12">
        <f>H112+F112+G112</f>
        <v>0</v>
      </c>
      <c r="J112" s="11">
        <v>9382</v>
      </c>
      <c r="K112" s="58" t="s">
        <v>1124</v>
      </c>
      <c r="L112" s="8">
        <f>I112/J112*100000</f>
        <v>0</v>
      </c>
      <c r="M112" s="7" t="str">
        <f>IF(L112=0,"Silencioso",IF(AND(L112&gt;0,L112&lt;100),"Baixa",IF(AND(L112&gt;=100,L112&lt;300),"Média",IF(AND(L112&gt;=300,L112&lt;500),"Alta",IF(L112&gt;=500,"Muito Alta","Avaliar")))))</f>
        <v>Silencioso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108</v>
      </c>
      <c r="B113" s="7">
        <v>310980</v>
      </c>
      <c r="C113" s="17" t="s">
        <v>1110</v>
      </c>
      <c r="D113" s="36" t="s">
        <v>142</v>
      </c>
      <c r="E113" s="36" t="s">
        <v>143</v>
      </c>
      <c r="F113" s="12">
        <f>VLOOKUP(A113,Dengue!$1:$1048576,10,FALSE)</f>
        <v>0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0</v>
      </c>
      <c r="J113" s="11">
        <v>2677</v>
      </c>
      <c r="K113" s="58" t="s">
        <v>1124</v>
      </c>
      <c r="L113" s="8">
        <f>I113/J113*100000</f>
        <v>0</v>
      </c>
      <c r="M113" s="7" t="str">
        <f>IF(L113=0,"Silencioso",IF(AND(L113&gt;0,L113&lt;100),"Baixa",IF(AND(L113&gt;=100,L113&lt;300),"Média",IF(AND(L113&gt;=300,L113&lt;500),"Alta",IF(L113&gt;=500,"Muito Alta","Avaliar")))))</f>
        <v>Silencioso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109</v>
      </c>
      <c r="B114" s="7">
        <v>310990</v>
      </c>
      <c r="C114" s="17" t="s">
        <v>1111</v>
      </c>
      <c r="D114" s="36" t="s">
        <v>11</v>
      </c>
      <c r="E114" s="36" t="s">
        <v>144</v>
      </c>
      <c r="F114" s="12">
        <f>VLOOKUP(A114,Dengue!$1:$1048576,10,FALSE)</f>
        <v>1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1</v>
      </c>
      <c r="J114" s="11">
        <v>11495</v>
      </c>
      <c r="K114" s="58" t="s">
        <v>1124</v>
      </c>
      <c r="L114" s="8">
        <f>I114/J114*100000</f>
        <v>8.6994345367551116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110</v>
      </c>
      <c r="B115" s="7">
        <v>311000</v>
      </c>
      <c r="C115" s="17" t="s">
        <v>1111</v>
      </c>
      <c r="D115" s="36" t="s">
        <v>98</v>
      </c>
      <c r="E115" s="36" t="s">
        <v>145</v>
      </c>
      <c r="F115" s="12">
        <f>VLOOKUP(A115,Dengue!$1:$1048576,10,FALSE)</f>
        <v>4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4</v>
      </c>
      <c r="J115" s="11">
        <v>44377</v>
      </c>
      <c r="K115" s="58" t="s">
        <v>1125</v>
      </c>
      <c r="L115" s="8">
        <f>I115/J115*100000</f>
        <v>9.0136782567546252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19" ht="15.75" x14ac:dyDescent="0.25">
      <c r="A116" s="42">
        <v>111</v>
      </c>
      <c r="B116" s="7">
        <v>311010</v>
      </c>
      <c r="C116" s="17" t="s">
        <v>1118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0</v>
      </c>
      <c r="J116" s="11">
        <v>5450</v>
      </c>
      <c r="K116" s="58" t="s">
        <v>1124</v>
      </c>
      <c r="L116" s="8">
        <f>I116/J116*100000</f>
        <v>0</v>
      </c>
      <c r="M116" s="7" t="str">
        <f>IF(L116=0,"Silencioso",IF(AND(L116&gt;0,L116&lt;100),"Baixa",IF(AND(L116&gt;=100,L116&lt;300),"Média",IF(AND(L116&gt;=300,L116&lt;500),"Alta",IF(L116&gt;=500,"Muito Alta","Avaliar")))))</f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112</v>
      </c>
      <c r="B117" s="7">
        <v>311020</v>
      </c>
      <c r="C117" s="17" t="s">
        <v>1112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0</v>
      </c>
      <c r="J117" s="11">
        <v>4002</v>
      </c>
      <c r="K117" s="58" t="s">
        <v>1124</v>
      </c>
      <c r="L117" s="8">
        <f>I117/J117*100000</f>
        <v>0</v>
      </c>
      <c r="M117" s="7" t="str">
        <f>IF(L117=0,"Silencioso",IF(AND(L117&gt;0,L117&lt;100),"Baixa",IF(AND(L117&gt;=100,L117&lt;300),"Média",IF(AND(L117&gt;=300,L117&lt;500),"Alta",IF(L117&gt;=500,"Muito Alta","Avaliar")))))</f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113</v>
      </c>
      <c r="B118" s="7">
        <v>311030</v>
      </c>
      <c r="C118" s="17" t="s">
        <v>1117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0</v>
      </c>
      <c r="J118" s="11">
        <v>14417</v>
      </c>
      <c r="K118" s="58" t="s">
        <v>1124</v>
      </c>
      <c r="L118" s="8">
        <f>I118/J118*100000</f>
        <v>0</v>
      </c>
      <c r="M118" s="7" t="str">
        <f>IF(L118=0,"Silencioso",IF(AND(L118&gt;0,L118&lt;100),"Baixa",IF(AND(L118&gt;=100,L118&lt;300),"Média",IF(AND(L118&gt;=300,L118&lt;500),"Alta",IF(L118&gt;=500,"Muito Alta","Avaliar")))))</f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114</v>
      </c>
      <c r="B119" s="7">
        <v>311040</v>
      </c>
      <c r="C119" s="17" t="s">
        <v>1115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0</v>
      </c>
      <c r="J119" s="11">
        <v>2934</v>
      </c>
      <c r="K119" s="58" t="s">
        <v>1124</v>
      </c>
      <c r="L119" s="8">
        <f>I119/J119*100000</f>
        <v>0</v>
      </c>
      <c r="M119" s="7" t="str">
        <f>IF(L119=0,"Silencioso",IF(AND(L119&gt;0,L119&lt;100),"Baixa",IF(AND(L119&gt;=100,L119&lt;300),"Média",IF(AND(L119&gt;=300,L119&lt;500),"Alta",IF(L119&gt;=500,"Muito Alta","Avaliar")))))</f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115</v>
      </c>
      <c r="B120" s="7">
        <v>311050</v>
      </c>
      <c r="C120" s="17" t="s">
        <v>1117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0</v>
      </c>
      <c r="J120" s="11">
        <v>21738</v>
      </c>
      <c r="K120" s="58" t="s">
        <v>1124</v>
      </c>
      <c r="L120" s="8">
        <f>I120/J120*100000</f>
        <v>0</v>
      </c>
      <c r="M120" s="7" t="str">
        <f>IF(L120=0,"Silencioso",IF(AND(L120&gt;0,L120&lt;100),"Baixa",IF(AND(L120&gt;=100,L120&lt;300),"Média",IF(AND(L120&gt;=300,L120&lt;500),"Alta",IF(L120&gt;=500,"Muito Alta","Avaliar")))))</f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116</v>
      </c>
      <c r="B121" s="7">
        <v>311060</v>
      </c>
      <c r="C121" s="17" t="s">
        <v>1117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0</v>
      </c>
      <c r="J121" s="11">
        <v>29278</v>
      </c>
      <c r="K121" s="58" t="s">
        <v>1125</v>
      </c>
      <c r="L121" s="8">
        <f>I121/J121*100000</f>
        <v>0</v>
      </c>
      <c r="M121" s="7" t="str">
        <f>IF(L121=0,"Silencioso",IF(AND(L121&gt;0,L121&lt;100),"Baixa",IF(AND(L121&gt;=100,L121&lt;300),"Média",IF(AND(L121&gt;=300,L121&lt;500),"Alta",IF(L121&gt;=500,"Muito Alta","Avaliar")))))</f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117</v>
      </c>
      <c r="B122" s="7">
        <v>311070</v>
      </c>
      <c r="C122" s="17" t="s">
        <v>1117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0</v>
      </c>
      <c r="J122" s="11">
        <v>12816</v>
      </c>
      <c r="K122" s="58" t="s">
        <v>1124</v>
      </c>
      <c r="L122" s="8">
        <f>I122/J122*100000</f>
        <v>0</v>
      </c>
      <c r="M122" s="7" t="str">
        <f>IF(L122=0,"Silencioso",IF(AND(L122&gt;0,L122&lt;100),"Baixa",IF(AND(L122&gt;=100,L122&lt;300),"Média",IF(AND(L122&gt;=300,L122&lt;500),"Alta",IF(L122&gt;=500,"Muito Alta","Avaliar")))))</f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118</v>
      </c>
      <c r="B123" s="7">
        <v>311080</v>
      </c>
      <c r="C123" s="17" t="s">
        <v>1116</v>
      </c>
      <c r="D123" s="36" t="s">
        <v>28</v>
      </c>
      <c r="E123" s="36" t="s">
        <v>153</v>
      </c>
      <c r="F123" s="12">
        <f>VLOOKUP(A123,Dengue!$1:$1048576,10,FALSE)</f>
        <v>6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6</v>
      </c>
      <c r="J123" s="11">
        <v>3711</v>
      </c>
      <c r="K123" s="58" t="s">
        <v>1124</v>
      </c>
      <c r="L123" s="8">
        <f>I123/J123*100000</f>
        <v>161.68148746968473</v>
      </c>
      <c r="M123" s="7" t="str">
        <f>IF(L123=0,"Silencioso",IF(AND(L123&gt;0,L123&lt;100),"Baixa",IF(AND(L123&gt;=100,L123&lt;300),"Média",IF(AND(L123&gt;=300,L123&lt;500),"Alta",IF(L123&gt;=500,"Muito Alta","Avaliar")))))</f>
        <v>Média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119</v>
      </c>
      <c r="B124" s="7">
        <v>311090</v>
      </c>
      <c r="C124" s="17" t="s">
        <v>1117</v>
      </c>
      <c r="D124" s="36" t="s">
        <v>33</v>
      </c>
      <c r="E124" s="36" t="s">
        <v>154</v>
      </c>
      <c r="F124" s="12">
        <f>VLOOKUP(A124,Dengue!$1:$1048576,10,FALSE)</f>
        <v>0</v>
      </c>
      <c r="G124" s="12">
        <f>VLOOKUP($A124,Chik!$1:$1048576,10,FALSE)</f>
        <v>1</v>
      </c>
      <c r="H124" s="12">
        <f>VLOOKUP($A124,zika!$1:$1048576,10,FALSE)</f>
        <v>0</v>
      </c>
      <c r="I124" s="12">
        <f>H124+F124+G124</f>
        <v>1</v>
      </c>
      <c r="J124" s="11">
        <v>16565</v>
      </c>
      <c r="K124" s="58" t="s">
        <v>1124</v>
      </c>
      <c r="L124" s="8">
        <f>I124/J124*100000</f>
        <v>6.0368246302444915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120</v>
      </c>
      <c r="B125" s="7">
        <v>311100</v>
      </c>
      <c r="C125" s="17" t="s">
        <v>1117</v>
      </c>
      <c r="D125" s="36" t="s">
        <v>40</v>
      </c>
      <c r="E125" s="36" t="s">
        <v>155</v>
      </c>
      <c r="F125" s="12">
        <f>VLOOKUP(A125,Dengue!$1:$1048576,10,FALSE)</f>
        <v>0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0</v>
      </c>
      <c r="J125" s="11">
        <v>21056</v>
      </c>
      <c r="K125" s="58" t="s">
        <v>1124</v>
      </c>
      <c r="L125" s="8">
        <f>I125/J125*100000</f>
        <v>0</v>
      </c>
      <c r="M125" s="7" t="str">
        <f>IF(L125=0,"Silencioso",IF(AND(L125&gt;0,L125&lt;100),"Baixa",IF(AND(L125&gt;=100,L125&lt;300),"Média",IF(AND(L125&gt;=300,L125&lt;500),"Alta",IF(L125&gt;=500,"Muito Alta","Avaliar")))))</f>
        <v>Silencioso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121</v>
      </c>
      <c r="B126" s="7">
        <v>311110</v>
      </c>
      <c r="C126" s="17" t="s">
        <v>1110</v>
      </c>
      <c r="D126" s="36" t="s">
        <v>142</v>
      </c>
      <c r="E126" s="36" t="s">
        <v>156</v>
      </c>
      <c r="F126" s="12">
        <f>VLOOKUP(A126,Dengue!$1:$1048576,10,FALSE)</f>
        <v>0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0</v>
      </c>
      <c r="J126" s="11">
        <v>19738</v>
      </c>
      <c r="K126" s="58" t="s">
        <v>1124</v>
      </c>
      <c r="L126" s="8">
        <f>I126/J126*100000</f>
        <v>0</v>
      </c>
      <c r="M126" s="7" t="str">
        <f>IF(L126=0,"Silencioso",IF(AND(L126&gt;0,L126&lt;100),"Baixa",IF(AND(L126&gt;=100,L126&lt;300),"Média",IF(AND(L126&gt;=300,L126&lt;500),"Alta",IF(L126&gt;=500,"Muito Alta","Avaliar")))))</f>
        <v>Silencioso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19" ht="15.75" x14ac:dyDescent="0.25">
      <c r="A127" s="42">
        <v>122</v>
      </c>
      <c r="B127" s="7">
        <v>311115</v>
      </c>
      <c r="C127" s="17" t="s">
        <v>1121</v>
      </c>
      <c r="D127" s="36" t="s">
        <v>121</v>
      </c>
      <c r="E127" s="36" t="s">
        <v>157</v>
      </c>
      <c r="F127" s="12">
        <f>VLOOKUP(A127,Dengue!$1:$1048576,10,FALSE)</f>
        <v>0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0</v>
      </c>
      <c r="J127" s="11">
        <v>3810</v>
      </c>
      <c r="K127" s="58" t="s">
        <v>1124</v>
      </c>
      <c r="L127" s="8">
        <f>I127/J127*100000</f>
        <v>0</v>
      </c>
      <c r="M127" s="7" t="str">
        <f>IF(L127=0,"Silencioso",IF(AND(L127&gt;0,L127&lt;100),"Baixa",IF(AND(L127&gt;=100,L127&lt;300),"Média",IF(AND(L127&gt;=300,L127&lt;500),"Alta",IF(L127&gt;=500,"Muito Alta","Avaliar")))))</f>
        <v>Silencioso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123</v>
      </c>
      <c r="B128" s="7">
        <v>311120</v>
      </c>
      <c r="C128" s="17" t="s">
        <v>1115</v>
      </c>
      <c r="D128" s="36" t="s">
        <v>26</v>
      </c>
      <c r="E128" s="36" t="s">
        <v>158</v>
      </c>
      <c r="F128" s="12">
        <f>VLOOKUP(A128,Dengue!$1:$1048576,10,FALSE)</f>
        <v>26</v>
      </c>
      <c r="G128" s="12">
        <f>VLOOKUP($A128,Chik!$1:$1048576,10,FALSE)</f>
        <v>0</v>
      </c>
      <c r="H128" s="12">
        <f>VLOOKUP($A128,zika!$1:$1048576,10,FALSE)</f>
        <v>0</v>
      </c>
      <c r="I128" s="12">
        <f>H128+F128+G128</f>
        <v>26</v>
      </c>
      <c r="J128" s="11">
        <v>53866</v>
      </c>
      <c r="K128" s="58" t="s">
        <v>1125</v>
      </c>
      <c r="L128" s="8">
        <f>I128/J128*100000</f>
        <v>48.267924107971631</v>
      </c>
      <c r="M128" s="7" t="str">
        <f>IF(L128=0,"Silencioso",IF(AND(L128&gt;0,L128&lt;100),"Baixa",IF(AND(L128&gt;=100,L128&lt;300),"Média",IF(AND(L128&gt;=300,L128&lt;500),"Alta",IF(L128&gt;=500,"Muito Alta","Avaliar")))))</f>
        <v>Baixa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38"/>
    </row>
    <row r="129" spans="1:19" ht="15.75" x14ac:dyDescent="0.25">
      <c r="A129" s="42">
        <v>124</v>
      </c>
      <c r="B129" s="7">
        <v>311130</v>
      </c>
      <c r="C129" s="17" t="s">
        <v>1117</v>
      </c>
      <c r="D129" s="36" t="s">
        <v>40</v>
      </c>
      <c r="E129" s="36" t="s">
        <v>159</v>
      </c>
      <c r="F129" s="12">
        <f>VLOOKUP(A129,Dengue!$1:$1048576,10,FALSE)</f>
        <v>0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0</v>
      </c>
      <c r="J129" s="11">
        <v>11658</v>
      </c>
      <c r="K129" s="58" t="s">
        <v>1124</v>
      </c>
      <c r="L129" s="8">
        <f>I129/J129*100000</f>
        <v>0</v>
      </c>
      <c r="M129" s="7" t="str">
        <f>IF(L129=0,"Silencioso",IF(AND(L129&gt;0,L129&lt;100),"Baixa",IF(AND(L129&gt;=100,L129&lt;300),"Média",IF(AND(L129&gt;=300,L129&lt;500),"Alta",IF(L129&gt;=500,"Muito Alta","Avaliar")))))</f>
        <v>Silencioso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125</v>
      </c>
      <c r="B130" s="7">
        <v>311140</v>
      </c>
      <c r="C130" s="17" t="s">
        <v>1114</v>
      </c>
      <c r="D130" s="36" t="s">
        <v>24</v>
      </c>
      <c r="E130" s="36" t="s">
        <v>160</v>
      </c>
      <c r="F130" s="12">
        <f>VLOOKUP(A130,Dengue!$1:$1048576,10,FALSE)</f>
        <v>0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0</v>
      </c>
      <c r="J130" s="11">
        <v>8029</v>
      </c>
      <c r="K130" s="58" t="s">
        <v>1124</v>
      </c>
      <c r="L130" s="8">
        <f>I130/J130*100000</f>
        <v>0</v>
      </c>
      <c r="M130" s="7" t="str">
        <f>IF(L130=0,"Silencioso",IF(AND(L130&gt;0,L130&lt;100),"Baixa",IF(AND(L130&gt;=100,L130&lt;300),"Média",IF(AND(L130&gt;=300,L130&lt;500),"Alta",IF(L130&gt;=500,"Muito Alta","Avaliar")))))</f>
        <v>Silencioso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126</v>
      </c>
      <c r="B131" s="7">
        <v>311150</v>
      </c>
      <c r="C131" s="17" t="s">
        <v>1114</v>
      </c>
      <c r="D131" s="36" t="s">
        <v>24</v>
      </c>
      <c r="E131" s="36" t="s">
        <v>161</v>
      </c>
      <c r="F131" s="12">
        <f>VLOOKUP(A131,Dengue!$1:$1048576,10,FALSE)</f>
        <v>1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1</v>
      </c>
      <c r="J131" s="11">
        <v>15356</v>
      </c>
      <c r="K131" s="58" t="s">
        <v>1124</v>
      </c>
      <c r="L131" s="8">
        <f>I131/J131*100000</f>
        <v>6.5121125293045061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127</v>
      </c>
      <c r="B132" s="7">
        <v>311160</v>
      </c>
      <c r="C132" s="17" t="s">
        <v>1117</v>
      </c>
      <c r="D132" s="36" t="s">
        <v>40</v>
      </c>
      <c r="E132" s="36" t="s">
        <v>162</v>
      </c>
      <c r="F132" s="12">
        <f>VLOOKUP(A132,Dengue!$1:$1048576,10,FALSE)</f>
        <v>3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3</v>
      </c>
      <c r="J132" s="11">
        <v>28703</v>
      </c>
      <c r="K132" s="58" t="s">
        <v>1125</v>
      </c>
      <c r="L132" s="8">
        <f>I132/J132*100000</f>
        <v>10.451869142598335</v>
      </c>
      <c r="M132" s="7" t="str">
        <f>IF(L132=0,"Silencioso",IF(AND(L132&gt;0,L132&lt;100),"Baixa",IF(AND(L132&gt;=100,L132&lt;300),"Média",IF(AND(L132&gt;=300,L132&lt;500),"Alta",IF(L132&gt;=500,"Muito Alta","Avaliar")))))</f>
        <v>Baixa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19" ht="15.75" x14ac:dyDescent="0.25">
      <c r="A133" s="42">
        <v>128</v>
      </c>
      <c r="B133" s="7">
        <v>311190</v>
      </c>
      <c r="C133" s="17" t="s">
        <v>1115</v>
      </c>
      <c r="D133" s="36" t="s">
        <v>26</v>
      </c>
      <c r="E133" s="36" t="s">
        <v>163</v>
      </c>
      <c r="F133" s="12">
        <f>VLOOKUP(A133,Dengue!$1:$1048576,10,FALSE)</f>
        <v>0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0</v>
      </c>
      <c r="J133" s="11">
        <v>5612</v>
      </c>
      <c r="K133" s="58" t="s">
        <v>1124</v>
      </c>
      <c r="L133" s="8">
        <f>I133/J133*100000</f>
        <v>0</v>
      </c>
      <c r="M133" s="7" t="str">
        <f>IF(L133=0,"Silencioso",IF(AND(L133&gt;0,L133&lt;100),"Baixa",IF(AND(L133&gt;=100,L133&lt;300),"Média",IF(AND(L133&gt;=300,L133&lt;500),"Alta",IF(L133&gt;=500,"Muito Alta","Avaliar")))))</f>
        <v>Silencioso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129</v>
      </c>
      <c r="B134" s="7">
        <v>311170</v>
      </c>
      <c r="C134" s="17" t="s">
        <v>1112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0</v>
      </c>
      <c r="J134" s="11">
        <v>4579</v>
      </c>
      <c r="K134" s="58" t="s">
        <v>1124</v>
      </c>
      <c r="L134" s="8">
        <f>I134/J134*100000</f>
        <v>0</v>
      </c>
      <c r="M134" s="7" t="str">
        <f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130</v>
      </c>
      <c r="B135" s="7">
        <v>311180</v>
      </c>
      <c r="C135" s="17" t="s">
        <v>1110</v>
      </c>
      <c r="D135" s="36" t="s">
        <v>142</v>
      </c>
      <c r="E135" s="36" t="s">
        <v>165</v>
      </c>
      <c r="F135" s="12">
        <f>VLOOKUP(A135,Dengue!$1:$1048576,10,FALSE)</f>
        <v>0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0</v>
      </c>
      <c r="J135" s="11">
        <v>12025</v>
      </c>
      <c r="K135" s="58" t="s">
        <v>1124</v>
      </c>
      <c r="L135" s="8">
        <f>I135/J135*100000</f>
        <v>0</v>
      </c>
      <c r="M135" s="7" t="str">
        <f>IF(L135=0,"Silencioso",IF(AND(L135&gt;0,L135&lt;100),"Baixa",IF(AND(L135&gt;=100,L135&lt;300),"Média",IF(AND(L135&gt;=300,L135&lt;500),"Alta",IF(L135&gt;=500,"Muito Alta","Avaliar")))))</f>
        <v>Silencioso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131</v>
      </c>
      <c r="B136" s="7">
        <v>311200</v>
      </c>
      <c r="C136" s="17" t="s">
        <v>1115</v>
      </c>
      <c r="D136" s="36" t="s">
        <v>26</v>
      </c>
      <c r="E136" s="36" t="s">
        <v>166</v>
      </c>
      <c r="F136" s="12">
        <f>VLOOKUP(A136,Dengue!$1:$1048576,10,FALSE)</f>
        <v>4</v>
      </c>
      <c r="G136" s="12">
        <f>VLOOKUP($A136,Chik!$1:$1048576,10,FALSE)</f>
        <v>1</v>
      </c>
      <c r="H136" s="12">
        <f>VLOOKUP($A136,zika!$1:$1048576,10,FALSE)</f>
        <v>0</v>
      </c>
      <c r="I136" s="12">
        <f>H136+F136+G136</f>
        <v>5</v>
      </c>
      <c r="J136" s="11">
        <v>14883</v>
      </c>
      <c r="K136" s="58" t="s">
        <v>1124</v>
      </c>
      <c r="L136" s="8">
        <f>I136/J136*100000</f>
        <v>33.595377276086808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132</v>
      </c>
      <c r="B137" s="7">
        <v>311205</v>
      </c>
      <c r="C137" s="17" t="s">
        <v>1113</v>
      </c>
      <c r="D137" s="36" t="s">
        <v>22</v>
      </c>
      <c r="E137" s="36" t="s">
        <v>167</v>
      </c>
      <c r="F137" s="12">
        <f>VLOOKUP(A137,Dengue!$1:$1048576,10,FALSE)</f>
        <v>0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0</v>
      </c>
      <c r="J137" s="11">
        <v>4498</v>
      </c>
      <c r="K137" s="58" t="s">
        <v>1124</v>
      </c>
      <c r="L137" s="8">
        <f>I137/J137*100000</f>
        <v>0</v>
      </c>
      <c r="M137" s="7" t="str">
        <f>IF(L137=0,"Silencioso",IF(AND(L137&gt;0,L137&lt;100),"Baixa",IF(AND(L137&gt;=100,L137&lt;300),"Média",IF(AND(L137&gt;=300,L137&lt;500),"Alta",IF(L137&gt;=500,"Muito Alta","Avaliar")))))</f>
        <v>Silencioso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133</v>
      </c>
      <c r="B138" s="7">
        <v>311210</v>
      </c>
      <c r="C138" s="17" t="s">
        <v>1118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0</v>
      </c>
      <c r="J138" s="11">
        <v>5424</v>
      </c>
      <c r="K138" s="58" t="s">
        <v>1124</v>
      </c>
      <c r="L138" s="8">
        <f>I138/J138*100000</f>
        <v>0</v>
      </c>
      <c r="M138" s="7" t="str">
        <f>IF(L138=0,"Silencioso",IF(AND(L138&gt;0,L138&lt;100),"Baixa",IF(AND(L138&gt;=100,L138&lt;300),"Média",IF(AND(L138&gt;=300,L138&lt;500),"Alta",IF(L138&gt;=500,"Muito Alta","Avaliar")))))</f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134</v>
      </c>
      <c r="B139" s="7">
        <v>311220</v>
      </c>
      <c r="C139" s="17" t="s">
        <v>1119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0</v>
      </c>
      <c r="J139" s="11">
        <v>4673</v>
      </c>
      <c r="K139" s="58" t="s">
        <v>1124</v>
      </c>
      <c r="L139" s="8">
        <f>I139/J139*100000</f>
        <v>0</v>
      </c>
      <c r="M139" s="7" t="str">
        <f>IF(L139=0,"Silencioso",IF(AND(L139&gt;0,L139&lt;100),"Baixa",IF(AND(L139&gt;=100,L139&lt;300),"Média",IF(AND(L139&gt;=300,L139&lt;500),"Alta",IF(L139&gt;=500,"Muito Alta","Avaliar")))))</f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0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0</v>
      </c>
      <c r="J140" s="11">
        <v>37856</v>
      </c>
      <c r="K140" s="58" t="s">
        <v>1125</v>
      </c>
      <c r="L140" s="8">
        <f>I140/J140*100000</f>
        <v>0</v>
      </c>
      <c r="M140" s="7" t="str">
        <f>IF(L140=0,"Silencioso",IF(AND(L140&gt;0,L140&lt;100),"Baixa",IF(AND(L140&gt;=100,L140&lt;300),"Média",IF(AND(L140&gt;=300,L140&lt;500),"Alta",IF(L140&gt;=500,"Muito Alta","Avaliar")))))</f>
        <v>Silencioso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136</v>
      </c>
      <c r="B141" s="7">
        <v>311240</v>
      </c>
      <c r="C141" s="17" t="s">
        <v>1117</v>
      </c>
      <c r="D141" s="36" t="s">
        <v>45</v>
      </c>
      <c r="E141" s="36" t="s">
        <v>171</v>
      </c>
      <c r="F141" s="12">
        <f>VLOOKUP(A141,Dengue!$1:$1048576,10,FALSE)</f>
        <v>0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0</v>
      </c>
      <c r="J141" s="11">
        <v>6952</v>
      </c>
      <c r="K141" s="58" t="s">
        <v>1124</v>
      </c>
      <c r="L141" s="8">
        <f>I141/J141*100000</f>
        <v>0</v>
      </c>
      <c r="M141" s="7" t="str">
        <f>IF(L141=0,"Silencioso",IF(AND(L141&gt;0,L141&lt;100),"Baixa",IF(AND(L141&gt;=100,L141&lt;300),"Média",IF(AND(L141&gt;=300,L141&lt;500),"Alta",IF(L141&gt;=500,"Muito Alta","Avaliar")))))</f>
        <v>Silencioso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137</v>
      </c>
      <c r="B142" s="7">
        <v>311250</v>
      </c>
      <c r="C142" s="17" t="s">
        <v>1111</v>
      </c>
      <c r="D142" s="36" t="s">
        <v>11</v>
      </c>
      <c r="E142" s="36" t="s">
        <v>172</v>
      </c>
      <c r="F142" s="12">
        <f>VLOOKUP(A142,Dengue!$1:$1048576,10,FALSE)</f>
        <v>2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2</v>
      </c>
      <c r="J142" s="11">
        <v>9679</v>
      </c>
      <c r="K142" s="58" t="s">
        <v>1124</v>
      </c>
      <c r="L142" s="8">
        <f>I142/J142*100000</f>
        <v>20.663291662361814</v>
      </c>
      <c r="M142" s="7" t="str">
        <f>IF(L142=0,"Silencioso",IF(AND(L142&gt;0,L142&lt;100),"Baixa",IF(AND(L142&gt;=100,L142&lt;300),"Média",IF(AND(L142&gt;=300,L142&lt;500),"Alta",IF(L142&gt;=500,"Muito Alta","Avaliar")))))</f>
        <v>Baixa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138</v>
      </c>
      <c r="B143" s="7">
        <v>311260</v>
      </c>
      <c r="C143" s="17" t="s">
        <v>1110</v>
      </c>
      <c r="D143" s="36" t="s">
        <v>142</v>
      </c>
      <c r="E143" s="36" t="s">
        <v>173</v>
      </c>
      <c r="F143" s="12">
        <f>VLOOKUP(A143,Dengue!$1:$1048576,10,FALSE)</f>
        <v>2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2</v>
      </c>
      <c r="J143" s="11">
        <v>16109</v>
      </c>
      <c r="K143" s="58" t="s">
        <v>1124</v>
      </c>
      <c r="L143" s="8">
        <f>I143/J143*100000</f>
        <v>12.415419951579862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139</v>
      </c>
      <c r="B144" s="7">
        <v>311265</v>
      </c>
      <c r="C144" s="17" t="s">
        <v>1113</v>
      </c>
      <c r="D144" s="36" t="s">
        <v>22</v>
      </c>
      <c r="E144" s="36" t="s">
        <v>174</v>
      </c>
      <c r="F144" s="12">
        <f>VLOOKUP(A144,Dengue!$1:$1048576,10,FALSE)</f>
        <v>0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0</v>
      </c>
      <c r="J144" s="11">
        <v>5420</v>
      </c>
      <c r="K144" s="58" t="s">
        <v>1124</v>
      </c>
      <c r="L144" s="8">
        <f>I144/J144*100000</f>
        <v>0</v>
      </c>
      <c r="M144" s="7" t="str">
        <f>IF(L144=0,"Silencioso",IF(AND(L144&gt;0,L144&lt;100),"Baixa",IF(AND(L144&gt;=100,L144&lt;300),"Média",IF(AND(L144&gt;=300,L144&lt;500),"Alta",IF(L144&gt;=500,"Muito Alta","Avaliar")))))</f>
        <v>Silencioso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19" ht="15.75" x14ac:dyDescent="0.25">
      <c r="A145" s="42">
        <v>140</v>
      </c>
      <c r="B145" s="7">
        <v>311270</v>
      </c>
      <c r="C145" s="17" t="s">
        <v>1121</v>
      </c>
      <c r="D145" s="36" t="s">
        <v>102</v>
      </c>
      <c r="E145" s="36" t="s">
        <v>175</v>
      </c>
      <c r="F145" s="12">
        <f>VLOOKUP(A145,Dengue!$1:$1048576,10,FALSE)</f>
        <v>0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0</v>
      </c>
      <c r="J145" s="11">
        <v>15153</v>
      </c>
      <c r="K145" s="58" t="s">
        <v>1124</v>
      </c>
      <c r="L145" s="8">
        <f>I145/J145*100000</f>
        <v>0</v>
      </c>
      <c r="M145" s="7" t="str">
        <f>IF(L145=0,"Silencioso",IF(AND(L145&gt;0,L145&lt;100),"Baixa",IF(AND(L145&gt;=100,L145&lt;300),"Média",IF(AND(L145&gt;=300,L145&lt;500),"Alta",IF(L145&gt;=500,"Muito Alta","Avaliar")))))</f>
        <v>Silencioso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19" ht="15.75" x14ac:dyDescent="0.25">
      <c r="A146" s="42">
        <v>141</v>
      </c>
      <c r="B146" s="7">
        <v>311280</v>
      </c>
      <c r="C146" s="17" t="s">
        <v>1117</v>
      </c>
      <c r="D146" s="36" t="s">
        <v>45</v>
      </c>
      <c r="E146" s="36" t="s">
        <v>176</v>
      </c>
      <c r="F146" s="12">
        <f>VLOOKUP(A146,Dengue!$1:$1048576,10,FALSE)</f>
        <v>6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6</v>
      </c>
      <c r="J146" s="11">
        <v>8601</v>
      </c>
      <c r="K146" s="58" t="s">
        <v>1124</v>
      </c>
      <c r="L146" s="8">
        <f>I146/J146*100000</f>
        <v>69.759330310429021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19" ht="15.75" x14ac:dyDescent="0.25">
      <c r="A147" s="42">
        <v>142</v>
      </c>
      <c r="B147" s="7">
        <v>311290</v>
      </c>
      <c r="C147" s="17" t="s">
        <v>1112</v>
      </c>
      <c r="D147" s="36" t="s">
        <v>14</v>
      </c>
      <c r="E147" s="36" t="s">
        <v>177</v>
      </c>
      <c r="F147" s="12">
        <f>VLOOKUP(A147,Dengue!$1:$1048576,10,FALSE)</f>
        <v>0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0</v>
      </c>
      <c r="J147" s="11">
        <v>9287</v>
      </c>
      <c r="K147" s="58" t="s">
        <v>1124</v>
      </c>
      <c r="L147" s="8">
        <f>I147/J147*100000</f>
        <v>0</v>
      </c>
      <c r="M147" s="7" t="str">
        <f>IF(L147=0,"Silencioso",IF(AND(L147&gt;0,L147&lt;100),"Baixa",IF(AND(L147&gt;=100,L147&lt;300),"Média",IF(AND(L147&gt;=300,L147&lt;500),"Alta",IF(L147&gt;=500,"Muito Alta","Avaliar")))))</f>
        <v>Silencioso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143</v>
      </c>
      <c r="B148" s="7">
        <v>311300</v>
      </c>
      <c r="C148" s="17" t="s">
        <v>1116</v>
      </c>
      <c r="D148" s="36" t="s">
        <v>28</v>
      </c>
      <c r="E148" s="36" t="s">
        <v>178</v>
      </c>
      <c r="F148" s="12">
        <f>VLOOKUP(A148,Dengue!$1:$1048576,10,FALSE)</f>
        <v>0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0</v>
      </c>
      <c r="J148" s="11">
        <v>23586</v>
      </c>
      <c r="K148" s="58" t="s">
        <v>1124</v>
      </c>
      <c r="L148" s="8">
        <f>I148/J148*100000</f>
        <v>0</v>
      </c>
      <c r="M148" s="7" t="str">
        <f>IF(L148=0,"Silencioso",IF(AND(L148&gt;0,L148&lt;100),"Baixa",IF(AND(L148&gt;=100,L148&lt;300),"Média",IF(AND(L148&gt;=300,L148&lt;500),"Alta",IF(L148&gt;=500,"Muito Alta","Avaliar")))))</f>
        <v>Silencioso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19" ht="15.75" x14ac:dyDescent="0.25">
      <c r="A149" s="42">
        <v>144</v>
      </c>
      <c r="B149" s="7">
        <v>311310</v>
      </c>
      <c r="C149" s="17" t="s">
        <v>1119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0</v>
      </c>
      <c r="J149" s="11">
        <v>3200</v>
      </c>
      <c r="K149" s="58" t="s">
        <v>1124</v>
      </c>
      <c r="L149" s="8">
        <f>I149/J149*100000</f>
        <v>0</v>
      </c>
      <c r="M149" s="7" t="str">
        <f>IF(L149=0,"Silencioso",IF(AND(L149&gt;0,L149&lt;100),"Baixa",IF(AND(L149&gt;=100,L149&lt;300),"Média",IF(AND(L149&gt;=300,L149&lt;500),"Alta",IF(L149&gt;=500,"Muito Alta","Avaliar")))))</f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145</v>
      </c>
      <c r="B150" s="7">
        <v>311320</v>
      </c>
      <c r="C150" s="17" t="s">
        <v>1119</v>
      </c>
      <c r="D150" s="36" t="s">
        <v>41</v>
      </c>
      <c r="E150" s="36" t="s">
        <v>180</v>
      </c>
      <c r="F150" s="12">
        <f>VLOOKUP(A150,Dengue!$1:$1048576,10,FALSE)</f>
        <v>0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0</v>
      </c>
      <c r="J150" s="11">
        <v>25327</v>
      </c>
      <c r="K150" s="58" t="s">
        <v>1125</v>
      </c>
      <c r="L150" s="8">
        <f>I150/J150*100000</f>
        <v>0</v>
      </c>
      <c r="M150" s="7" t="str">
        <f>IF(L150=0,"Silencioso",IF(AND(L150&gt;0,L150&lt;100),"Baixa",IF(AND(L150&gt;=100,L150&lt;300),"Média",IF(AND(L150&gt;=300,L150&lt;500),"Alta",IF(L150&gt;=500,"Muito Alta","Avaliar")))))</f>
        <v>Silencioso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38"/>
    </row>
    <row r="151" spans="1:19" ht="15.75" x14ac:dyDescent="0.25">
      <c r="A151" s="42">
        <v>146</v>
      </c>
      <c r="B151" s="7">
        <v>311330</v>
      </c>
      <c r="C151" s="17" t="s">
        <v>1118</v>
      </c>
      <c r="D151" s="36" t="s">
        <v>14</v>
      </c>
      <c r="E151" s="36" t="s">
        <v>181</v>
      </c>
      <c r="F151" s="12">
        <f>VLOOKUP(A151,Dengue!$1:$1048576,10,FALSE)</f>
        <v>0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0</v>
      </c>
      <c r="J151" s="11">
        <v>32988</v>
      </c>
      <c r="K151" s="58" t="s">
        <v>1125</v>
      </c>
      <c r="L151" s="8">
        <f>I151/J151*100000</f>
        <v>0</v>
      </c>
      <c r="M151" s="7" t="str">
        <f>IF(L151=0,"Silencioso",IF(AND(L151&gt;0,L151&lt;100),"Baixa",IF(AND(L151&gt;=100,L151&lt;300),"Média",IF(AND(L151&gt;=300,L151&lt;500),"Alta",IF(L151&gt;=500,"Muito Alta","Avaliar")))))</f>
        <v>Silencioso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19" ht="15.75" x14ac:dyDescent="0.25">
      <c r="A152" s="42">
        <v>147</v>
      </c>
      <c r="B152" s="7">
        <v>311340</v>
      </c>
      <c r="C152" s="17" t="s">
        <v>1113</v>
      </c>
      <c r="D152" s="36" t="s">
        <v>20</v>
      </c>
      <c r="E152" s="36" t="s">
        <v>182</v>
      </c>
      <c r="F152" s="12">
        <f>VLOOKUP(A152,Dengue!$1:$1048576,10,FALSE)</f>
        <v>0</v>
      </c>
      <c r="G152" s="12">
        <f>VLOOKUP($A152,Chik!$1:$1048576,10,FALSE)</f>
        <v>0</v>
      </c>
      <c r="H152" s="12">
        <f>VLOOKUP($A152,zika!$1:$1048576,10,FALSE)</f>
        <v>0</v>
      </c>
      <c r="I152" s="12">
        <f>H152+F152+G152</f>
        <v>0</v>
      </c>
      <c r="J152" s="11">
        <v>91503</v>
      </c>
      <c r="K152" s="58" t="s">
        <v>1126</v>
      </c>
      <c r="L152" s="8">
        <f>I152/J152*100000</f>
        <v>0</v>
      </c>
      <c r="M152" s="7" t="str">
        <f>IF(L152=0,"Silencioso",IF(AND(L152&gt;0,L152&lt;100),"Baixa",IF(AND(L152&gt;=100,L152&lt;300),"Média",IF(AND(L152&gt;=300,L152&lt;500),"Alta",IF(L152&gt;=500,"Muito Alta","Avaliar")))))</f>
        <v>Silencioso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19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0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0</v>
      </c>
      <c r="J153" s="11">
        <v>9396</v>
      </c>
      <c r="K153" s="58" t="s">
        <v>1124</v>
      </c>
      <c r="L153" s="8">
        <f>I153/J153*100000</f>
        <v>0</v>
      </c>
      <c r="M153" s="7" t="str">
        <f>IF(L153=0,"Silencioso",IF(AND(L153&gt;0,L153&lt;100),"Baixa",IF(AND(L153&gt;=100,L153&lt;300),"Média",IF(AND(L153&gt;=300,L153&lt;500),"Alta",IF(L153&gt;=500,"Muito Alta","Avaliar")))))</f>
        <v>Silencioso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19" ht="15.75" x14ac:dyDescent="0.25">
      <c r="A154" s="42">
        <v>149</v>
      </c>
      <c r="B154" s="7">
        <v>311360</v>
      </c>
      <c r="C154" s="17" t="s">
        <v>1117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0</v>
      </c>
      <c r="J154" s="11">
        <v>6721</v>
      </c>
      <c r="K154" s="58" t="s">
        <v>1124</v>
      </c>
      <c r="L154" s="8">
        <f>I154/J154*100000</f>
        <v>0</v>
      </c>
      <c r="M154" s="7" t="str">
        <f>IF(L154=0,"Silencioso",IF(AND(L154&gt;0,L154&lt;100),"Baixa",IF(AND(L154&gt;=100,L154&lt;300),"Média",IF(AND(L154&gt;=300,L154&lt;500),"Alta",IF(L154&gt;=500,"Muito Alta","Avaliar")))))</f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19" ht="15.75" x14ac:dyDescent="0.25">
      <c r="A155" s="42">
        <v>150</v>
      </c>
      <c r="B155" s="7">
        <v>311370</v>
      </c>
      <c r="C155" s="17" t="s">
        <v>1116</v>
      </c>
      <c r="D155" s="36" t="s">
        <v>28</v>
      </c>
      <c r="E155" s="36" t="s">
        <v>185</v>
      </c>
      <c r="F155" s="12">
        <f>VLOOKUP(A155,Dengue!$1:$1048576,10,FALSE)</f>
        <v>1</v>
      </c>
      <c r="G155" s="12">
        <f>VLOOKUP($A155,Chik!$1:$1048576,10,FALSE)</f>
        <v>0</v>
      </c>
      <c r="H155" s="12">
        <f>VLOOKUP($A155,zika!$1:$1048576,10,FALSE)</f>
        <v>0</v>
      </c>
      <c r="I155" s="12">
        <f>H155+F155+G155</f>
        <v>1</v>
      </c>
      <c r="J155" s="11">
        <v>19007</v>
      </c>
      <c r="K155" s="58" t="s">
        <v>1124</v>
      </c>
      <c r="L155" s="8">
        <f>I155/J155*100000</f>
        <v>5.2612195506918509</v>
      </c>
      <c r="M155" s="7" t="str">
        <f>IF(L155=0,"Silencioso",IF(AND(L155&gt;0,L155&lt;100),"Baixa",IF(AND(L155&gt;=100,L155&lt;300),"Média",IF(AND(L155&gt;=300,L155&lt;500),"Alta",IF(L155&gt;=500,"Muito Alta","Avaliar")))))</f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19" ht="15.75" x14ac:dyDescent="0.25">
      <c r="A156" s="42">
        <v>151</v>
      </c>
      <c r="B156" s="7">
        <v>311380</v>
      </c>
      <c r="C156" s="17" t="s">
        <v>1111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0</v>
      </c>
      <c r="J156" s="11">
        <v>2617</v>
      </c>
      <c r="K156" s="58" t="s">
        <v>1124</v>
      </c>
      <c r="L156" s="8">
        <f>I156/J156*100000</f>
        <v>0</v>
      </c>
      <c r="M156" s="7" t="str">
        <f>IF(L156=0,"Silencioso",IF(AND(L156&gt;0,L156&lt;100),"Baixa",IF(AND(L156&gt;=100,L156&lt;300),"Média",IF(AND(L156&gt;=300,L156&lt;500),"Alta",IF(L156&gt;=500,"Muito Alta","Avaliar")))))</f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19" ht="15.75" x14ac:dyDescent="0.25">
      <c r="A157" s="42">
        <v>152</v>
      </c>
      <c r="B157" s="7">
        <v>311390</v>
      </c>
      <c r="C157" s="17" t="s">
        <v>1117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0</v>
      </c>
      <c r="J157" s="11">
        <v>12158</v>
      </c>
      <c r="K157" s="58" t="s">
        <v>1124</v>
      </c>
      <c r="L157" s="8">
        <f>I157/J157*100000</f>
        <v>0</v>
      </c>
      <c r="M157" s="7" t="str">
        <f>IF(L157=0,"Silencioso",IF(AND(L157&gt;0,L157&lt;100),"Baixa",IF(AND(L157&gt;=100,L157&lt;300),"Média",IF(AND(L157&gt;=300,L157&lt;500),"Alta",IF(L157&gt;=500,"Muito Alta","Avaliar")))))</f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153</v>
      </c>
      <c r="B158" s="7">
        <v>311400</v>
      </c>
      <c r="C158" s="17" t="s">
        <v>1115</v>
      </c>
      <c r="D158" s="36" t="s">
        <v>26</v>
      </c>
      <c r="E158" s="36" t="s">
        <v>188</v>
      </c>
      <c r="F158" s="12">
        <f>VLOOKUP(A158,Dengue!$1:$1048576,10,FALSE)</f>
        <v>2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2</v>
      </c>
      <c r="J158" s="11">
        <v>11439</v>
      </c>
      <c r="K158" s="58" t="s">
        <v>1124</v>
      </c>
      <c r="L158" s="8">
        <f>I158/J158*100000</f>
        <v>17.484045808200019</v>
      </c>
      <c r="M158" s="7" t="str">
        <f>IF(L158=0,"Silencioso",IF(AND(L158&gt;0,L158&lt;100),"Baixa",IF(AND(L158&gt;=100,L158&lt;300),"Média",IF(AND(L158&gt;=300,L158&lt;500),"Alta",IF(L158&gt;=500,"Muito Alta","Avaliar")))))</f>
        <v>Baixa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19" ht="15.75" x14ac:dyDescent="0.25">
      <c r="A159" s="42">
        <v>154</v>
      </c>
      <c r="B159" s="7">
        <v>311410</v>
      </c>
      <c r="C159" s="17" t="s">
        <v>1117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0</v>
      </c>
      <c r="J159" s="11">
        <v>14769</v>
      </c>
      <c r="K159" s="58" t="s">
        <v>1124</v>
      </c>
      <c r="L159" s="8">
        <f>I159/J159*100000</f>
        <v>0</v>
      </c>
      <c r="M159" s="7" t="str">
        <f>IF(L159=0,"Silencioso",IF(AND(L159&gt;0,L159&lt;100),"Baixa",IF(AND(L159&gt;=100,L159&lt;300),"Média",IF(AND(L159&gt;=300,L159&lt;500),"Alta",IF(L159&gt;=500,"Muito Alta","Avaliar")))))</f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19" ht="15.75" x14ac:dyDescent="0.25">
      <c r="A160" s="42">
        <v>155</v>
      </c>
      <c r="B160" s="7">
        <v>311420</v>
      </c>
      <c r="C160" s="17" t="s">
        <v>1115</v>
      </c>
      <c r="D160" s="36" t="s">
        <v>26</v>
      </c>
      <c r="E160" s="36" t="s">
        <v>190</v>
      </c>
      <c r="F160" s="12">
        <f>VLOOKUP(A160,Dengue!$1:$1048576,10,FALSE)</f>
        <v>0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0</v>
      </c>
      <c r="J160" s="11">
        <v>22257</v>
      </c>
      <c r="K160" s="58" t="s">
        <v>1124</v>
      </c>
      <c r="L160" s="8">
        <f>I160/J160*100000</f>
        <v>0</v>
      </c>
      <c r="M160" s="7" t="str">
        <f>IF(L160=0,"Silencioso",IF(AND(L160&gt;0,L160&lt;100),"Baixa",IF(AND(L160&gt;=100,L160&lt;300),"Média",IF(AND(L160&gt;=300,L160&lt;500),"Alta",IF(L160&gt;=500,"Muito Alta","Avaliar")))))</f>
        <v>Silencioso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156</v>
      </c>
      <c r="B161" s="7">
        <v>311430</v>
      </c>
      <c r="C161" s="17" t="s">
        <v>1120</v>
      </c>
      <c r="D161" s="36" t="s">
        <v>71</v>
      </c>
      <c r="E161" s="36" t="s">
        <v>191</v>
      </c>
      <c r="F161" s="12">
        <f>VLOOKUP(A161,Dengue!$1:$1048576,10,FALSE)</f>
        <v>0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0</v>
      </c>
      <c r="J161" s="11">
        <v>30324</v>
      </c>
      <c r="K161" s="58" t="s">
        <v>1125</v>
      </c>
      <c r="L161" s="8">
        <f>I161/J161*100000</f>
        <v>0</v>
      </c>
      <c r="M161" s="7" t="str">
        <f>IF(L161=0,"Silencioso",IF(AND(L161&gt;0,L161&lt;100),"Baixa",IF(AND(L161&gt;=100,L161&lt;300),"Média",IF(AND(L161&gt;=300,L161&lt;500),"Alta",IF(L161&gt;=500,"Muito Alta","Avaliar")))))</f>
        <v>Silencioso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19" ht="15.75" x14ac:dyDescent="0.25">
      <c r="A162" s="42">
        <v>157</v>
      </c>
      <c r="B162" s="7">
        <v>311440</v>
      </c>
      <c r="C162" s="17" t="s">
        <v>1117</v>
      </c>
      <c r="D162" s="36" t="s">
        <v>40</v>
      </c>
      <c r="E162" s="36" t="s">
        <v>192</v>
      </c>
      <c r="F162" s="12">
        <f>VLOOKUP(A162,Dengue!$1:$1048576,10,FALSE)</f>
        <v>0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0</v>
      </c>
      <c r="J162" s="11">
        <v>21180</v>
      </c>
      <c r="K162" s="58" t="s">
        <v>1124</v>
      </c>
      <c r="L162" s="8">
        <f>I162/J162*100000</f>
        <v>0</v>
      </c>
      <c r="M162" s="7" t="str">
        <f>IF(L162=0,"Silencioso",IF(AND(L162&gt;0,L162&lt;100),"Baixa",IF(AND(L162&gt;=100,L162&lt;300),"Média",IF(AND(L162&gt;=300,L162&lt;500),"Alta",IF(L162&gt;=500,"Muito Alta","Avaliar")))))</f>
        <v>Silencioso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158</v>
      </c>
      <c r="B163" s="7">
        <v>311450</v>
      </c>
      <c r="C163" s="17" t="s">
        <v>1115</v>
      </c>
      <c r="D163" s="36" t="s">
        <v>26</v>
      </c>
      <c r="E163" s="36" t="s">
        <v>193</v>
      </c>
      <c r="F163" s="12">
        <f>VLOOKUP(A163,Dengue!$1:$1048576,10,FALSE)</f>
        <v>1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1</v>
      </c>
      <c r="J163" s="11">
        <v>19144</v>
      </c>
      <c r="K163" s="58" t="s">
        <v>1124</v>
      </c>
      <c r="L163" s="8">
        <f>I163/J163*100000</f>
        <v>5.2235687421646473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159</v>
      </c>
      <c r="B164" s="7">
        <v>311455</v>
      </c>
      <c r="C164" s="17" t="s">
        <v>1114</v>
      </c>
      <c r="D164" s="36" t="s">
        <v>24</v>
      </c>
      <c r="E164" s="36" t="s">
        <v>194</v>
      </c>
      <c r="F164" s="12">
        <f>VLOOKUP(A164,Dengue!$1:$1048576,10,FALSE)</f>
        <v>2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2</v>
      </c>
      <c r="J164" s="11">
        <v>9986</v>
      </c>
      <c r="K164" s="58" t="s">
        <v>1124</v>
      </c>
      <c r="L164" s="8">
        <f>I164/J164*100000</f>
        <v>20.028039254956941</v>
      </c>
      <c r="M164" s="7" t="str">
        <f>IF(L164=0,"Silencioso",IF(AND(L164&gt;0,L164&lt;100),"Baixa",IF(AND(L164&gt;=100,L164&lt;300),"Média",IF(AND(L164&gt;=300,L164&lt;500),"Alta",IF(L164&gt;=500,"Muito Alta","Avaliar")))))</f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160</v>
      </c>
      <c r="B165" s="7">
        <v>311460</v>
      </c>
      <c r="C165" s="17" t="s">
        <v>1117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0</v>
      </c>
      <c r="J165" s="11">
        <v>4044</v>
      </c>
      <c r="K165" s="58" t="s">
        <v>1124</v>
      </c>
      <c r="L165" s="8">
        <f>I165/J165*100000</f>
        <v>0</v>
      </c>
      <c r="M165" s="7" t="str">
        <f>IF(L165=0,"Silencioso",IF(AND(L165&gt;0,L165&lt;100),"Baixa",IF(AND(L165&gt;=100,L165&lt;300),"Média",IF(AND(L165&gt;=300,L165&lt;500),"Alta",IF(L165&gt;=500,"Muito Alta","Avaliar")))))</f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161</v>
      </c>
      <c r="B166" s="7">
        <v>311470</v>
      </c>
      <c r="C166" s="17" t="s">
        <v>1117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1</v>
      </c>
      <c r="H166" s="12">
        <f>VLOOKUP($A166,zika!$1:$1048576,10,FALSE)</f>
        <v>0</v>
      </c>
      <c r="I166" s="12">
        <f>H166+F166+G166</f>
        <v>1</v>
      </c>
      <c r="J166" s="11">
        <v>3560</v>
      </c>
      <c r="K166" s="58" t="s">
        <v>1124</v>
      </c>
      <c r="L166" s="8">
        <f>I166/J166*100000</f>
        <v>28.08988764044944</v>
      </c>
      <c r="M166" s="7" t="str">
        <f>IF(L166=0,"Silencioso",IF(AND(L166&gt;0,L166&lt;100),"Baixa",IF(AND(L166&gt;=100,L166&lt;300),"Média",IF(AND(L166&gt;=300,L166&lt;500),"Alta",IF(L166&gt;=500,"Muito Alta","Avaliar")))))</f>
        <v>Baixa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162</v>
      </c>
      <c r="B167" s="7">
        <v>311480</v>
      </c>
      <c r="C167" s="17" t="s">
        <v>1117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0</v>
      </c>
      <c r="J167" s="11">
        <v>4495</v>
      </c>
      <c r="K167" s="58" t="s">
        <v>1124</v>
      </c>
      <c r="L167" s="8">
        <f>I167/J167*100000</f>
        <v>0</v>
      </c>
      <c r="M167" s="7" t="str">
        <f>IF(L167=0,"Silencioso",IF(AND(L167&gt;0,L167&lt;100),"Baixa",IF(AND(L167&gt;=100,L167&lt;300),"Média",IF(AND(L167&gt;=300,L167&lt;500),"Alta",IF(L167&gt;=500,"Muito Alta","Avaliar")))))</f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163</v>
      </c>
      <c r="B168" s="7">
        <v>311490</v>
      </c>
      <c r="C168" s="17" t="s">
        <v>1119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0</v>
      </c>
      <c r="J168" s="11">
        <v>2260</v>
      </c>
      <c r="K168" s="58" t="s">
        <v>1124</v>
      </c>
      <c r="L168" s="8">
        <f>I168/J168*100000</f>
        <v>0</v>
      </c>
      <c r="M168" s="7" t="str">
        <f>IF(L168=0,"Silencioso",IF(AND(L168&gt;0,L168&lt;100),"Baixa",IF(AND(L168&gt;=100,L168&lt;300),"Média",IF(AND(L168&gt;=300,L168&lt;500),"Alta",IF(L168&gt;=500,"Muito Alta","Avaliar")))))</f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164</v>
      </c>
      <c r="B169" s="7">
        <v>311500</v>
      </c>
      <c r="C169" s="17" t="s">
        <v>1110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0</v>
      </c>
      <c r="J169" s="11">
        <v>3057</v>
      </c>
      <c r="K169" s="58" t="s">
        <v>1124</v>
      </c>
      <c r="L169" s="8">
        <f>I169/J169*100000</f>
        <v>0</v>
      </c>
      <c r="M169" s="7" t="str">
        <f>IF(L169=0,"Silencioso",IF(AND(L169&gt;0,L169&lt;100),"Baixa",IF(AND(L169&gt;=100,L169&lt;300),"Média",IF(AND(L169&gt;=300,L169&lt;500),"Alta",IF(L169&gt;=500,"Muito Alta","Avaliar")))))</f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165</v>
      </c>
      <c r="B170" s="7">
        <v>311510</v>
      </c>
      <c r="C170" s="17" t="s">
        <v>1117</v>
      </c>
      <c r="D170" s="36" t="s">
        <v>45</v>
      </c>
      <c r="E170" s="36" t="s">
        <v>200</v>
      </c>
      <c r="F170" s="12">
        <f>VLOOKUP(A170,Dengue!$1:$1048576,10,FALSE)</f>
        <v>0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0</v>
      </c>
      <c r="J170" s="11">
        <v>17739</v>
      </c>
      <c r="K170" s="58" t="s">
        <v>1124</v>
      </c>
      <c r="L170" s="8">
        <f>I170/J170*100000</f>
        <v>0</v>
      </c>
      <c r="M170" s="7" t="str">
        <f>IF(L170=0,"Silencioso",IF(AND(L170&gt;0,L170&lt;100),"Baixa",IF(AND(L170&gt;=100,L170&lt;300),"Média",IF(AND(L170&gt;=300,L170&lt;500),"Alta",IF(L170&gt;=500,"Muito Alta","Avaliar")))))</f>
        <v>Silencioso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166</v>
      </c>
      <c r="B171" s="7">
        <v>311530</v>
      </c>
      <c r="C171" s="17" t="s">
        <v>1118</v>
      </c>
      <c r="D171" s="36" t="s">
        <v>38</v>
      </c>
      <c r="E171" s="36" t="s">
        <v>201</v>
      </c>
      <c r="F171" s="12">
        <f>VLOOKUP(A171,Dengue!$1:$1048576,10,FALSE)</f>
        <v>7</v>
      </c>
      <c r="G171" s="12">
        <f>VLOOKUP($A171,Chik!$1:$1048576,10,FALSE)</f>
        <v>0</v>
      </c>
      <c r="H171" s="12">
        <f>VLOOKUP($A171,zika!$1:$1048576,10,FALSE)</f>
        <v>0</v>
      </c>
      <c r="I171" s="12">
        <f>H171+F171+G171</f>
        <v>7</v>
      </c>
      <c r="J171" s="11">
        <v>74691</v>
      </c>
      <c r="K171" s="58" t="s">
        <v>1126</v>
      </c>
      <c r="L171" s="8">
        <f>I171/J171*100000</f>
        <v>9.3719457498226024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19" ht="15.75" x14ac:dyDescent="0.25">
      <c r="A172" s="42">
        <v>167</v>
      </c>
      <c r="B172" s="7">
        <v>311535</v>
      </c>
      <c r="C172" s="17" t="s">
        <v>1111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0</v>
      </c>
      <c r="J172" s="11">
        <v>5330</v>
      </c>
      <c r="K172" s="58" t="s">
        <v>1124</v>
      </c>
      <c r="L172" s="8">
        <f>I172/J172*100000</f>
        <v>0</v>
      </c>
      <c r="M172" s="7" t="str">
        <f>IF(L172=0,"Silencioso",IF(AND(L172&gt;0,L172&lt;100),"Baixa",IF(AND(L172&gt;=100,L172&lt;300),"Média",IF(AND(L172&gt;=300,L172&lt;500),"Alta",IF(L172&gt;=500,"Muito Alta","Avaliar")))))</f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168</v>
      </c>
      <c r="B173" s="7">
        <v>311540</v>
      </c>
      <c r="C173" s="17" t="s">
        <v>1119</v>
      </c>
      <c r="D173" s="36" t="s">
        <v>41</v>
      </c>
      <c r="E173" s="36" t="s">
        <v>203</v>
      </c>
      <c r="F173" s="12">
        <f>VLOOKUP(A173,Dengue!$1:$1048576,10,FALSE)</f>
        <v>0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0</v>
      </c>
      <c r="J173" s="11">
        <v>3629</v>
      </c>
      <c r="K173" s="58" t="s">
        <v>1124</v>
      </c>
      <c r="L173" s="8">
        <f>I173/J173*100000</f>
        <v>0</v>
      </c>
      <c r="M173" s="7" t="str">
        <f>IF(L173=0,"Silencioso",IF(AND(L173&gt;0,L173&lt;100),"Baixa",IF(AND(L173&gt;=100,L173&lt;300),"Média",IF(AND(L173&gt;=300,L173&lt;500),"Alta",IF(L173&gt;=500,"Muito Alta","Avaliar")))))</f>
        <v>Silencioso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169</v>
      </c>
      <c r="B174" s="7">
        <v>311545</v>
      </c>
      <c r="C174" s="17" t="s">
        <v>1116</v>
      </c>
      <c r="D174" s="36" t="s">
        <v>28</v>
      </c>
      <c r="E174" s="36" t="s">
        <v>204</v>
      </c>
      <c r="F174" s="12">
        <f>VLOOKUP(A174,Dengue!$1:$1048576,10,FALSE)</f>
        <v>0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0</v>
      </c>
      <c r="J174" s="11">
        <v>6366</v>
      </c>
      <c r="K174" s="58" t="s">
        <v>1124</v>
      </c>
      <c r="L174" s="8">
        <f>I174/J174*100000</f>
        <v>0</v>
      </c>
      <c r="M174" s="7" t="str">
        <f>IF(L174=0,"Silencioso",IF(AND(L174&gt;0,L174&lt;100),"Baixa",IF(AND(L174&gt;=100,L174&lt;300),"Média",IF(AND(L174&gt;=300,L174&lt;500),"Alta",IF(L174&gt;=500,"Muito Alta","Avaliar")))))</f>
        <v>Silencioso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170</v>
      </c>
      <c r="B175" s="7">
        <v>311547</v>
      </c>
      <c r="C175" s="17" t="s">
        <v>1121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0</v>
      </c>
      <c r="J175" s="11">
        <v>5008</v>
      </c>
      <c r="K175" s="58" t="s">
        <v>1124</v>
      </c>
      <c r="L175" s="8">
        <f>I175/J175*100000</f>
        <v>0</v>
      </c>
      <c r="M175" s="7" t="str">
        <f>IF(L175=0,"Silencioso",IF(AND(L175&gt;0,L175&lt;100),"Baixa",IF(AND(L175&gt;=100,L175&lt;300),"Média",IF(AND(L175&gt;=300,L175&lt;500),"Alta",IF(L175&gt;=500,"Muito Alta","Avaliar")))))</f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171</v>
      </c>
      <c r="B176" s="7">
        <v>311550</v>
      </c>
      <c r="C176" s="17" t="s">
        <v>1117</v>
      </c>
      <c r="D176" s="36" t="s">
        <v>33</v>
      </c>
      <c r="E176" s="36" t="s">
        <v>206</v>
      </c>
      <c r="F176" s="12">
        <f>VLOOKUP(A176,Dengue!$1:$1048576,10,FALSE)</f>
        <v>2</v>
      </c>
      <c r="G176" s="12">
        <f>VLOOKUP($A176,Chik!$1:$1048576,10,FALSE)</f>
        <v>1</v>
      </c>
      <c r="H176" s="12">
        <f>VLOOKUP($A176,zika!$1:$1048576,10,FALSE)</f>
        <v>0</v>
      </c>
      <c r="I176" s="12">
        <f>H176+F176+G176</f>
        <v>3</v>
      </c>
      <c r="J176" s="11">
        <v>21703</v>
      </c>
      <c r="K176" s="58" t="s">
        <v>1124</v>
      </c>
      <c r="L176" s="8">
        <f>I176/J176*100000</f>
        <v>13.822973782426391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19" ht="15.75" x14ac:dyDescent="0.25">
      <c r="A177" s="42">
        <v>172</v>
      </c>
      <c r="B177" s="7">
        <v>311560</v>
      </c>
      <c r="C177" s="17" t="s">
        <v>1111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0</v>
      </c>
      <c r="J177" s="11">
        <v>1171</v>
      </c>
      <c r="K177" s="58" t="s">
        <v>1124</v>
      </c>
      <c r="L177" s="8">
        <f>I177/J177*100000</f>
        <v>0</v>
      </c>
      <c r="M177" s="7" t="str">
        <f>IF(L177=0,"Silencioso",IF(AND(L177&gt;0,L177&lt;100),"Baixa",IF(AND(L177&gt;=100,L177&lt;300),"Média",IF(AND(L177&gt;=300,L177&lt;500),"Alta",IF(L177&gt;=500,"Muito Alta","Avaliar")))))</f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19" ht="15.75" x14ac:dyDescent="0.25">
      <c r="A178" s="42">
        <v>173</v>
      </c>
      <c r="B178" s="7">
        <v>311570</v>
      </c>
      <c r="C178" s="17" t="s">
        <v>1113</v>
      </c>
      <c r="D178" s="36" t="s">
        <v>22</v>
      </c>
      <c r="E178" s="36" t="s">
        <v>208</v>
      </c>
      <c r="F178" s="12">
        <f>VLOOKUP(A178,Dengue!$1:$1048576,10,FALSE)</f>
        <v>0</v>
      </c>
      <c r="G178" s="12">
        <f>VLOOKUP($A178,Chik!$1:$1048576,10,FALSE)</f>
        <v>0</v>
      </c>
      <c r="H178" s="12">
        <f>VLOOKUP($A178,zika!$1:$1048576,10,FALSE)</f>
        <v>0</v>
      </c>
      <c r="I178" s="12">
        <f>H178+F178+G178</f>
        <v>0</v>
      </c>
      <c r="J178" s="11">
        <v>7017</v>
      </c>
      <c r="K178" s="58" t="s">
        <v>1124</v>
      </c>
      <c r="L178" s="8">
        <f>I178/J178*100000</f>
        <v>0</v>
      </c>
      <c r="M178" s="7" t="str">
        <f>IF(L178=0,"Silencioso",IF(AND(L178&gt;0,L178&lt;100),"Baixa",IF(AND(L178&gt;=100,L178&lt;300),"Média",IF(AND(L178&gt;=300,L178&lt;500),"Alta",IF(L178&gt;=500,"Muito Alta","Avaliar")))))</f>
        <v>Silencioso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19" ht="15.75" x14ac:dyDescent="0.25">
      <c r="A179" s="42">
        <v>174</v>
      </c>
      <c r="B179" s="7">
        <v>311580</v>
      </c>
      <c r="C179" s="17" t="s">
        <v>1110</v>
      </c>
      <c r="D179" s="36" t="s">
        <v>142</v>
      </c>
      <c r="E179" s="36" t="s">
        <v>209</v>
      </c>
      <c r="F179" s="12">
        <f>VLOOKUP(A179,Dengue!$1:$1048576,10,FALSE)</f>
        <v>0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0</v>
      </c>
      <c r="J179" s="11">
        <v>10425</v>
      </c>
      <c r="K179" s="58" t="s">
        <v>1124</v>
      </c>
      <c r="L179" s="8">
        <f>I179/J179*100000</f>
        <v>0</v>
      </c>
      <c r="M179" s="7" t="str">
        <f>IF(L179=0,"Silencioso",IF(AND(L179&gt;0,L179&lt;100),"Baixa",IF(AND(L179&gt;=100,L179&lt;300),"Média",IF(AND(L179&gt;=300,L179&lt;500),"Alta",IF(L179&gt;=500,"Muito Alta","Avaliar")))))</f>
        <v>Silencioso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19" ht="15.75" x14ac:dyDescent="0.25">
      <c r="A180" s="42">
        <v>175</v>
      </c>
      <c r="B180" s="7">
        <v>311590</v>
      </c>
      <c r="C180" s="17" t="s">
        <v>1118</v>
      </c>
      <c r="D180" s="36" t="s">
        <v>57</v>
      </c>
      <c r="E180" s="36" t="s">
        <v>210</v>
      </c>
      <c r="F180" s="12">
        <f>VLOOKUP(A180,Dengue!$1:$1048576,10,FALSE)</f>
        <v>1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1</v>
      </c>
      <c r="J180" s="11">
        <v>3121</v>
      </c>
      <c r="K180" s="58" t="s">
        <v>1124</v>
      </c>
      <c r="L180" s="8">
        <f>I180/J180*100000</f>
        <v>32.04101249599487</v>
      </c>
      <c r="M180" s="7" t="str">
        <f>IF(L180=0,"Silencioso",IF(AND(L180&gt;0,L180&lt;100),"Baixa",IF(AND(L180&gt;=100,L180&lt;300),"Média",IF(AND(L180&gt;=300,L180&lt;500),"Alta",IF(L180&gt;=500,"Muito Alta","Avaliar")))))</f>
        <v>Baixa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19" ht="15.75" x14ac:dyDescent="0.25">
      <c r="A181" s="42">
        <v>176</v>
      </c>
      <c r="B181" s="7">
        <v>311600</v>
      </c>
      <c r="C181" s="17" t="s">
        <v>1112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0</v>
      </c>
      <c r="J181" s="11">
        <v>5709</v>
      </c>
      <c r="K181" s="58" t="s">
        <v>1124</v>
      </c>
      <c r="L181" s="8">
        <f>I181/J181*100000</f>
        <v>0</v>
      </c>
      <c r="M181" s="7" t="str">
        <f>IF(L181=0,"Silencioso",IF(AND(L181&gt;0,L181&lt;100),"Baixa",IF(AND(L181&gt;=100,L181&lt;300),"Média",IF(AND(L181&gt;=300,L181&lt;500),"Alta",IF(L181&gt;=500,"Muito Alta","Avaliar")))))</f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19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0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0</v>
      </c>
      <c r="J182" s="11">
        <v>15368</v>
      </c>
      <c r="K182" s="58" t="s">
        <v>1124</v>
      </c>
      <c r="L182" s="8">
        <f>I182/J182*100000</f>
        <v>0</v>
      </c>
      <c r="M182" s="7" t="str">
        <f>IF(L182=0,"Silencioso",IF(AND(L182&gt;0,L182&lt;100),"Baixa",IF(AND(L182&gt;=100,L182&lt;300),"Média",IF(AND(L182&gt;=300,L182&lt;500),"Alta",IF(L182&gt;=500,"Muito Alta","Avaliar")))))</f>
        <v>Silencioso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19" ht="15.75" x14ac:dyDescent="0.25">
      <c r="A183" s="42">
        <v>178</v>
      </c>
      <c r="B183" s="7">
        <v>311615</v>
      </c>
      <c r="C183" s="17" t="s">
        <v>1120</v>
      </c>
      <c r="D183" s="36" t="s">
        <v>80</v>
      </c>
      <c r="E183" s="36" t="s">
        <v>213</v>
      </c>
      <c r="F183" s="12">
        <f>VLOOKUP(A183,Dengue!$1:$1048576,10,FALSE)</f>
        <v>1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1</v>
      </c>
      <c r="J183" s="11">
        <v>13397</v>
      </c>
      <c r="K183" s="58" t="s">
        <v>1124</v>
      </c>
      <c r="L183" s="8">
        <f>I183/J183*100000</f>
        <v>7.4643576920206023</v>
      </c>
      <c r="M183" s="7" t="str">
        <f>IF(L183=0,"Silencioso",IF(AND(L183&gt;0,L183&lt;100),"Baixa",IF(AND(L183&gt;=100,L183&lt;300),"Média",IF(AND(L183&gt;=300,L183&lt;500),"Alta",IF(L183&gt;=500,"Muito Alta","Avaliar")))))</f>
        <v>Baixa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19" ht="15.75" x14ac:dyDescent="0.25">
      <c r="A184" s="42">
        <v>179</v>
      </c>
      <c r="B184" s="7">
        <v>311620</v>
      </c>
      <c r="C184" s="17" t="s">
        <v>1118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0</v>
      </c>
      <c r="J184" s="11">
        <v>2702</v>
      </c>
      <c r="K184" s="58" t="s">
        <v>1124</v>
      </c>
      <c r="L184" s="8">
        <f>I184/J184*100000</f>
        <v>0</v>
      </c>
      <c r="M184" s="7" t="str">
        <f>IF(L184=0,"Silencioso",IF(AND(L184&gt;0,L184&lt;100),"Baixa",IF(AND(L184&gt;=100,L184&lt;300),"Média",IF(AND(L184&gt;=300,L184&lt;500),"Alta",IF(L184&gt;=500,"Muito Alta","Avaliar")))))</f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19" ht="15.75" x14ac:dyDescent="0.25">
      <c r="A185" s="42">
        <v>180</v>
      </c>
      <c r="B185" s="7">
        <v>311630</v>
      </c>
      <c r="C185" s="17" t="s">
        <v>1119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0</v>
      </c>
      <c r="J185" s="11">
        <v>6774</v>
      </c>
      <c r="K185" s="58" t="s">
        <v>1124</v>
      </c>
      <c r="L185" s="8">
        <f>I185/J185*100000</f>
        <v>0</v>
      </c>
      <c r="M185" s="7" t="str">
        <f>IF(L185=0,"Silencioso",IF(AND(L185&gt;0,L185&lt;100),"Baixa",IF(AND(L185&gt;=100,L185&lt;300),"Média",IF(AND(L185&gt;=300,L185&lt;500),"Alta",IF(L185&gt;=500,"Muito Alta","Avaliar")))))</f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38"/>
    </row>
    <row r="186" spans="1:19" ht="15.75" x14ac:dyDescent="0.25">
      <c r="A186" s="42">
        <v>181</v>
      </c>
      <c r="B186" s="7">
        <v>311640</v>
      </c>
      <c r="C186" s="17" t="s">
        <v>1117</v>
      </c>
      <c r="D186" s="36" t="s">
        <v>45</v>
      </c>
      <c r="E186" s="36" t="s">
        <v>216</v>
      </c>
      <c r="F186" s="12">
        <f>VLOOKUP(A186,Dengue!$1:$1048576,10,FALSE)</f>
        <v>0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0</v>
      </c>
      <c r="J186" s="11">
        <v>4810</v>
      </c>
      <c r="K186" s="58" t="s">
        <v>1124</v>
      </c>
      <c r="L186" s="8">
        <f>I186/J186*100000</f>
        <v>0</v>
      </c>
      <c r="M186" s="7" t="str">
        <f>IF(L186=0,"Silencioso",IF(AND(L186&gt;0,L186&lt;100),"Baixa",IF(AND(L186&gt;=100,L186&lt;300),"Média",IF(AND(L186&gt;=300,L186&lt;500),"Alta",IF(L186&gt;=500,"Muito Alta","Avaliar")))))</f>
        <v>Silencioso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182</v>
      </c>
      <c r="B187" s="7">
        <v>311650</v>
      </c>
      <c r="C187" s="17" t="s">
        <v>1121</v>
      </c>
      <c r="D187" s="36" t="s">
        <v>102</v>
      </c>
      <c r="E187" s="36" t="s">
        <v>217</v>
      </c>
      <c r="F187" s="12">
        <f>VLOOKUP(A187,Dengue!$1:$1048576,10,FALSE)</f>
        <v>1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1</v>
      </c>
      <c r="J187" s="11">
        <v>7590</v>
      </c>
      <c r="K187" s="58" t="s">
        <v>1124</v>
      </c>
      <c r="L187" s="8">
        <f>I187/J187*100000</f>
        <v>13.175230566534914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19" ht="15.75" x14ac:dyDescent="0.25">
      <c r="A188" s="42">
        <v>183</v>
      </c>
      <c r="B188" s="7">
        <v>311660</v>
      </c>
      <c r="C188" s="17" t="s">
        <v>1115</v>
      </c>
      <c r="D188" s="36" t="s">
        <v>26</v>
      </c>
      <c r="E188" s="36" t="s">
        <v>218</v>
      </c>
      <c r="F188" s="12">
        <f>VLOOKUP(A188,Dengue!$1:$1048576,10,FALSE)</f>
        <v>1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1</v>
      </c>
      <c r="J188" s="11">
        <v>28366</v>
      </c>
      <c r="K188" s="58" t="s">
        <v>1125</v>
      </c>
      <c r="L188" s="8">
        <f>I188/J188*100000</f>
        <v>3.5253472467038001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19" ht="15.75" x14ac:dyDescent="0.25">
      <c r="A189" s="42">
        <v>184</v>
      </c>
      <c r="B189" s="7">
        <v>311670</v>
      </c>
      <c r="C189" s="17" t="s">
        <v>1118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0</v>
      </c>
      <c r="J189" s="11">
        <v>7517</v>
      </c>
      <c r="K189" s="58" t="s">
        <v>1124</v>
      </c>
      <c r="L189" s="8">
        <f>I189/J189*100000</f>
        <v>0</v>
      </c>
      <c r="M189" s="7" t="str">
        <f>IF(L189=0,"Silencioso",IF(AND(L189&gt;0,L189&lt;100),"Baixa",IF(AND(L189&gt;=100,L189&lt;300),"Média",IF(AND(L189&gt;=300,L189&lt;500),"Alta",IF(L189&gt;=500,"Muito Alta","Avaliar")))))</f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19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1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1</v>
      </c>
      <c r="J190" s="11">
        <v>8907</v>
      </c>
      <c r="K190" s="58" t="s">
        <v>1124</v>
      </c>
      <c r="L190" s="8">
        <f>I190/J190*100000</f>
        <v>11.227124733355787</v>
      </c>
      <c r="M190" s="7" t="str">
        <f>IF(L190=0,"Silencioso",IF(AND(L190&gt;0,L190&lt;100),"Baixa",IF(AND(L190&gt;=100,L190&lt;300),"Média",IF(AND(L190&gt;=300,L190&lt;500),"Alta",IF(L190&gt;=500,"Muito Alta","Avaliar")))))</f>
        <v>Baixa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19" ht="15.75" x14ac:dyDescent="0.25">
      <c r="A191" s="42">
        <v>186</v>
      </c>
      <c r="B191" s="7">
        <v>311690</v>
      </c>
      <c r="C191" s="17" t="s">
        <v>1114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0</v>
      </c>
      <c r="J191" s="11">
        <v>3103</v>
      </c>
      <c r="K191" s="58" t="s">
        <v>1124</v>
      </c>
      <c r="L191" s="8">
        <f>I191/J191*100000</f>
        <v>0</v>
      </c>
      <c r="M191" s="7" t="str">
        <f>IF(L191=0,"Silencioso",IF(AND(L191&gt;0,L191&lt;100),"Baixa",IF(AND(L191&gt;=100,L191&lt;300),"Média",IF(AND(L191&gt;=300,L191&lt;500),"Alta",IF(L191&gt;=500,"Muito Alta","Avaliar")))))</f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187</v>
      </c>
      <c r="B192" s="7">
        <v>311700</v>
      </c>
      <c r="C192" s="17" t="s">
        <v>1116</v>
      </c>
      <c r="D192" s="36" t="s">
        <v>30</v>
      </c>
      <c r="E192" s="36" t="s">
        <v>222</v>
      </c>
      <c r="F192" s="12">
        <f>VLOOKUP(A192,Dengue!$1:$1048576,10,FALSE)</f>
        <v>0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0</v>
      </c>
      <c r="J192" s="11">
        <v>7090</v>
      </c>
      <c r="K192" s="58" t="s">
        <v>1124</v>
      </c>
      <c r="L192" s="8">
        <f>I192/J192*100000</f>
        <v>0</v>
      </c>
      <c r="M192" s="7" t="str">
        <f>IF(L192=0,"Silencioso",IF(AND(L192&gt;0,L192&lt;100),"Baixa",IF(AND(L192&gt;=100,L192&lt;300),"Média",IF(AND(L192&gt;=300,L192&lt;500),"Alta",IF(L192&gt;=500,"Muito Alta","Avaliar")))))</f>
        <v>Silencioso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19" ht="15.75" x14ac:dyDescent="0.25">
      <c r="A193" s="42">
        <v>188</v>
      </c>
      <c r="B193" s="7">
        <v>311710</v>
      </c>
      <c r="C193" s="17" t="s">
        <v>1117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0</v>
      </c>
      <c r="J193" s="11">
        <v>10261</v>
      </c>
      <c r="K193" s="58" t="s">
        <v>1124</v>
      </c>
      <c r="L193" s="8">
        <f>I193/J193*100000</f>
        <v>0</v>
      </c>
      <c r="M193" s="7" t="str">
        <f>IF(L193=0,"Silencioso",IF(AND(L193&gt;0,L193&lt;100),"Baixa",IF(AND(L193&gt;=100,L193&lt;300),"Média",IF(AND(L193&gt;=300,L193&lt;500),"Alta",IF(L193&gt;=500,"Muito Alta","Avaliar")))))</f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19" ht="15.75" x14ac:dyDescent="0.25">
      <c r="A194" s="42">
        <v>189</v>
      </c>
      <c r="B194" s="7">
        <v>311520</v>
      </c>
      <c r="C194" s="17" t="s">
        <v>1119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0</v>
      </c>
      <c r="J194" s="11">
        <v>3962</v>
      </c>
      <c r="K194" s="58" t="s">
        <v>1124</v>
      </c>
      <c r="L194" s="8">
        <f>I194/J194*100000</f>
        <v>0</v>
      </c>
      <c r="M194" s="7" t="str">
        <f>IF(L194=0,"Silencioso",IF(AND(L194&gt;0,L194&lt;100),"Baixa",IF(AND(L194&gt;=100,L194&lt;300),"Média",IF(AND(L194&gt;=300,L194&lt;500),"Alta",IF(L194&gt;=500,"Muito Alta","Avaliar")))))</f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19" ht="15.75" x14ac:dyDescent="0.25">
      <c r="A195" s="42">
        <v>190</v>
      </c>
      <c r="B195" s="7">
        <v>311730</v>
      </c>
      <c r="C195" s="17" t="s">
        <v>1114</v>
      </c>
      <c r="D195" s="36" t="s">
        <v>24</v>
      </c>
      <c r="E195" s="36" t="s">
        <v>225</v>
      </c>
      <c r="F195" s="12">
        <f>VLOOKUP(A195,Dengue!$1:$1048576,10,FALSE)</f>
        <v>0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0</v>
      </c>
      <c r="J195" s="11">
        <v>27425</v>
      </c>
      <c r="K195" s="58" t="s">
        <v>1125</v>
      </c>
      <c r="L195" s="8">
        <f>I195/J195*100000</f>
        <v>0</v>
      </c>
      <c r="M195" s="7" t="str">
        <f>IF(L195=0,"Silencioso",IF(AND(L195&gt;0,L195&lt;100),"Baixa",IF(AND(L195&gt;=100,L195&lt;300),"Média",IF(AND(L195&gt;=300,L195&lt;500),"Alta",IF(L195&gt;=500,"Muito Alta","Avaliar")))))</f>
        <v>Silencioso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19" ht="15.75" x14ac:dyDescent="0.25">
      <c r="A196" s="42">
        <v>191</v>
      </c>
      <c r="B196" s="7">
        <v>311720</v>
      </c>
      <c r="C196" s="17" t="s">
        <v>1117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0</v>
      </c>
      <c r="J196" s="11">
        <v>2811</v>
      </c>
      <c r="K196" s="58" t="s">
        <v>1124</v>
      </c>
      <c r="L196" s="8">
        <f>I196/J196*100000</f>
        <v>0</v>
      </c>
      <c r="M196" s="7" t="str">
        <f>IF(L196=0,"Silencioso",IF(AND(L196&gt;0,L196&lt;100),"Baixa",IF(AND(L196&gt;=100,L196&lt;300),"Média",IF(AND(L196&gt;=300,L196&lt;500),"Alta",IF(L196&gt;=500,"Muito Alta","Avaliar")))))</f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19" ht="15.75" x14ac:dyDescent="0.25">
      <c r="A197" s="42">
        <v>192</v>
      </c>
      <c r="B197" s="7">
        <v>311740</v>
      </c>
      <c r="C197" s="17" t="s">
        <v>1112</v>
      </c>
      <c r="D197" s="36" t="s">
        <v>14</v>
      </c>
      <c r="E197" s="36" t="s">
        <v>227</v>
      </c>
      <c r="F197" s="12">
        <f>VLOOKUP(A197,Dengue!$1:$1048576,10,FALSE)</f>
        <v>0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0</v>
      </c>
      <c r="J197" s="11">
        <v>4570</v>
      </c>
      <c r="K197" s="58" t="s">
        <v>1124</v>
      </c>
      <c r="L197" s="8">
        <f>I197/J197*100000</f>
        <v>0</v>
      </c>
      <c r="M197" s="7" t="str">
        <f>IF(L197=0,"Silencioso",IF(AND(L197&gt;0,L197&lt;100),"Baixa",IF(AND(L197&gt;=100,L197&lt;300),"Média",IF(AND(L197&gt;=300,L197&lt;500),"Alta",IF(L197&gt;=500,"Muito Alta","Avaliar")))))</f>
        <v>Silencioso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19" ht="15.75" x14ac:dyDescent="0.25">
      <c r="A198" s="42">
        <v>193</v>
      </c>
      <c r="B198" s="7">
        <v>311750</v>
      </c>
      <c r="C198" s="17" t="s">
        <v>1111</v>
      </c>
      <c r="D198" s="36" t="s">
        <v>90</v>
      </c>
      <c r="E198" s="36" t="s">
        <v>228</v>
      </c>
      <c r="F198" s="12">
        <f>VLOOKUP(A198,Dengue!$1:$1048576,10,FALSE)</f>
        <v>2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2</v>
      </c>
      <c r="J198" s="11">
        <v>17641</v>
      </c>
      <c r="K198" s="58" t="s">
        <v>1124</v>
      </c>
      <c r="L198" s="8">
        <f>I198/J198*100000</f>
        <v>11.337225780851425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38"/>
    </row>
    <row r="199" spans="1:19" ht="15.75" x14ac:dyDescent="0.25">
      <c r="A199" s="42">
        <v>194</v>
      </c>
      <c r="B199" s="7">
        <v>311760</v>
      </c>
      <c r="C199" s="17" t="s">
        <v>1115</v>
      </c>
      <c r="D199" s="36" t="s">
        <v>26</v>
      </c>
      <c r="E199" s="36" t="s">
        <v>229</v>
      </c>
      <c r="F199" s="12">
        <f>VLOOKUP(A199,Dengue!$1:$1048576,10,FALSE)</f>
        <v>0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0</v>
      </c>
      <c r="J199" s="11">
        <v>5480</v>
      </c>
      <c r="K199" s="58" t="s">
        <v>1124</v>
      </c>
      <c r="L199" s="8">
        <f>I199/J199*100000</f>
        <v>0</v>
      </c>
      <c r="M199" s="7" t="str">
        <f>IF(L199=0,"Silencioso",IF(AND(L199&gt;0,L199&lt;100),"Baixa",IF(AND(L199&gt;=100,L199&lt;300),"Média",IF(AND(L199&gt;=300,L199&lt;500),"Alta",IF(L199&gt;=500,"Muito Alta","Avaliar")))))</f>
        <v>Silencioso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195</v>
      </c>
      <c r="B200" s="7">
        <v>311770</v>
      </c>
      <c r="C200" s="17" t="s">
        <v>1117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0</v>
      </c>
      <c r="J200" s="11">
        <v>13590</v>
      </c>
      <c r="K200" s="58" t="s">
        <v>1124</v>
      </c>
      <c r="L200" s="8">
        <f>I200/J200*100000</f>
        <v>0</v>
      </c>
      <c r="M200" s="7" t="str">
        <f>IF(L200=0,"Silencioso",IF(AND(L200&gt;0,L200&lt;100),"Baixa",IF(AND(L200&gt;=100,L200&lt;300),"Média",IF(AND(L200&gt;=300,L200&lt;500),"Alta",IF(L200&gt;=500,"Muito Alta","Avaliar")))))</f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196</v>
      </c>
      <c r="B201" s="7">
        <v>311780</v>
      </c>
      <c r="C201" s="17" t="s">
        <v>1117</v>
      </c>
      <c r="D201" s="36" t="s">
        <v>36</v>
      </c>
      <c r="E201" s="36" t="s">
        <v>231</v>
      </c>
      <c r="F201" s="12">
        <f>VLOOKUP(A201,Dengue!$1:$1048576,10,FALSE)</f>
        <v>1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1</v>
      </c>
      <c r="J201" s="11">
        <v>11525</v>
      </c>
      <c r="K201" s="58" t="s">
        <v>1124</v>
      </c>
      <c r="L201" s="8">
        <f>I201/J201*100000</f>
        <v>8.676789587852495</v>
      </c>
      <c r="M201" s="7" t="str">
        <f>IF(L201=0,"Silencioso",IF(AND(L201&gt;0,L201&lt;100),"Baixa",IF(AND(L201&gt;=100,L201&lt;300),"Média",IF(AND(L201&gt;=300,L201&lt;500),"Alta",IF(L201&gt;=500,"Muito Alta","Avaliar")))))</f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19" ht="15.75" x14ac:dyDescent="0.25">
      <c r="A202" s="42">
        <v>197</v>
      </c>
      <c r="B202" s="7">
        <v>311783</v>
      </c>
      <c r="C202" s="17" t="s">
        <v>1121</v>
      </c>
      <c r="D202" s="36" t="s">
        <v>121</v>
      </c>
      <c r="E202" s="36" t="s">
        <v>232</v>
      </c>
      <c r="F202" s="12">
        <f>VLOOKUP(A202,Dengue!$1:$1048576,10,FALSE)</f>
        <v>0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0</v>
      </c>
      <c r="J202" s="11">
        <v>7595</v>
      </c>
      <c r="K202" s="58" t="s">
        <v>1124</v>
      </c>
      <c r="L202" s="8">
        <f>I202/J202*100000</f>
        <v>0</v>
      </c>
      <c r="M202" s="7" t="str">
        <f>IF(L202=0,"Silencioso",IF(AND(L202&gt;0,L202&lt;100),"Baixa",IF(AND(L202&gt;=100,L202&lt;300),"Média",IF(AND(L202&gt;=300,L202&lt;500),"Alta",IF(L202&gt;=500,"Muito Alta","Avaliar")))))</f>
        <v>Silencioso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19" ht="15.75" x14ac:dyDescent="0.25">
      <c r="A203" s="42">
        <v>198</v>
      </c>
      <c r="B203" s="7">
        <v>311787</v>
      </c>
      <c r="C203" s="17" t="s">
        <v>1111</v>
      </c>
      <c r="D203" s="36" t="s">
        <v>98</v>
      </c>
      <c r="E203" s="36" t="s">
        <v>233</v>
      </c>
      <c r="F203" s="12">
        <f>VLOOKUP(A203,Dengue!$1:$1048576,10,FALSE)</f>
        <v>0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0</v>
      </c>
      <c r="J203" s="11">
        <v>6657</v>
      </c>
      <c r="K203" s="58" t="s">
        <v>1124</v>
      </c>
      <c r="L203" s="8">
        <f>I203/J203*100000</f>
        <v>0</v>
      </c>
      <c r="M203" s="7" t="str">
        <f>IF(L203=0,"Silencioso",IF(AND(L203&gt;0,L203&lt;100),"Baixa",IF(AND(L203&gt;=100,L203&lt;300),"Média",IF(AND(L203&gt;=300,L203&lt;500),"Alta",IF(L203&gt;=500,"Muito Alta","Avaliar")))))</f>
        <v>Silencioso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19" ht="15.75" x14ac:dyDescent="0.25">
      <c r="A204" s="42">
        <v>199</v>
      </c>
      <c r="B204" s="7">
        <v>311790</v>
      </c>
      <c r="C204" s="17" t="s">
        <v>1117</v>
      </c>
      <c r="D204" s="36" t="s">
        <v>36</v>
      </c>
      <c r="E204" s="36" t="s">
        <v>234</v>
      </c>
      <c r="F204" s="12">
        <f>VLOOKUP(A204,Dengue!$1:$1048576,10,FALSE)</f>
        <v>0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0</v>
      </c>
      <c r="J204" s="11">
        <v>11813</v>
      </c>
      <c r="K204" s="58" t="s">
        <v>1124</v>
      </c>
      <c r="L204" s="8">
        <f>I204/J204*100000</f>
        <v>0</v>
      </c>
      <c r="M204" s="7" t="str">
        <f>IF(L204=0,"Silencioso",IF(AND(L204&gt;0,L204&lt;100),"Baixa",IF(AND(L204&gt;=100,L204&lt;300),"Média",IF(AND(L204&gt;=300,L204&lt;500),"Alta",IF(L204&gt;=500,"Muito Alta","Avaliar")))))</f>
        <v>Silencioso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19" ht="15.75" x14ac:dyDescent="0.25">
      <c r="A205" s="42">
        <v>200</v>
      </c>
      <c r="B205" s="7">
        <v>311800</v>
      </c>
      <c r="C205" s="17" t="s">
        <v>1119</v>
      </c>
      <c r="D205" s="36" t="s">
        <v>41</v>
      </c>
      <c r="E205" s="36" t="s">
        <v>235</v>
      </c>
      <c r="F205" s="12">
        <f>VLOOKUP(A205,Dengue!$1:$1048576,10,FALSE)</f>
        <v>1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1</v>
      </c>
      <c r="J205" s="11">
        <v>54196</v>
      </c>
      <c r="K205" s="58" t="s">
        <v>1125</v>
      </c>
      <c r="L205" s="8">
        <f>I205/J205*100000</f>
        <v>1.8451546239574876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19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0</v>
      </c>
      <c r="J206" s="11">
        <v>5044</v>
      </c>
      <c r="K206" s="58" t="s">
        <v>1124</v>
      </c>
      <c r="L206" s="8">
        <f>I206/J206*100000</f>
        <v>0</v>
      </c>
      <c r="M206" s="7" t="str">
        <f>IF(L206=0,"Silencioso",IF(AND(L206&gt;0,L206&lt;100),"Baixa",IF(AND(L206&gt;=100,L206&lt;300),"Média",IF(AND(L206&gt;=300,L206&lt;500),"Alta",IF(L206&gt;=500,"Muito Alta","Avaliar")))))</f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19" ht="15.75" x14ac:dyDescent="0.25">
      <c r="A207" s="42">
        <v>202</v>
      </c>
      <c r="B207" s="7">
        <v>311820</v>
      </c>
      <c r="C207" s="17" t="s">
        <v>1114</v>
      </c>
      <c r="D207" s="36" t="s">
        <v>24</v>
      </c>
      <c r="E207" s="36" t="s">
        <v>237</v>
      </c>
      <c r="F207" s="12">
        <f>VLOOKUP(A207,Dengue!$1:$1048576,10,FALSE)</f>
        <v>3</v>
      </c>
      <c r="G207" s="12">
        <f>VLOOKUP($A207,Chik!$1:$1048576,10,FALSE)</f>
        <v>1</v>
      </c>
      <c r="H207" s="12">
        <f>VLOOKUP($A207,zika!$1:$1048576,10,FALSE)</f>
        <v>0</v>
      </c>
      <c r="I207" s="12">
        <f>H207+F207+G207</f>
        <v>4</v>
      </c>
      <c r="J207" s="11">
        <v>6908</v>
      </c>
      <c r="K207" s="58" t="s">
        <v>1124</v>
      </c>
      <c r="L207" s="8">
        <f>I207/J207*100000</f>
        <v>57.903879559930509</v>
      </c>
      <c r="M207" s="7" t="str">
        <f>IF(L207=0,"Silencioso",IF(AND(L207&gt;0,L207&lt;100),"Baixa",IF(AND(L207&gt;=100,L207&lt;300),"Média",IF(AND(L207&gt;=300,L207&lt;500),"Alta",IF(L207&gt;=500,"Muito Alta","Avaliar")))))</f>
        <v>Baixa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19" ht="15.75" x14ac:dyDescent="0.25">
      <c r="A208" s="42">
        <v>203</v>
      </c>
      <c r="B208" s="7">
        <v>311830</v>
      </c>
      <c r="C208" s="17" t="s">
        <v>1119</v>
      </c>
      <c r="D208" s="36" t="s">
        <v>41</v>
      </c>
      <c r="E208" s="36" t="s">
        <v>238</v>
      </c>
      <c r="F208" s="12">
        <f>VLOOKUP(A208,Dengue!$1:$1048576,10,FALSE)</f>
        <v>5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5</v>
      </c>
      <c r="J208" s="11">
        <v>127539</v>
      </c>
      <c r="K208" s="58" t="s">
        <v>1127</v>
      </c>
      <c r="L208" s="8">
        <f>I208/J208*100000</f>
        <v>3.9203694556174975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204</v>
      </c>
      <c r="B209" s="7">
        <v>311840</v>
      </c>
      <c r="C209" s="17" t="s">
        <v>1113</v>
      </c>
      <c r="D209" s="36" t="s">
        <v>22</v>
      </c>
      <c r="E209" s="36" t="s">
        <v>239</v>
      </c>
      <c r="F209" s="12">
        <f>VLOOKUP(A209,Dengue!$1:$1048576,10,FALSE)</f>
        <v>6</v>
      </c>
      <c r="G209" s="12">
        <f>VLOOKUP($A209,Chik!$1:$1048576,10,FALSE)</f>
        <v>1</v>
      </c>
      <c r="H209" s="12">
        <f>VLOOKUP($A209,zika!$1:$1048576,10,FALSE)</f>
        <v>0</v>
      </c>
      <c r="I209" s="12">
        <f>H209+F209+G209</f>
        <v>7</v>
      </c>
      <c r="J209" s="11">
        <v>22892</v>
      </c>
      <c r="K209" s="58" t="s">
        <v>1124</v>
      </c>
      <c r="L209" s="8">
        <f>I209/J209*100000</f>
        <v>30.578367988817057</v>
      </c>
      <c r="M209" s="7" t="str">
        <f>IF(L209=0,"Silencioso",IF(AND(L209&gt;0,L209&lt;100),"Baixa",IF(AND(L209&gt;=100,L209&lt;300),"Média",IF(AND(L209&gt;=300,L209&lt;500),"Alta",IF(L209&gt;=500,"Muito Alta","Avaliar")))))</f>
        <v>Baixa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205</v>
      </c>
      <c r="B210" s="7">
        <v>311850</v>
      </c>
      <c r="C210" s="17" t="s">
        <v>1117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0</v>
      </c>
      <c r="J210" s="11">
        <v>1782</v>
      </c>
      <c r="K210" s="58" t="s">
        <v>1124</v>
      </c>
      <c r="L210" s="8">
        <f>I210/J210*100000</f>
        <v>0</v>
      </c>
      <c r="M210" s="7" t="str">
        <f>IF(L210=0,"Silencioso",IF(AND(L210&gt;0,L210&lt;100),"Baixa",IF(AND(L210&gt;=100,L210&lt;300),"Média",IF(AND(L210&gt;=300,L210&lt;500),"Alta",IF(L210&gt;=500,"Muito Alta","Avaliar")))))</f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206</v>
      </c>
      <c r="B211" s="7">
        <v>311860</v>
      </c>
      <c r="C211" s="17" t="s">
        <v>1111</v>
      </c>
      <c r="D211" s="36" t="s">
        <v>98</v>
      </c>
      <c r="E211" s="46" t="s">
        <v>241</v>
      </c>
      <c r="F211" s="12">
        <f>VLOOKUP(A211,Dengue!$1:$1048576,10,FALSE)</f>
        <v>55</v>
      </c>
      <c r="G211" s="12">
        <f>VLOOKUP($A211,Chik!$1:$1048576,10,FALSE)</f>
        <v>0</v>
      </c>
      <c r="H211" s="12">
        <f>VLOOKUP($A211,zika!$1:$1048576,10,FALSE)</f>
        <v>0</v>
      </c>
      <c r="I211" s="12">
        <f>H211+F211+G211</f>
        <v>55</v>
      </c>
      <c r="J211" s="11">
        <v>659070</v>
      </c>
      <c r="K211" s="58" t="s">
        <v>1128</v>
      </c>
      <c r="L211" s="8">
        <f>I211/J211*100000</f>
        <v>8.3450923270669275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19" ht="15.75" x14ac:dyDescent="0.25">
      <c r="A212" s="42">
        <v>207</v>
      </c>
      <c r="B212" s="7">
        <v>311870</v>
      </c>
      <c r="C212" s="17" t="s">
        <v>1117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0</v>
      </c>
      <c r="J212" s="11">
        <v>9191</v>
      </c>
      <c r="K212" s="58" t="s">
        <v>1124</v>
      </c>
      <c r="L212" s="8">
        <f>I212/J212*100000</f>
        <v>0</v>
      </c>
      <c r="M212" s="7" t="str">
        <f>IF(L212=0,"Silencioso",IF(AND(L212&gt;0,L212&lt;100),"Baixa",IF(AND(L212&gt;=100,L212&lt;300),"Média",IF(AND(L212&gt;=300,L212&lt;500),"Alta",IF(L212&gt;=500,"Muito Alta","Avaliar")))))</f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208</v>
      </c>
      <c r="B213" s="7">
        <v>311880</v>
      </c>
      <c r="C213" s="17" t="s">
        <v>1121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0</v>
      </c>
      <c r="J213" s="11">
        <v>26592</v>
      </c>
      <c r="K213" s="58" t="s">
        <v>1125</v>
      </c>
      <c r="L213" s="8">
        <f>I213/J213*100000</f>
        <v>0</v>
      </c>
      <c r="M213" s="7" t="str">
        <f>IF(L213=0,"Silencioso",IF(AND(L213&gt;0,L213&lt;100),"Baixa",IF(AND(L213&gt;=100,L213&lt;300),"Média",IF(AND(L213&gt;=300,L213&lt;500),"Alta",IF(L213&gt;=500,"Muito Alta","Avaliar")))))</f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19" ht="15.75" x14ac:dyDescent="0.25">
      <c r="A214" s="42">
        <v>209</v>
      </c>
      <c r="B214" s="7">
        <v>311890</v>
      </c>
      <c r="C214" s="17" t="s">
        <v>1111</v>
      </c>
      <c r="D214" s="36" t="s">
        <v>11</v>
      </c>
      <c r="E214" s="36" t="s">
        <v>244</v>
      </c>
      <c r="F214" s="12">
        <f>VLOOKUP(A214,Dengue!$1:$1048576,10,FALSE)</f>
        <v>2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2</v>
      </c>
      <c r="J214" s="11">
        <v>8883</v>
      </c>
      <c r="K214" s="58" t="s">
        <v>1124</v>
      </c>
      <c r="L214" s="8">
        <f>I214/J214*100000</f>
        <v>22.514916131937408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19" ht="15.75" x14ac:dyDescent="0.25">
      <c r="A215" s="42">
        <v>210</v>
      </c>
      <c r="B215" s="7">
        <v>311900</v>
      </c>
      <c r="C215" s="17" t="s">
        <v>1117</v>
      </c>
      <c r="D215" s="36" t="s">
        <v>33</v>
      </c>
      <c r="E215" s="36" t="s">
        <v>245</v>
      </c>
      <c r="F215" s="12">
        <f>VLOOKUP(A215,Dengue!$1:$1048576,10,FALSE)</f>
        <v>0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0</v>
      </c>
      <c r="J215" s="11">
        <v>3534</v>
      </c>
      <c r="K215" s="58" t="s">
        <v>1124</v>
      </c>
      <c r="L215" s="8">
        <f>I215/J215*100000</f>
        <v>0</v>
      </c>
      <c r="M215" s="7" t="str">
        <f>IF(L215=0,"Silencioso",IF(AND(L215&gt;0,L215&lt;100),"Baixa",IF(AND(L215&gt;=100,L215&lt;300),"Média",IF(AND(L215&gt;=300,L215&lt;500),"Alta",IF(L215&gt;=500,"Muito Alta","Avaliar")))))</f>
        <v>Silencioso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211</v>
      </c>
      <c r="B216" s="7">
        <v>311910</v>
      </c>
      <c r="C216" s="17" t="s">
        <v>1111</v>
      </c>
      <c r="D216" s="36" t="s">
        <v>11</v>
      </c>
      <c r="E216" s="36" t="s">
        <v>246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1</v>
      </c>
      <c r="J216" s="11">
        <v>23797</v>
      </c>
      <c r="K216" s="58" t="s">
        <v>1124</v>
      </c>
      <c r="L216" s="8">
        <f>I216/J216*100000</f>
        <v>4.2022103626507539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19" ht="15.75" x14ac:dyDescent="0.25">
      <c r="A217" s="42">
        <v>212</v>
      </c>
      <c r="B217" s="7">
        <v>311920</v>
      </c>
      <c r="C217" s="17" t="s">
        <v>1113</v>
      </c>
      <c r="D217" s="36" t="s">
        <v>22</v>
      </c>
      <c r="E217" s="36" t="s">
        <v>247</v>
      </c>
      <c r="F217" s="12">
        <f>VLOOKUP(A217,Dengue!$1:$1048576,10,FALSE)</f>
        <v>2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2</v>
      </c>
      <c r="J217" s="11">
        <v>10040</v>
      </c>
      <c r="K217" s="58" t="s">
        <v>1124</v>
      </c>
      <c r="L217" s="8">
        <f>I217/J217*100000</f>
        <v>19.920318725099602</v>
      </c>
      <c r="M217" s="7" t="str">
        <f>IF(L217=0,"Silencioso",IF(AND(L217&gt;0,L217&lt;100),"Baixa",IF(AND(L217&gt;=100,L217&lt;300),"Média",IF(AND(L217&gt;=300,L217&lt;500),"Alta",IF(L217&gt;=500,"Muito Alta","Avaliar")))))</f>
        <v>Baixa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213</v>
      </c>
      <c r="B218" s="7">
        <v>311930</v>
      </c>
      <c r="C218" s="17" t="s">
        <v>1110</v>
      </c>
      <c r="D218" s="36" t="s">
        <v>8</v>
      </c>
      <c r="E218" s="36" t="s">
        <v>248</v>
      </c>
      <c r="F218" s="12">
        <f>VLOOKUP(A218,Dengue!$1:$1048576,10,FALSE)</f>
        <v>2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2</v>
      </c>
      <c r="J218" s="11">
        <v>27982</v>
      </c>
      <c r="K218" s="58" t="s">
        <v>1125</v>
      </c>
      <c r="L218" s="8">
        <f>I218/J218*100000</f>
        <v>7.1474519333857485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38"/>
    </row>
    <row r="219" spans="1:19" ht="15.75" x14ac:dyDescent="0.25">
      <c r="A219" s="42">
        <v>214</v>
      </c>
      <c r="B219" s="7">
        <v>311940</v>
      </c>
      <c r="C219" s="17" t="s">
        <v>1113</v>
      </c>
      <c r="D219" s="36" t="s">
        <v>20</v>
      </c>
      <c r="E219" s="36" t="s">
        <v>20</v>
      </c>
      <c r="F219" s="12">
        <f>VLOOKUP(A219,Dengue!$1:$1048576,10,FALSE)</f>
        <v>3</v>
      </c>
      <c r="G219" s="12">
        <f>VLOOKUP($A219,Chik!$1:$1048576,10,FALSE)</f>
        <v>0</v>
      </c>
      <c r="H219" s="12">
        <f>VLOOKUP($A219,zika!$1:$1048576,10,FALSE)</f>
        <v>0</v>
      </c>
      <c r="I219" s="12">
        <f>H219+F219+G219</f>
        <v>3</v>
      </c>
      <c r="J219" s="11">
        <v>109405</v>
      </c>
      <c r="K219" s="58" t="s">
        <v>1127</v>
      </c>
      <c r="L219" s="8">
        <f>I219/J219*100000</f>
        <v>2.7421050226223662</v>
      </c>
      <c r="M219" s="7" t="str">
        <f>IF(L219=0,"Silencioso",IF(AND(L219&gt;0,L219&lt;100),"Baixa",IF(AND(L219&gt;=100,L219&lt;300),"Média",IF(AND(L219&gt;=300,L219&lt;500),"Alta",IF(L219&gt;=500,"Muito Alta","Avaliar")))))</f>
        <v>Baixa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19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0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0</v>
      </c>
      <c r="J220" s="11">
        <v>9228</v>
      </c>
      <c r="K220" s="58" t="s">
        <v>1124</v>
      </c>
      <c r="L220" s="8">
        <f>I220/J220*100000</f>
        <v>0</v>
      </c>
      <c r="M220" s="7" t="str">
        <f>IF(L220=0,"Silencioso",IF(AND(L220&gt;0,L220&lt;100),"Baixa",IF(AND(L220&gt;=100,L220&lt;300),"Média",IF(AND(L220&gt;=300,L220&lt;500),"Alta",IF(L220&gt;=500,"Muito Alta","Avaliar")))))</f>
        <v>Silencioso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216</v>
      </c>
      <c r="B221" s="7">
        <v>311960</v>
      </c>
      <c r="C221" s="17" t="s">
        <v>1118</v>
      </c>
      <c r="D221" s="36" t="s">
        <v>57</v>
      </c>
      <c r="E221" s="36" t="s">
        <v>250</v>
      </c>
      <c r="F221" s="12">
        <f>VLOOKUP(A221,Dengue!$1:$1048576,10,FALSE)</f>
        <v>0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0</v>
      </c>
      <c r="J221" s="11">
        <v>3080</v>
      </c>
      <c r="K221" s="58" t="s">
        <v>1124</v>
      </c>
      <c r="L221" s="8">
        <f>I221/J221*100000</f>
        <v>0</v>
      </c>
      <c r="M221" s="7" t="str">
        <f>IF(L221=0,"Silencioso",IF(AND(L221&gt;0,L221&lt;100),"Baixa",IF(AND(L221&gt;=100,L221&lt;300),"Média",IF(AND(L221&gt;=300,L221&lt;500),"Alta",IF(L221&gt;=500,"Muito Alta","Avaliar")))))</f>
        <v>Silencioso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217</v>
      </c>
      <c r="B222" s="7">
        <v>311970</v>
      </c>
      <c r="C222" s="17" t="s">
        <v>1119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0</v>
      </c>
      <c r="J222" s="11">
        <v>3426</v>
      </c>
      <c r="K222" s="58" t="s">
        <v>1124</v>
      </c>
      <c r="L222" s="8">
        <f>I222/J222*100000</f>
        <v>0</v>
      </c>
      <c r="M222" s="7" t="str">
        <f>IF(L222=0,"Silencioso",IF(AND(L222&gt;0,L222&lt;100),"Baixa",IF(AND(L222&gt;=100,L222&lt;300),"Média",IF(AND(L222&gt;=300,L222&lt;500),"Alta",IF(L222&gt;=500,"Muito Alta","Avaliar")))))</f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19" ht="15.75" x14ac:dyDescent="0.25">
      <c r="A223" s="42">
        <v>218</v>
      </c>
      <c r="B223" s="7">
        <v>311980</v>
      </c>
      <c r="C223" s="17" t="s">
        <v>1115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0</v>
      </c>
      <c r="J223" s="11">
        <v>3241</v>
      </c>
      <c r="K223" s="58" t="s">
        <v>1124</v>
      </c>
      <c r="L223" s="8">
        <f>I223/J223*100000</f>
        <v>0</v>
      </c>
      <c r="M223" s="7" t="str">
        <f>IF(L223=0,"Silencioso",IF(AND(L223&gt;0,L223&lt;100),"Baixa",IF(AND(L223&gt;=100,L223&lt;300),"Média",IF(AND(L223&gt;=300,L223&lt;500),"Alta",IF(L223&gt;=500,"Muito Alta","Avaliar")))))</f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19" ht="15.75" x14ac:dyDescent="0.25">
      <c r="A224" s="42">
        <v>219</v>
      </c>
      <c r="B224" s="7">
        <v>311990</v>
      </c>
      <c r="C224" s="17" t="s">
        <v>1117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0</v>
      </c>
      <c r="J224" s="11">
        <v>3714</v>
      </c>
      <c r="K224" s="58" t="s">
        <v>1124</v>
      </c>
      <c r="L224" s="8">
        <f>I224/J224*100000</f>
        <v>0</v>
      </c>
      <c r="M224" s="7" t="str">
        <f>IF(L224=0,"Silencioso",IF(AND(L224&gt;0,L224&lt;100),"Baixa",IF(AND(L224&gt;=100,L224&lt;300),"Média",IF(AND(L224&gt;=300,L224&lt;500),"Alta",IF(L224&gt;=500,"Muito Alta","Avaliar")))))</f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220</v>
      </c>
      <c r="B225" s="7">
        <v>311995</v>
      </c>
      <c r="C225" s="17" t="s">
        <v>1115</v>
      </c>
      <c r="D225" s="36" t="s">
        <v>26</v>
      </c>
      <c r="E225" s="36" t="s">
        <v>254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0</v>
      </c>
      <c r="J225" s="11">
        <v>6290</v>
      </c>
      <c r="K225" s="58" t="s">
        <v>1124</v>
      </c>
      <c r="L225" s="8">
        <f>I225/J225*100000</f>
        <v>0</v>
      </c>
      <c r="M225" s="7" t="str">
        <f>IF(L225=0,"Silencioso",IF(AND(L225&gt;0,L225&lt;100),"Baixa",IF(AND(L225&gt;=100,L225&lt;300),"Média",IF(AND(L225&gt;=300,L225&lt;500),"Alta",IF(L225&gt;=500,"Muito Alta","Avaliar")))))</f>
        <v>Silencioso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19" ht="15.75" x14ac:dyDescent="0.25">
      <c r="A226" s="42">
        <v>221</v>
      </c>
      <c r="B226" s="7">
        <v>312000</v>
      </c>
      <c r="C226" s="17" t="s">
        <v>1113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0</v>
      </c>
      <c r="J226" s="11">
        <v>2814</v>
      </c>
      <c r="K226" s="58" t="s">
        <v>1124</v>
      </c>
      <c r="L226" s="8">
        <f>I226/J226*100000</f>
        <v>0</v>
      </c>
      <c r="M226" s="7" t="str">
        <f>IF(L226=0,"Silencioso",IF(AND(L226&gt;0,L226&lt;100),"Baixa",IF(AND(L226&gt;=100,L226&lt;300),"Média",IF(AND(L226&gt;=300,L226&lt;500),"Alta",IF(L226&gt;=500,"Muito Alta","Avaliar")))))</f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1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1</v>
      </c>
      <c r="J227" s="11">
        <v>4396</v>
      </c>
      <c r="K227" s="58" t="s">
        <v>1124</v>
      </c>
      <c r="L227" s="8">
        <f>I227/J227*100000</f>
        <v>22.747952684258419</v>
      </c>
      <c r="M227" s="7" t="str">
        <f>IF(L227=0,"Silencioso",IF(AND(L227&gt;0,L227&lt;100),"Baixa",IF(AND(L227&gt;=100,L227&lt;300),"Média",IF(AND(L227&gt;=300,L227&lt;500),"Alta",IF(L227&gt;=500,"Muito Alta","Avaliar")))))</f>
        <v>Baixa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223</v>
      </c>
      <c r="B228" s="7">
        <v>312015</v>
      </c>
      <c r="C228" s="17" t="s">
        <v>1116</v>
      </c>
      <c r="D228" s="36" t="s">
        <v>28</v>
      </c>
      <c r="E228" s="36" t="s">
        <v>257</v>
      </c>
      <c r="F228" s="12">
        <f>VLOOKUP(A228,Dengue!$1:$1048576,10,FALSE)</f>
        <v>10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10</v>
      </c>
      <c r="J228" s="11">
        <v>6646</v>
      </c>
      <c r="K228" s="58" t="s">
        <v>1124</v>
      </c>
      <c r="L228" s="8">
        <f>I228/J228*100000</f>
        <v>150.46644598254588</v>
      </c>
      <c r="M228" s="7" t="str">
        <f>IF(L228=0,"Silencioso",IF(AND(L228&gt;0,L228&lt;100),"Baixa",IF(AND(L228&gt;=100,L228&lt;300),"Média",IF(AND(L228&gt;=300,L228&lt;500),"Alta",IF(L228&gt;=500,"Muito Alta","Avaliar")))))</f>
        <v>Média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38"/>
    </row>
    <row r="229" spans="1:19" ht="15.75" x14ac:dyDescent="0.25">
      <c r="A229" s="42">
        <v>224</v>
      </c>
      <c r="B229" s="7">
        <v>312020</v>
      </c>
      <c r="C229" s="17" t="s">
        <v>1115</v>
      </c>
      <c r="D229" s="36" t="s">
        <v>26</v>
      </c>
      <c r="E229" s="36" t="s">
        <v>258</v>
      </c>
      <c r="F229" s="12">
        <f>VLOOKUP($A229,Dengue!$1:$1048576,10,FALSE)</f>
        <v>1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1</v>
      </c>
      <c r="J229" s="11">
        <v>12660</v>
      </c>
      <c r="K229" s="58" t="s">
        <v>1124</v>
      </c>
      <c r="L229" s="8">
        <f>I229/J229*100000</f>
        <v>7.8988941548183247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225</v>
      </c>
      <c r="B230" s="7">
        <v>312030</v>
      </c>
      <c r="C230" s="17" t="s">
        <v>1121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0</v>
      </c>
      <c r="J230" s="11">
        <v>5960</v>
      </c>
      <c r="K230" s="58" t="s">
        <v>1124</v>
      </c>
      <c r="L230" s="8">
        <f>I230/J230*100000</f>
        <v>0</v>
      </c>
      <c r="M230" s="7" t="str">
        <f>IF(L230=0,"Silencioso",IF(AND(L230&gt;0,L230&lt;100),"Baixa",IF(AND(L230&gt;=100,L230&lt;300),"Média",IF(AND(L230&gt;=300,L230&lt;500),"Alta",IF(L230&gt;=500,"Muito Alta","Avaliar")))))</f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38"/>
    </row>
    <row r="231" spans="1:19" ht="15.75" x14ac:dyDescent="0.25">
      <c r="A231" s="42">
        <v>226</v>
      </c>
      <c r="B231" s="7">
        <v>312040</v>
      </c>
      <c r="C231" s="17" t="s">
        <v>1119</v>
      </c>
      <c r="D231" s="36" t="s">
        <v>41</v>
      </c>
      <c r="E231" s="36" t="s">
        <v>260</v>
      </c>
      <c r="F231" s="12">
        <f>VLOOKUP(A231,Dengue!$1:$1048576,10,FALSE)</f>
        <v>0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0</v>
      </c>
      <c r="J231" s="11">
        <v>5145</v>
      </c>
      <c r="K231" s="58" t="s">
        <v>1124</v>
      </c>
      <c r="L231" s="8">
        <f>I231/J231*100000</f>
        <v>0</v>
      </c>
      <c r="M231" s="7" t="str">
        <f>IF(L231=0,"Silencioso",IF(AND(L231&gt;0,L231&lt;100),"Baixa",IF(AND(L231&gt;=100,L231&lt;300),"Média",IF(AND(L231&gt;=300,L231&lt;500),"Alta",IF(L231&gt;=500,"Muito Alta","Avaliar")))))</f>
        <v>Silencioso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227</v>
      </c>
      <c r="B232" s="7">
        <v>312050</v>
      </c>
      <c r="C232" s="17" t="s">
        <v>1117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0</v>
      </c>
      <c r="J232" s="11">
        <v>10258</v>
      </c>
      <c r="K232" s="58" t="s">
        <v>1124</v>
      </c>
      <c r="L232" s="8">
        <f>I232/J232*100000</f>
        <v>0</v>
      </c>
      <c r="M232" s="7" t="str">
        <f>IF(L232=0,"Silencioso",IF(AND(L232&gt;0,L232&lt;100),"Baixa",IF(AND(L232&gt;=100,L232&lt;300),"Média",IF(AND(L232&gt;=300,L232&lt;500),"Alta",IF(L232&gt;=500,"Muito Alta","Avaliar")))))</f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228</v>
      </c>
      <c r="B233" s="7">
        <v>312060</v>
      </c>
      <c r="C233" s="17" t="s">
        <v>1111</v>
      </c>
      <c r="D233" s="36" t="s">
        <v>98</v>
      </c>
      <c r="E233" s="36" t="s">
        <v>262</v>
      </c>
      <c r="F233" s="12">
        <f>VLOOKUP(A233,Dengue!$1:$1048576,10,FALSE)</f>
        <v>2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2</v>
      </c>
      <c r="J233" s="11">
        <v>5014</v>
      </c>
      <c r="K233" s="58" t="s">
        <v>1124</v>
      </c>
      <c r="L233" s="8">
        <f>I233/J233*100000</f>
        <v>39.888312724371758</v>
      </c>
      <c r="M233" s="7" t="str">
        <f>IF(L233=0,"Silencioso",IF(AND(L233&gt;0,L233&lt;100),"Baixa",IF(AND(L233&gt;=100,L233&lt;300),"Média",IF(AND(L233&gt;=300,L233&lt;500),"Alta",IF(L233&gt;=500,"Muito Alta","Avaliar")))))</f>
        <v>Baixa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19" ht="15.75" x14ac:dyDescent="0.25">
      <c r="A234" s="42">
        <v>229</v>
      </c>
      <c r="B234" s="7">
        <v>312070</v>
      </c>
      <c r="C234" s="17" t="s">
        <v>1120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0</v>
      </c>
      <c r="J234" s="11">
        <v>4134</v>
      </c>
      <c r="K234" s="58" t="s">
        <v>1124</v>
      </c>
      <c r="L234" s="8">
        <f>I234/J234*100000</f>
        <v>0</v>
      </c>
      <c r="M234" s="7" t="str">
        <f>IF(L234=0,"Silencioso",IF(AND(L234&gt;0,L234&lt;100),"Baixa",IF(AND(L234&gt;=100,L234&lt;300),"Média",IF(AND(L234&gt;=300,L234&lt;500),"Alta",IF(L234&gt;=500,"Muito Alta","Avaliar")))))</f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230</v>
      </c>
      <c r="B235" s="7">
        <v>312080</v>
      </c>
      <c r="C235" s="17" t="s">
        <v>1117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0</v>
      </c>
      <c r="J235" s="11">
        <v>15358</v>
      </c>
      <c r="K235" s="58" t="s">
        <v>1124</v>
      </c>
      <c r="L235" s="8">
        <f>I235/J235*100000</f>
        <v>0</v>
      </c>
      <c r="M235" s="7" t="str">
        <f>IF(L235=0,"Silencioso",IF(AND(L235&gt;0,L235&lt;100),"Baixa",IF(AND(L235&gt;=100,L235&lt;300),"Média",IF(AND(L235&gt;=300,L235&lt;500),"Alta",IF(L235&gt;=500,"Muito Alta","Avaliar")))))</f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231</v>
      </c>
      <c r="B236" s="7">
        <v>312083</v>
      </c>
      <c r="C236" s="17" t="s">
        <v>1113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0</v>
      </c>
      <c r="J236" s="11">
        <v>4960</v>
      </c>
      <c r="K236" s="58" t="s">
        <v>1124</v>
      </c>
      <c r="L236" s="8">
        <f>I236/J236*100000</f>
        <v>0</v>
      </c>
      <c r="M236" s="7" t="str">
        <f>IF(L236=0,"Silencioso",IF(AND(L236&gt;0,L236&lt;100),"Baixa",IF(AND(L236&gt;=100,L236&lt;300),"Média",IF(AND(L236&gt;=300,L236&lt;500),"Alta",IF(L236&gt;=500,"Muito Alta","Avaliar")))))</f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232</v>
      </c>
      <c r="B237" s="7">
        <v>312087</v>
      </c>
      <c r="C237" s="17" t="s">
        <v>1121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0</v>
      </c>
      <c r="J237" s="11">
        <v>7656</v>
      </c>
      <c r="K237" s="58" t="s">
        <v>1124</v>
      </c>
      <c r="L237" s="8">
        <f>I237/J237*100000</f>
        <v>0</v>
      </c>
      <c r="M237" s="7" t="str">
        <f>IF(L237=0,"Silencioso",IF(AND(L237&gt;0,L237&lt;100),"Baixa",IF(AND(L237&gt;=100,L237&lt;300),"Média",IF(AND(L237&gt;=300,L237&lt;500),"Alta",IF(L237&gt;=500,"Muito Alta","Avaliar")))))</f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19" ht="15.75" x14ac:dyDescent="0.25">
      <c r="A238" s="42">
        <v>233</v>
      </c>
      <c r="B238" s="7">
        <v>312090</v>
      </c>
      <c r="C238" s="17" t="s">
        <v>1111</v>
      </c>
      <c r="D238" s="36" t="s">
        <v>11</v>
      </c>
      <c r="E238" s="36" t="s">
        <v>267</v>
      </c>
      <c r="F238" s="12">
        <f>VLOOKUP(A238,Dengue!$1:$1048576,10,FALSE)</f>
        <v>3</v>
      </c>
      <c r="G238" s="12">
        <f>VLOOKUP($A238,Chik!$1:$1048576,10,FALSE)</f>
        <v>0</v>
      </c>
      <c r="H238" s="12">
        <f>VLOOKUP($A238,zika!$1:$1048576,10,FALSE)</f>
        <v>0</v>
      </c>
      <c r="I238" s="12">
        <f>H238+F238+G238</f>
        <v>3</v>
      </c>
      <c r="J238" s="11">
        <v>79625</v>
      </c>
      <c r="K238" s="58" t="s">
        <v>1126</v>
      </c>
      <c r="L238" s="8">
        <f>I238/J238*100000</f>
        <v>3.7676609105180536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19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0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0</v>
      </c>
      <c r="J239" s="11">
        <v>5399</v>
      </c>
      <c r="K239" s="58" t="s">
        <v>1124</v>
      </c>
      <c r="L239" s="8">
        <f>I239/J239*100000</f>
        <v>0</v>
      </c>
      <c r="M239" s="7" t="str">
        <f>IF(L239=0,"Silencioso",IF(AND(L239&gt;0,L239&lt;100),"Baixa",IF(AND(L239&gt;=100,L239&lt;300),"Média",IF(AND(L239&gt;=300,L239&lt;500),"Alta",IF(L239&gt;=500,"Muito Alta","Avaliar")))))</f>
        <v>Silencioso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235</v>
      </c>
      <c r="B240" s="7">
        <v>312110</v>
      </c>
      <c r="C240" s="17" t="s">
        <v>1117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0</v>
      </c>
      <c r="J240" s="11">
        <v>8035</v>
      </c>
      <c r="K240" s="58" t="s">
        <v>1124</v>
      </c>
      <c r="L240" s="8">
        <f>I240/J240*100000</f>
        <v>0</v>
      </c>
      <c r="M240" s="7" t="str">
        <f>IF(L240=0,"Silencioso",IF(AND(L240&gt;0,L240&lt;100),"Baixa",IF(AND(L240&gt;=100,L240&lt;300),"Média",IF(AND(L240&gt;=300,L240&lt;500),"Alta",IF(L240&gt;=500,"Muito Alta","Avaliar")))))</f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38"/>
    </row>
    <row r="241" spans="1:19" ht="15.75" x14ac:dyDescent="0.25">
      <c r="A241" s="42">
        <v>236</v>
      </c>
      <c r="B241" s="7">
        <v>312120</v>
      </c>
      <c r="C241" s="17" t="s">
        <v>1117</v>
      </c>
      <c r="D241" s="36" t="s">
        <v>45</v>
      </c>
      <c r="E241" s="36" t="s">
        <v>270</v>
      </c>
      <c r="F241" s="12">
        <f>VLOOKUP(A241,Dengue!$1:$1048576,10,FALSE)</f>
        <v>0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0</v>
      </c>
      <c r="J241" s="11">
        <v>7098</v>
      </c>
      <c r="K241" s="58" t="s">
        <v>1124</v>
      </c>
      <c r="L241" s="8">
        <f>I241/J241*100000</f>
        <v>0</v>
      </c>
      <c r="M241" s="7" t="str">
        <f>IF(L241=0,"Silencioso",IF(AND(L241&gt;0,L241&lt;100),"Baixa",IF(AND(L241&gt;=100,L241&lt;300),"Média",IF(AND(L241&gt;=300,L241&lt;500),"Alta",IF(L241&gt;=500,"Muito Alta","Avaliar")))))</f>
        <v>Silencioso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19" ht="15.75" x14ac:dyDescent="0.25">
      <c r="A242" s="42">
        <v>237</v>
      </c>
      <c r="B242" s="7">
        <v>312125</v>
      </c>
      <c r="C242" s="17" t="s">
        <v>1114</v>
      </c>
      <c r="D242" s="36" t="s">
        <v>24</v>
      </c>
      <c r="E242" s="36" t="s">
        <v>271</v>
      </c>
      <c r="F242" s="12">
        <f>VLOOKUP(A242,Dengue!$1:$1048576,10,FALSE)</f>
        <v>0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0</v>
      </c>
      <c r="J242" s="11">
        <v>10291</v>
      </c>
      <c r="K242" s="58" t="s">
        <v>1124</v>
      </c>
      <c r="L242" s="8">
        <f>I242/J242*100000</f>
        <v>0</v>
      </c>
      <c r="M242" s="7" t="str">
        <f>IF(L242=0,"Silencioso",IF(AND(L242&gt;0,L242&lt;100),"Baixa",IF(AND(L242&gt;=100,L242&lt;300),"Média",IF(AND(L242&gt;=300,L242&lt;500),"Alta",IF(L242&gt;=500,"Muito Alta","Avaliar")))))</f>
        <v>Silencioso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19" ht="15.75" x14ac:dyDescent="0.25">
      <c r="A243" s="42">
        <v>238</v>
      </c>
      <c r="B243" s="7">
        <v>312130</v>
      </c>
      <c r="C243" s="17" t="s">
        <v>1118</v>
      </c>
      <c r="D243" s="36" t="s">
        <v>57</v>
      </c>
      <c r="E243" s="36" t="s">
        <v>272</v>
      </c>
      <c r="F243" s="12">
        <f>VLOOKUP(A243,Dengue!$1:$1048576,10,FALSE)</f>
        <v>1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1</v>
      </c>
      <c r="J243" s="11">
        <v>4996</v>
      </c>
      <c r="K243" s="58" t="s">
        <v>1124</v>
      </c>
      <c r="L243" s="8">
        <f>I243/J243*100000</f>
        <v>20.016012810248196</v>
      </c>
      <c r="M243" s="7" t="str">
        <f>IF(L243=0,"Silencioso",IF(AND(L243&gt;0,L243&lt;100),"Baixa",IF(AND(L243&gt;=100,L243&lt;300),"Média",IF(AND(L243&gt;=300,L243&lt;500),"Alta",IF(L243&gt;=500,"Muito Alta","Avaliar")))))</f>
        <v>Baixa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19" ht="15.75" x14ac:dyDescent="0.25">
      <c r="A244" s="42">
        <v>239</v>
      </c>
      <c r="B244" s="7">
        <v>312140</v>
      </c>
      <c r="C244" s="17" t="s">
        <v>1119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0</v>
      </c>
      <c r="J244" s="11">
        <v>7232</v>
      </c>
      <c r="K244" s="58" t="s">
        <v>1124</v>
      </c>
      <c r="L244" s="8">
        <f>I244/J244*100000</f>
        <v>0</v>
      </c>
      <c r="M244" s="7" t="str">
        <f>IF(L244=0,"Silencioso",IF(AND(L244&gt;0,L244&lt;100),"Baixa",IF(AND(L244&gt;=100,L244&lt;300),"Média",IF(AND(L244&gt;=300,L244&lt;500),"Alta",IF(L244&gt;=500,"Muito Alta","Avaliar")))))</f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19" ht="15.75" x14ac:dyDescent="0.25">
      <c r="A245" s="42">
        <v>240</v>
      </c>
      <c r="B245" s="7">
        <v>312150</v>
      </c>
      <c r="C245" s="17" t="s">
        <v>1119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0</v>
      </c>
      <c r="J245" s="11">
        <v>2919</v>
      </c>
      <c r="K245" s="58" t="s">
        <v>1124</v>
      </c>
      <c r="L245" s="8">
        <f>I245/J245*100000</f>
        <v>0</v>
      </c>
      <c r="M245" s="7" t="str">
        <f>IF(L245=0,"Silencioso",IF(AND(L245&gt;0,L245&lt;100),"Baixa",IF(AND(L245&gt;=100,L245&lt;300),"Média",IF(AND(L245&gt;=300,L245&lt;500),"Alta",IF(L245&gt;=500,"Muito Alta","Avaliar")))))</f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38"/>
    </row>
    <row r="246" spans="1:19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5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5</v>
      </c>
      <c r="J246" s="11">
        <v>47617</v>
      </c>
      <c r="K246" s="58" t="s">
        <v>1125</v>
      </c>
      <c r="L246" s="8">
        <f>I246/J246*100000</f>
        <v>10.500451519415334</v>
      </c>
      <c r="M246" s="7" t="str">
        <f>IF(L246=0,"Silencioso",IF(AND(L246&gt;0,L246&lt;100),"Baixa",IF(AND(L246&gt;=100,L246&lt;300),"Média",IF(AND(L246&gt;=300,L246&lt;500),"Alta",IF(L246&gt;=500,"Muito Alta","Avaliar")))))</f>
        <v>Baixa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19" ht="15.75" x14ac:dyDescent="0.25">
      <c r="A247" s="42">
        <v>242</v>
      </c>
      <c r="B247" s="7">
        <v>312170</v>
      </c>
      <c r="C247" s="17" t="s">
        <v>1112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0</v>
      </c>
      <c r="J247" s="11">
        <v>3814</v>
      </c>
      <c r="K247" s="58" t="s">
        <v>1124</v>
      </c>
      <c r="L247" s="8">
        <f>I247/J247*100000</f>
        <v>0</v>
      </c>
      <c r="M247" s="7" t="str">
        <f>IF(L247=0,"Silencioso",IF(AND(L247&gt;0,L247&lt;100),"Baixa",IF(AND(L247&gt;=100,L247&lt;300),"Média",IF(AND(L247&gt;=300,L247&lt;500),"Alta",IF(L247&gt;=500,"Muito Alta","Avaliar")))))</f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19" ht="15.75" x14ac:dyDescent="0.25">
      <c r="A248" s="42">
        <v>243</v>
      </c>
      <c r="B248" s="7">
        <v>312180</v>
      </c>
      <c r="C248" s="17" t="s">
        <v>1113</v>
      </c>
      <c r="D248" s="36" t="s">
        <v>20</v>
      </c>
      <c r="E248" s="36" t="s">
        <v>276</v>
      </c>
      <c r="F248" s="12">
        <f>VLOOKUP(A248,Dengue!$1:$1048576,10,FALSE)</f>
        <v>0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0</v>
      </c>
      <c r="J248" s="11">
        <v>7852</v>
      </c>
      <c r="K248" s="58" t="s">
        <v>1124</v>
      </c>
      <c r="L248" s="8">
        <f>I248/J248*100000</f>
        <v>0</v>
      </c>
      <c r="M248" s="7" t="str">
        <f>IF(L248=0,"Silencioso",IF(AND(L248&gt;0,L248&lt;100),"Baixa",IF(AND(L248&gt;=100,L248&lt;300),"Média",IF(AND(L248&gt;=300,L248&lt;500),"Alta",IF(L248&gt;=500,"Muito Alta","Avaliar")))))</f>
        <v>Silencioso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38"/>
    </row>
    <row r="249" spans="1:19" ht="15.75" x14ac:dyDescent="0.25">
      <c r="A249" s="42">
        <v>244</v>
      </c>
      <c r="B249" s="7">
        <v>312190</v>
      </c>
      <c r="C249" s="17" t="s">
        <v>1118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0</v>
      </c>
      <c r="J249" s="11">
        <v>3411</v>
      </c>
      <c r="K249" s="58" t="s">
        <v>1124</v>
      </c>
      <c r="L249" s="8">
        <f>I249/J249*100000</f>
        <v>0</v>
      </c>
      <c r="M249" s="7" t="str">
        <f>IF(L249=0,"Silencioso",IF(AND(L249&gt;0,L249&lt;100),"Baixa",IF(AND(L249&gt;=100,L249&lt;300),"Média",IF(AND(L249&gt;=300,L249&lt;500),"Alta",IF(L249&gt;=500,"Muito Alta","Avaliar")))))</f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19" ht="15.75" x14ac:dyDescent="0.25">
      <c r="A250" s="42">
        <v>245</v>
      </c>
      <c r="B250" s="7">
        <v>312200</v>
      </c>
      <c r="C250" s="17" t="s">
        <v>1118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19884</v>
      </c>
      <c r="K250" s="58" t="s">
        <v>1124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246</v>
      </c>
      <c r="B251" s="7">
        <v>312210</v>
      </c>
      <c r="C251" s="17" t="s">
        <v>1113</v>
      </c>
      <c r="D251" s="36" t="s">
        <v>22</v>
      </c>
      <c r="E251" s="36" t="s">
        <v>279</v>
      </c>
      <c r="F251" s="12">
        <f>VLOOKUP(A251,Dengue!$1:$1048576,10,FALSE)</f>
        <v>0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0</v>
      </c>
      <c r="J251" s="11">
        <v>4984</v>
      </c>
      <c r="K251" s="58" t="s">
        <v>1124</v>
      </c>
      <c r="L251" s="8">
        <f>I251/J251*100000</f>
        <v>0</v>
      </c>
      <c r="M251" s="7" t="str">
        <f>IF(L251=0,"Silencioso",IF(AND(L251&gt;0,L251&lt;100),"Baixa",IF(AND(L251&gt;=100,L251&lt;300),"Média",IF(AND(L251&gt;=300,L251&lt;500),"Alta",IF(L251&gt;=500,"Muito Alta","Avaliar")))))</f>
        <v>Silencioso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19" ht="15.75" x14ac:dyDescent="0.25">
      <c r="A252" s="42">
        <v>247</v>
      </c>
      <c r="B252" s="7">
        <v>312220</v>
      </c>
      <c r="C252" s="17" t="s">
        <v>1113</v>
      </c>
      <c r="D252" s="36" t="s">
        <v>22</v>
      </c>
      <c r="E252" s="36" t="s">
        <v>280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0</v>
      </c>
      <c r="J252" s="11">
        <v>7527</v>
      </c>
      <c r="K252" s="58" t="s">
        <v>1124</v>
      </c>
      <c r="L252" s="8">
        <f>I252/J252*100000</f>
        <v>0</v>
      </c>
      <c r="M252" s="7" t="str">
        <f>IF(L252=0,"Silencioso",IF(AND(L252&gt;0,L252&lt;100),"Baixa",IF(AND(L252&gt;=100,L252&lt;300),"Média",IF(AND(L252&gt;=300,L252&lt;500),"Alta",IF(L252&gt;=500,"Muito Alta","Avaliar")))))</f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19" ht="15.75" x14ac:dyDescent="0.25">
      <c r="A253" s="42">
        <v>248</v>
      </c>
      <c r="B253" s="7">
        <v>312230</v>
      </c>
      <c r="C253" s="17" t="s">
        <v>1115</v>
      </c>
      <c r="D253" s="36" t="s">
        <v>26</v>
      </c>
      <c r="E253" s="36" t="s">
        <v>26</v>
      </c>
      <c r="F253" s="12">
        <f>VLOOKUP(A253,Dengue!$1:$1048576,10,FALSE)</f>
        <v>15</v>
      </c>
      <c r="G253" s="12">
        <f>VLOOKUP($A253,Chik!$1:$1048576,10,FALSE)</f>
        <v>1</v>
      </c>
      <c r="H253" s="12">
        <f>VLOOKUP($A253,zika!$1:$1048576,10,FALSE)</f>
        <v>0</v>
      </c>
      <c r="I253" s="12">
        <f>H253+F253+G253</f>
        <v>16</v>
      </c>
      <c r="J253" s="11">
        <v>235977</v>
      </c>
      <c r="K253" s="58" t="s">
        <v>1127</v>
      </c>
      <c r="L253" s="8">
        <f>I253/J253*100000</f>
        <v>6.7803218110239563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19" ht="15.75" x14ac:dyDescent="0.25">
      <c r="A254" s="42">
        <v>249</v>
      </c>
      <c r="B254" s="7">
        <v>312235</v>
      </c>
      <c r="C254" s="17" t="s">
        <v>1116</v>
      </c>
      <c r="D254" s="36" t="s">
        <v>30</v>
      </c>
      <c r="E254" s="36" t="s">
        <v>281</v>
      </c>
      <c r="F254" s="12">
        <f>VLOOKUP(A254,Dengue!$1:$1048576,10,FALSE)</f>
        <v>0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0</v>
      </c>
      <c r="J254" s="11">
        <v>6702</v>
      </c>
      <c r="K254" s="58" t="s">
        <v>1124</v>
      </c>
      <c r="L254" s="8">
        <f>I254/J254*100000</f>
        <v>0</v>
      </c>
      <c r="M254" s="7" t="str">
        <f>IF(L254=0,"Silencioso",IF(AND(L254&gt;0,L254&lt;100),"Baixa",IF(AND(L254&gt;=100,L254&lt;300),"Média",IF(AND(L254&gt;=300,L254&lt;500),"Alta",IF(L254&gt;=500,"Muito Alta","Avaliar")))))</f>
        <v>Silencioso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19" ht="15.75" x14ac:dyDescent="0.25">
      <c r="A255" s="42">
        <v>250</v>
      </c>
      <c r="B255" s="7">
        <v>312240</v>
      </c>
      <c r="C255" s="17" t="s">
        <v>1117</v>
      </c>
      <c r="D255" s="36" t="s">
        <v>40</v>
      </c>
      <c r="E255" s="36" t="s">
        <v>282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0</v>
      </c>
      <c r="J255" s="11">
        <v>5996</v>
      </c>
      <c r="K255" s="58" t="s">
        <v>1124</v>
      </c>
      <c r="L255" s="8">
        <f>I255/J255*100000</f>
        <v>0</v>
      </c>
      <c r="M255" s="7" t="str">
        <f>IF(L255=0,"Silencioso",IF(AND(L255&gt;0,L255&lt;100),"Baixa",IF(AND(L255&gt;=100,L255&lt;300),"Média",IF(AND(L255&gt;=300,L255&lt;500),"Alta",IF(L255&gt;=500,"Muito Alta","Avaliar")))))</f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19" ht="15.75" x14ac:dyDescent="0.25">
      <c r="A256" s="42">
        <v>251</v>
      </c>
      <c r="B256" s="7">
        <v>312245</v>
      </c>
      <c r="C256" s="17" t="s">
        <v>1116</v>
      </c>
      <c r="D256" s="36" t="s">
        <v>30</v>
      </c>
      <c r="E256" s="36" t="s">
        <v>283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0</v>
      </c>
      <c r="J256" s="11">
        <v>10820</v>
      </c>
      <c r="K256" s="58" t="s">
        <v>1124</v>
      </c>
      <c r="L256" s="8">
        <f>I256/J256*100000</f>
        <v>0</v>
      </c>
      <c r="M256" s="7" t="str">
        <f>IF(L256=0,"Silencioso",IF(AND(L256&gt;0,L256&lt;100),"Baixa",IF(AND(L256&gt;=100,L256&lt;300),"Média",IF(AND(L256&gt;=300,L256&lt;500),"Alta",IF(L256&gt;=500,"Muito Alta","Avaliar")))))</f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19" ht="15.75" x14ac:dyDescent="0.25">
      <c r="A257" s="42">
        <v>252</v>
      </c>
      <c r="B257" s="7">
        <v>312247</v>
      </c>
      <c r="C257" s="17" t="s">
        <v>1120</v>
      </c>
      <c r="D257" s="36" t="s">
        <v>80</v>
      </c>
      <c r="E257" s="36" t="s">
        <v>284</v>
      </c>
      <c r="F257" s="12">
        <f>VLOOKUP(A257,Dengue!$1:$1048576,10,FALSE)</f>
        <v>1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1</v>
      </c>
      <c r="J257" s="11">
        <v>3699</v>
      </c>
      <c r="K257" s="58" t="s">
        <v>1124</v>
      </c>
      <c r="L257" s="8">
        <f>I257/J257*100000</f>
        <v>27.034333603676671</v>
      </c>
      <c r="M257" s="7" t="str">
        <f>IF(L257=0,"Silencioso",IF(AND(L257&gt;0,L257&lt;100),"Baixa",IF(AND(L257&gt;=100,L257&lt;300),"Média",IF(AND(L257&gt;=300,L257&lt;500),"Alta",IF(L257&gt;=500,"Muito Alta","Avaliar")))))</f>
        <v>Baixa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19" ht="15.75" x14ac:dyDescent="0.25">
      <c r="A258" s="42">
        <v>253</v>
      </c>
      <c r="B258" s="7">
        <v>312250</v>
      </c>
      <c r="C258" s="17" t="s">
        <v>1113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5097</v>
      </c>
      <c r="K258" s="58" t="s">
        <v>1124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19" ht="15.75" x14ac:dyDescent="0.25">
      <c r="A259" s="42">
        <v>254</v>
      </c>
      <c r="B259" s="7">
        <v>312260</v>
      </c>
      <c r="C259" s="17" t="s">
        <v>1111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4482</v>
      </c>
      <c r="K259" s="58" t="s">
        <v>1124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19" ht="15.75" x14ac:dyDescent="0.25">
      <c r="A260" s="42">
        <v>255</v>
      </c>
      <c r="B260" s="7">
        <v>312270</v>
      </c>
      <c r="C260" s="17" t="s">
        <v>1112</v>
      </c>
      <c r="D260" s="36" t="s">
        <v>17</v>
      </c>
      <c r="E260" s="36" t="s">
        <v>287</v>
      </c>
      <c r="F260" s="12">
        <f>VLOOKUP(A260,Dengue!$1:$1048576,10,FALSE)</f>
        <v>2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2</v>
      </c>
      <c r="J260" s="11">
        <v>5243</v>
      </c>
      <c r="K260" s="58" t="s">
        <v>1124</v>
      </c>
      <c r="L260" s="8">
        <f>I260/J260*100000</f>
        <v>38.146099561319858</v>
      </c>
      <c r="M260" s="7" t="str">
        <f>IF(L260=0,"Silencioso",IF(AND(L260&gt;0,L260&lt;100),"Baixa",IF(AND(L260&gt;=100,L260&lt;300),"Média",IF(AND(L260&gt;=300,L260&lt;500),"Alta",IF(L260&gt;=500,"Muito Alta","Avaliar")))))</f>
        <v>Baixa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19" ht="15.75" x14ac:dyDescent="0.25">
      <c r="A261" s="42">
        <v>256</v>
      </c>
      <c r="B261" s="7">
        <v>312280</v>
      </c>
      <c r="C261" s="17" t="s">
        <v>1117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3007</v>
      </c>
      <c r="K261" s="58" t="s">
        <v>1124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19" ht="15.75" x14ac:dyDescent="0.25">
      <c r="A262" s="42">
        <v>257</v>
      </c>
      <c r="B262" s="7">
        <v>312290</v>
      </c>
      <c r="C262" s="17" t="s">
        <v>1118</v>
      </c>
      <c r="D262" s="36" t="s">
        <v>38</v>
      </c>
      <c r="E262" s="36" t="s">
        <v>857</v>
      </c>
      <c r="F262" s="12">
        <f>VLOOKUP(A262,Dengue!$1:$1048576,10,FALSE)</f>
        <v>2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2</v>
      </c>
      <c r="J262" s="11">
        <v>6523</v>
      </c>
      <c r="K262" s="58" t="s">
        <v>1124</v>
      </c>
      <c r="L262" s="8">
        <f>I262/J262*100000</f>
        <v>30.660738923808065</v>
      </c>
      <c r="M262" s="7" t="str">
        <f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19" ht="15.75" x14ac:dyDescent="0.25">
      <c r="A263" s="42">
        <v>258</v>
      </c>
      <c r="B263" s="7">
        <v>312300</v>
      </c>
      <c r="C263" s="17" t="s">
        <v>1119</v>
      </c>
      <c r="D263" s="36" t="s">
        <v>94</v>
      </c>
      <c r="E263" s="36" t="s">
        <v>289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0</v>
      </c>
      <c r="J263" s="11">
        <v>10081</v>
      </c>
      <c r="K263" s="58" t="s">
        <v>1124</v>
      </c>
      <c r="L263" s="8">
        <f>I263/J263*100000</f>
        <v>0</v>
      </c>
      <c r="M263" s="7" t="str">
        <f>IF(L263=0,"Silencioso",IF(AND(L263&gt;0,L263&lt;100),"Baixa",IF(AND(L263&gt;=100,L263&lt;300),"Média",IF(AND(L263&gt;=300,L263&lt;500),"Alta",IF(L263&gt;=500,"Muito Alta","Avaliar")))))</f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38"/>
    </row>
    <row r="264" spans="1:19" ht="15.75" x14ac:dyDescent="0.25">
      <c r="A264" s="42">
        <v>259</v>
      </c>
      <c r="B264" s="7">
        <v>312310</v>
      </c>
      <c r="C264" s="17" t="s">
        <v>1111</v>
      </c>
      <c r="D264" s="36" t="s">
        <v>90</v>
      </c>
      <c r="E264" s="36" t="s">
        <v>290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0</v>
      </c>
      <c r="J264" s="11">
        <v>5185</v>
      </c>
      <c r="K264" s="58" t="s">
        <v>1124</v>
      </c>
      <c r="L264" s="8">
        <f>I264/J264*100000</f>
        <v>0</v>
      </c>
      <c r="M264" s="7" t="str">
        <f>IF(L264=0,"Silencioso",IF(AND(L264&gt;0,L264&lt;100),"Baixa",IF(AND(L264&gt;=100,L264&lt;300),"Média",IF(AND(L264&gt;=300,L264&lt;500),"Alta",IF(L264&gt;=500,"Muito Alta","Avaliar")))))</f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38"/>
    </row>
    <row r="265" spans="1:19" ht="15.75" x14ac:dyDescent="0.25">
      <c r="A265" s="42">
        <v>260</v>
      </c>
      <c r="B265" s="7">
        <v>312320</v>
      </c>
      <c r="C265" s="17" t="s">
        <v>1115</v>
      </c>
      <c r="D265" s="36" t="s">
        <v>26</v>
      </c>
      <c r="E265" s="36" t="s">
        <v>291</v>
      </c>
      <c r="F265" s="12">
        <f>VLOOKUP(A265,Dengue!$1:$1048576,10,FALSE)</f>
        <v>3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3</v>
      </c>
      <c r="J265" s="11">
        <v>13541</v>
      </c>
      <c r="K265" s="58" t="s">
        <v>1124</v>
      </c>
      <c r="L265" s="8">
        <f>I265/J265*100000</f>
        <v>22.154936858429952</v>
      </c>
      <c r="M265" s="7" t="str">
        <f>IF(L265=0,"Silencioso",IF(AND(L265&gt;0,L265&lt;100),"Baixa",IF(AND(L265&gt;=100,L265&lt;300),"Média",IF(AND(L265&gt;=300,L265&lt;500),"Alta",IF(L265&gt;=500,"Muito Alta","Avaliar")))))</f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38"/>
    </row>
    <row r="266" spans="1:19" ht="15.75" x14ac:dyDescent="0.25">
      <c r="A266" s="42">
        <v>261</v>
      </c>
      <c r="B266" s="7">
        <v>312330</v>
      </c>
      <c r="C266" s="17" t="s">
        <v>1118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4289</v>
      </c>
      <c r="K266" s="58" t="s">
        <v>1124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38"/>
    </row>
    <row r="267" spans="1:19" ht="15.75" x14ac:dyDescent="0.25">
      <c r="A267" s="42">
        <v>262</v>
      </c>
      <c r="B267" s="7">
        <v>312340</v>
      </c>
      <c r="C267" s="17" t="s">
        <v>1117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1521</v>
      </c>
      <c r="K267" s="58" t="s">
        <v>1124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38"/>
    </row>
    <row r="268" spans="1:19" ht="15.75" x14ac:dyDescent="0.25">
      <c r="A268" s="42">
        <v>263</v>
      </c>
      <c r="B268" s="7">
        <v>312350</v>
      </c>
      <c r="C268" s="17" t="s">
        <v>1110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1905</v>
      </c>
      <c r="K268" s="58" t="s">
        <v>1124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38"/>
    </row>
    <row r="269" spans="1:19" ht="15.75" x14ac:dyDescent="0.25">
      <c r="A269" s="42">
        <v>264</v>
      </c>
      <c r="B269" s="7">
        <v>312352</v>
      </c>
      <c r="C269" s="17" t="s">
        <v>1112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7811</v>
      </c>
      <c r="K269" s="58" t="s">
        <v>1124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19" ht="15.75" x14ac:dyDescent="0.25">
      <c r="A270" s="42">
        <v>265</v>
      </c>
      <c r="B270" s="7">
        <v>312360</v>
      </c>
      <c r="C270" s="17" t="s">
        <v>1117</v>
      </c>
      <c r="D270" s="36" t="s">
        <v>33</v>
      </c>
      <c r="E270" s="36" t="s">
        <v>296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0</v>
      </c>
      <c r="J270" s="11">
        <v>27823</v>
      </c>
      <c r="K270" s="58" t="s">
        <v>1125</v>
      </c>
      <c r="L270" s="8">
        <f>I270/J270*100000</f>
        <v>0</v>
      </c>
      <c r="M270" s="7" t="str">
        <f>IF(L270=0,"Silencioso",IF(AND(L270&gt;0,L270&lt;100),"Baixa",IF(AND(L270&gt;=100,L270&lt;300),"Média",IF(AND(L270&gt;=300,L270&lt;500),"Alta",IF(L270&gt;=500,"Muito Alta","Avaliar")))))</f>
        <v>Silencioso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19" ht="15.75" x14ac:dyDescent="0.25">
      <c r="A271" s="42">
        <v>266</v>
      </c>
      <c r="B271" s="7">
        <v>312370</v>
      </c>
      <c r="C271" s="17" t="s">
        <v>1113</v>
      </c>
      <c r="D271" s="36" t="s">
        <v>22</v>
      </c>
      <c r="E271" s="36" t="s">
        <v>297</v>
      </c>
      <c r="F271" s="12">
        <f>VLOOKUP(A271,Dengue!$1:$1048576,10,FALSE)</f>
        <v>0</v>
      </c>
      <c r="G271" s="12">
        <f>VLOOKUP($A271,Chik!$1:$1048576,10,FALSE)</f>
        <v>1</v>
      </c>
      <c r="H271" s="12">
        <f>VLOOKUP($A271,zika!$1:$1048576,10,FALSE)</f>
        <v>0</v>
      </c>
      <c r="I271" s="12">
        <f>H271+F271+G271</f>
        <v>1</v>
      </c>
      <c r="J271" s="11">
        <v>11064</v>
      </c>
      <c r="K271" s="58" t="s">
        <v>1124</v>
      </c>
      <c r="L271" s="8">
        <f>I271/J271*100000</f>
        <v>9.038322487346349</v>
      </c>
      <c r="M271" s="7" t="str">
        <f>IF(L271=0,"Silencioso",IF(AND(L271&gt;0,L271&lt;100),"Baixa",IF(AND(L271&gt;=100,L271&lt;300),"Média",IF(AND(L271&gt;=300,L271&lt;500),"Alta",IF(L271&gt;=500,"Muito Alta","Avaliar")))))</f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19" ht="15.75" x14ac:dyDescent="0.25">
      <c r="A272" s="42">
        <v>267</v>
      </c>
      <c r="B272" s="7">
        <v>312380</v>
      </c>
      <c r="C272" s="17" t="s">
        <v>1121</v>
      </c>
      <c r="D272" s="36" t="s">
        <v>102</v>
      </c>
      <c r="E272" s="36" t="s">
        <v>298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0</v>
      </c>
      <c r="J272" s="11">
        <v>7244</v>
      </c>
      <c r="K272" s="58" t="s">
        <v>1124</v>
      </c>
      <c r="L272" s="8">
        <f>I272/J272*100000</f>
        <v>0</v>
      </c>
      <c r="M272" s="7" t="str">
        <f>IF(L272=0,"Silencioso",IF(AND(L272&gt;0,L272&lt;100),"Baixa",IF(AND(L272&gt;=100,L272&lt;300),"Média",IF(AND(L272&gt;=300,L272&lt;500),"Alta",IF(L272&gt;=500,"Muito Alta","Avaliar")))))</f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19" ht="15.75" x14ac:dyDescent="0.25">
      <c r="A273" s="42">
        <v>268</v>
      </c>
      <c r="B273" s="7">
        <v>312385</v>
      </c>
      <c r="C273" s="17" t="s">
        <v>1113</v>
      </c>
      <c r="D273" s="36" t="s">
        <v>20</v>
      </c>
      <c r="E273" s="36" t="s">
        <v>299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0</v>
      </c>
      <c r="J273" s="11">
        <v>5362</v>
      </c>
      <c r="K273" s="58" t="s">
        <v>1124</v>
      </c>
      <c r="L273" s="8">
        <f>I273/J273*100000</f>
        <v>0</v>
      </c>
      <c r="M273" s="7" t="str">
        <f>IF(L273=0,"Silencioso",IF(AND(L273&gt;0,L273&lt;100),"Baixa",IF(AND(L273&gt;=100,L273&lt;300),"Média",IF(AND(L273&gt;=300,L273&lt;500),"Alta",IF(L273&gt;=500,"Muito Alta","Avaliar")))))</f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269</v>
      </c>
      <c r="B274" s="7">
        <v>312390</v>
      </c>
      <c r="C274" s="17" t="s">
        <v>1119</v>
      </c>
      <c r="D274" s="36" t="s">
        <v>94</v>
      </c>
      <c r="E274" s="36" t="s">
        <v>300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0</v>
      </c>
      <c r="J274" s="11">
        <v>15214</v>
      </c>
      <c r="K274" s="58" t="s">
        <v>1124</v>
      </c>
      <c r="L274" s="8">
        <f>I274/J274*100000</f>
        <v>0</v>
      </c>
      <c r="M274" s="7" t="str">
        <f>IF(L274=0,"Silencioso",IF(AND(L274&gt;0,L274&lt;100),"Baixa",IF(AND(L274&gt;=100,L274&lt;300),"Média",IF(AND(L274&gt;=300,L274&lt;500),"Alta",IF(L274&gt;=500,"Muito Alta","Avaliar")))))</f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270</v>
      </c>
      <c r="B275" s="7">
        <v>312400</v>
      </c>
      <c r="C275" s="17" t="s">
        <v>1118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18829</v>
      </c>
      <c r="K275" s="58" t="s">
        <v>1124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271</v>
      </c>
      <c r="B276" s="7">
        <v>312410</v>
      </c>
      <c r="C276" s="17" t="s">
        <v>1111</v>
      </c>
      <c r="D276" s="36" t="s">
        <v>98</v>
      </c>
      <c r="E276" s="36" t="s">
        <v>302</v>
      </c>
      <c r="F276" s="12">
        <f>VLOOKUP(A276,Dengue!$1:$1048576,10,FALSE)</f>
        <v>7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7</v>
      </c>
      <c r="J276" s="11">
        <v>70200</v>
      </c>
      <c r="K276" s="58" t="s">
        <v>1126</v>
      </c>
      <c r="L276" s="8">
        <f>I276/J276*100000</f>
        <v>9.9715099715099722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19" ht="15.75" x14ac:dyDescent="0.25">
      <c r="A277" s="42">
        <v>272</v>
      </c>
      <c r="B277" s="7">
        <v>312420</v>
      </c>
      <c r="C277" s="17" t="s">
        <v>1118</v>
      </c>
      <c r="D277" s="36" t="s">
        <v>14</v>
      </c>
      <c r="E277" s="36" t="s">
        <v>303</v>
      </c>
      <c r="F277" s="12">
        <f>VLOOKUP(A277,Dengue!$1:$1048576,10,FALSE)</f>
        <v>1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1</v>
      </c>
      <c r="J277" s="11">
        <v>24773</v>
      </c>
      <c r="K277" s="58" t="s">
        <v>1124</v>
      </c>
      <c r="L277" s="8">
        <f>I277/J277*100000</f>
        <v>4.036652807492028</v>
      </c>
      <c r="M277" s="7" t="str">
        <f>IF(L277=0,"Silencioso",IF(AND(L277&gt;0,L277&lt;100),"Baixa",IF(AND(L277&gt;=100,L277&lt;300),"Média",IF(AND(L277&gt;=300,L277&lt;500),"Alta",IF(L277&gt;=500,"Muito Alta","Avaliar")))))</f>
        <v>Baixa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273</v>
      </c>
      <c r="B278" s="7">
        <v>312430</v>
      </c>
      <c r="C278" s="17" t="s">
        <v>1121</v>
      </c>
      <c r="D278" s="36" t="s">
        <v>102</v>
      </c>
      <c r="E278" s="36" t="s">
        <v>304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31624</v>
      </c>
      <c r="K278" s="58" t="s">
        <v>1125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38"/>
    </row>
    <row r="279" spans="1:19" ht="15.75" x14ac:dyDescent="0.25">
      <c r="A279" s="42">
        <v>274</v>
      </c>
      <c r="B279" s="7">
        <v>312440</v>
      </c>
      <c r="C279" s="17" t="s">
        <v>1117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4673</v>
      </c>
      <c r="K279" s="58" t="s">
        <v>1124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275</v>
      </c>
      <c r="B280" s="7">
        <v>312450</v>
      </c>
      <c r="C280" s="17" t="s">
        <v>1117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11321</v>
      </c>
      <c r="K280" s="58" t="s">
        <v>1124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19" ht="15.75" x14ac:dyDescent="0.25">
      <c r="A281" s="42">
        <v>276</v>
      </c>
      <c r="B281" s="7">
        <v>312460</v>
      </c>
      <c r="C281" s="17" t="s">
        <v>1118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2361</v>
      </c>
      <c r="K281" s="58" t="s">
        <v>1124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19" ht="15.75" x14ac:dyDescent="0.25">
      <c r="A282" s="42">
        <v>277</v>
      </c>
      <c r="B282" s="7">
        <v>312470</v>
      </c>
      <c r="C282" s="17" t="s">
        <v>1115</v>
      </c>
      <c r="D282" s="36" t="s">
        <v>26</v>
      </c>
      <c r="E282" s="36" t="s">
        <v>308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0</v>
      </c>
      <c r="J282" s="11">
        <v>3508</v>
      </c>
      <c r="K282" s="58" t="s">
        <v>1124</v>
      </c>
      <c r="L282" s="8">
        <f>I282/J282*100000</f>
        <v>0</v>
      </c>
      <c r="M282" s="7" t="str">
        <f>IF(L282=0,"Silencioso",IF(AND(L282&gt;0,L282&lt;100),"Baixa",IF(AND(L282&gt;=100,L282&lt;300),"Média",IF(AND(L282&gt;=300,L282&lt;500),"Alta",IF(L282&gt;=500,"Muito Alta","Avaliar")))))</f>
        <v>Silencioso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19" ht="15.75" x14ac:dyDescent="0.25">
      <c r="A283" s="42">
        <v>278</v>
      </c>
      <c r="B283" s="7">
        <v>312480</v>
      </c>
      <c r="C283" s="17" t="s">
        <v>1110</v>
      </c>
      <c r="D283" s="36" t="s">
        <v>8</v>
      </c>
      <c r="E283" s="36" t="s">
        <v>309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0</v>
      </c>
      <c r="J283" s="11">
        <v>7936</v>
      </c>
      <c r="K283" s="58" t="s">
        <v>1124</v>
      </c>
      <c r="L283" s="8">
        <f>I283/J283*100000</f>
        <v>0</v>
      </c>
      <c r="M283" s="7" t="str">
        <f>IF(L283=0,"Silencioso",IF(AND(L283&gt;0,L283&lt;100),"Baixa",IF(AND(L283&gt;=100,L283&lt;300),"Média",IF(AND(L283&gt;=300,L283&lt;500),"Alta",IF(L283&gt;=500,"Muito Alta","Avaliar")))))</f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279</v>
      </c>
      <c r="B284" s="7">
        <v>312490</v>
      </c>
      <c r="C284" s="17" t="s">
        <v>1118</v>
      </c>
      <c r="D284" s="36" t="s">
        <v>62</v>
      </c>
      <c r="E284" s="36" t="s">
        <v>310</v>
      </c>
      <c r="F284" s="12">
        <f>VLOOKUP(A284,Dengue!$1:$1048576,10,FALSE)</f>
        <v>2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2</v>
      </c>
      <c r="J284" s="11">
        <v>11218</v>
      </c>
      <c r="K284" s="58" t="s">
        <v>1124</v>
      </c>
      <c r="L284" s="8">
        <f>I284/J284*100000</f>
        <v>17.828489926903192</v>
      </c>
      <c r="M284" s="7" t="str">
        <f>IF(L284=0,"Silencioso",IF(AND(L284&gt;0,L284&lt;100),"Baixa",IF(AND(L284&gt;=100,L284&lt;300),"Média",IF(AND(L284&gt;=300,L284&lt;500),"Alta",IF(L284&gt;=500,"Muito Alta","Avaliar")))))</f>
        <v>Baixa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280</v>
      </c>
      <c r="B285" s="7">
        <v>312500</v>
      </c>
      <c r="C285" s="17" t="s">
        <v>1118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3904</v>
      </c>
      <c r="K285" s="58" t="s">
        <v>1124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281</v>
      </c>
      <c r="B286" s="7">
        <v>312510</v>
      </c>
      <c r="C286" s="17" t="s">
        <v>1117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35474</v>
      </c>
      <c r="K286" s="58" t="s">
        <v>1125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282</v>
      </c>
      <c r="B287" s="7">
        <v>312520</v>
      </c>
      <c r="C287" s="17" t="s">
        <v>1117</v>
      </c>
      <c r="D287" s="36" t="s">
        <v>40</v>
      </c>
      <c r="E287" s="36" t="s">
        <v>313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0</v>
      </c>
      <c r="J287" s="11">
        <v>2379</v>
      </c>
      <c r="K287" s="58" t="s">
        <v>1124</v>
      </c>
      <c r="L287" s="8">
        <f>I287/J287*100000</f>
        <v>0</v>
      </c>
      <c r="M287" s="7" t="str">
        <f>IF(L287=0,"Silencioso",IF(AND(L287&gt;0,L287&lt;100),"Baixa",IF(AND(L287&gt;=100,L287&lt;300),"Média",IF(AND(L287&gt;=300,L287&lt;500),"Alta",IF(L287&gt;=500,"Muito Alta","Avaliar")))))</f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283</v>
      </c>
      <c r="B288" s="7">
        <v>312530</v>
      </c>
      <c r="C288" s="17" t="s">
        <v>1118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3262</v>
      </c>
      <c r="K288" s="58" t="s">
        <v>1124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38"/>
    </row>
    <row r="289" spans="1:19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4804</v>
      </c>
      <c r="K289" s="58" t="s">
        <v>1124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285</v>
      </c>
      <c r="B290" s="7">
        <v>312560</v>
      </c>
      <c r="C290" s="17" t="s">
        <v>1116</v>
      </c>
      <c r="D290" s="36" t="s">
        <v>30</v>
      </c>
      <c r="E290" s="36" t="s">
        <v>316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0</v>
      </c>
      <c r="J290" s="11">
        <v>7409</v>
      </c>
      <c r="K290" s="58" t="s">
        <v>1124</v>
      </c>
      <c r="L290" s="8">
        <f>I290/J290*100000</f>
        <v>0</v>
      </c>
      <c r="M290" s="7" t="str">
        <f>IF(L290=0,"Silencioso",IF(AND(L290&gt;0,L290&lt;100),"Baixa",IF(AND(L290&gt;=100,L290&lt;300),"Média",IF(AND(L290&gt;=300,L290&lt;500),"Alta",IF(L290&gt;=500,"Muito Alta","Avaliar")))))</f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286</v>
      </c>
      <c r="B291" s="7">
        <v>312570</v>
      </c>
      <c r="C291" s="17" t="s">
        <v>1111</v>
      </c>
      <c r="D291" s="36" t="s">
        <v>11</v>
      </c>
      <c r="E291" s="36" t="s">
        <v>317</v>
      </c>
      <c r="F291" s="12">
        <f>VLOOKUP(A291,Dengue!$1:$1048576,10,FALSE)</f>
        <v>18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18</v>
      </c>
      <c r="J291" s="11">
        <v>15235</v>
      </c>
      <c r="K291" s="58" t="s">
        <v>1124</v>
      </c>
      <c r="L291" s="8">
        <f>I291/J291*100000</f>
        <v>118.14899901542501</v>
      </c>
      <c r="M291" s="7" t="str">
        <f>IF(L291=0,"Silencioso",IF(AND(L291&gt;0,L291&lt;100),"Baixa",IF(AND(L291&gt;=100,L291&lt;300),"Média",IF(AND(L291&gt;=300,L291&lt;500),"Alta",IF(L291&gt;=500,"Muito Alta","Avaliar")))))</f>
        <v>Média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19" ht="15.75" x14ac:dyDescent="0.25">
      <c r="A292" s="42">
        <v>287</v>
      </c>
      <c r="B292" s="7">
        <v>312580</v>
      </c>
      <c r="C292" s="17" t="s">
        <v>1113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3394</v>
      </c>
      <c r="K292" s="58" t="s">
        <v>1124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288</v>
      </c>
      <c r="B293" s="7">
        <v>312590</v>
      </c>
      <c r="C293" s="17" t="s">
        <v>1111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9949</v>
      </c>
      <c r="K293" s="58" t="s">
        <v>1124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289</v>
      </c>
      <c r="B294" s="7">
        <v>312595</v>
      </c>
      <c r="C294" s="17" t="s">
        <v>1118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10957</v>
      </c>
      <c r="K294" s="58" t="s">
        <v>1124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19" ht="15.75" x14ac:dyDescent="0.25">
      <c r="A295" s="42">
        <v>290</v>
      </c>
      <c r="B295" s="7">
        <v>312600</v>
      </c>
      <c r="C295" s="17" t="s">
        <v>1111</v>
      </c>
      <c r="D295" s="36" t="s">
        <v>98</v>
      </c>
      <c r="E295" s="36" t="s">
        <v>321</v>
      </c>
      <c r="F295" s="12">
        <f>VLOOKUP(A295,Dengue!$1:$1048576,10,FALSE)</f>
        <v>1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1</v>
      </c>
      <c r="J295" s="11">
        <v>7386</v>
      </c>
      <c r="K295" s="58" t="s">
        <v>1124</v>
      </c>
      <c r="L295" s="8">
        <f>I295/J295*100000</f>
        <v>13.539128080151638</v>
      </c>
      <c r="M295" s="7" t="str">
        <f>IF(L295=0,"Silencioso",IF(AND(L295&gt;0,L295&lt;100),"Baixa",IF(AND(L295&gt;=100,L295&lt;300),"Média",IF(AND(L295&gt;=300,L295&lt;500),"Alta",IF(L295&gt;=500,"Muito Alta","Avaliar")))))</f>
        <v>Baixa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19" ht="15.75" x14ac:dyDescent="0.25">
      <c r="A296" s="42">
        <v>291</v>
      </c>
      <c r="B296" s="7">
        <v>312610</v>
      </c>
      <c r="C296" s="17" t="s">
        <v>1115</v>
      </c>
      <c r="D296" s="36" t="s">
        <v>26</v>
      </c>
      <c r="E296" s="36" t="s">
        <v>322</v>
      </c>
      <c r="F296" s="12">
        <f>VLOOKUP(A296,Dengue!$1:$1048576,10,FALSE)</f>
        <v>8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8</v>
      </c>
      <c r="J296" s="11">
        <v>67540</v>
      </c>
      <c r="K296" s="58" t="s">
        <v>1125</v>
      </c>
      <c r="L296" s="8">
        <f>I296/J296*100000</f>
        <v>11.844832691738228</v>
      </c>
      <c r="M296" s="7" t="str">
        <f>IF(L296=0,"Silencioso",IF(AND(L296&gt;0,L296&lt;100),"Baixa",IF(AND(L296&gt;=100,L296&lt;300),"Média",IF(AND(L296&gt;=300,L296&lt;500),"Alta",IF(L296&gt;=500,"Muito Alta","Avaliar")))))</f>
        <v>Baixa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19" ht="15.75" x14ac:dyDescent="0.25">
      <c r="A297" s="42">
        <v>292</v>
      </c>
      <c r="B297" s="7">
        <v>312620</v>
      </c>
      <c r="C297" s="17" t="s">
        <v>1120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9431</v>
      </c>
      <c r="K297" s="58" t="s">
        <v>1124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293</v>
      </c>
      <c r="B298" s="7">
        <v>312630</v>
      </c>
      <c r="C298" s="17" t="s">
        <v>1117</v>
      </c>
      <c r="D298" s="36" t="s">
        <v>45</v>
      </c>
      <c r="E298" s="36" t="s">
        <v>324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4387</v>
      </c>
      <c r="K298" s="58" t="s">
        <v>1124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19" ht="15.75" x14ac:dyDescent="0.25">
      <c r="A299" s="42">
        <v>294</v>
      </c>
      <c r="B299" s="7">
        <v>312640</v>
      </c>
      <c r="C299" s="17" t="s">
        <v>1111</v>
      </c>
      <c r="D299" s="36" t="s">
        <v>11</v>
      </c>
      <c r="E299" s="36" t="s">
        <v>325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0</v>
      </c>
      <c r="J299" s="11">
        <v>2927</v>
      </c>
      <c r="K299" s="58" t="s">
        <v>1124</v>
      </c>
      <c r="L299" s="8">
        <f>I299/J299*100000</f>
        <v>0</v>
      </c>
      <c r="M299" s="7" t="str">
        <f>IF(L299=0,"Silencioso",IF(AND(L299&gt;0,L299&lt;100),"Baixa",IF(AND(L299&gt;=100,L299&lt;300),"Média",IF(AND(L299&gt;=300,L299&lt;500),"Alta",IF(L299&gt;=500,"Muito Alta","Avaliar")))))</f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38"/>
    </row>
    <row r="300" spans="1:19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1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1</v>
      </c>
      <c r="J300" s="11">
        <v>10343</v>
      </c>
      <c r="K300" s="58" t="s">
        <v>1124</v>
      </c>
      <c r="L300" s="8">
        <f>I300/J300*100000</f>
        <v>9.6683747462051635</v>
      </c>
      <c r="M300" s="7" t="str">
        <f>IF(L300=0,"Silencioso",IF(AND(L300&gt;0,L300&lt;100),"Baixa",IF(AND(L300&gt;=100,L300&lt;300),"Média",IF(AND(L300&gt;=300,L300&lt;500),"Alta",IF(L300&gt;=500,"Muito Alta","Avaliar")))))</f>
        <v>Baixa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296</v>
      </c>
      <c r="B301" s="7">
        <v>312660</v>
      </c>
      <c r="C301" s="17" t="s">
        <v>1121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5187</v>
      </c>
      <c r="K301" s="58" t="s">
        <v>1124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19" ht="15.75" x14ac:dyDescent="0.25">
      <c r="A302" s="42">
        <v>297</v>
      </c>
      <c r="B302" s="7">
        <v>312670</v>
      </c>
      <c r="C302" s="17" t="s">
        <v>1121</v>
      </c>
      <c r="D302" s="36" t="s">
        <v>102</v>
      </c>
      <c r="E302" s="36" t="s">
        <v>328</v>
      </c>
      <c r="F302" s="12">
        <f>VLOOKUP(A302,Dengue!$1:$1048576,10,FALSE)</f>
        <v>2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2</v>
      </c>
      <c r="J302" s="11">
        <v>26181</v>
      </c>
      <c r="K302" s="58" t="s">
        <v>1125</v>
      </c>
      <c r="L302" s="8">
        <f>I302/J302*100000</f>
        <v>7.639127611626753</v>
      </c>
      <c r="M302" s="7" t="str">
        <f>IF(L302=0,"Silencioso",IF(AND(L302&gt;0,L302&lt;100),"Baixa",IF(AND(L302&gt;=100,L302&lt;300),"Média",IF(AND(L302&gt;=300,L302&lt;500),"Alta",IF(L302&gt;=500,"Muito Alta","Avaliar")))))</f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19" ht="15.75" x14ac:dyDescent="0.25">
      <c r="A303" s="42">
        <v>298</v>
      </c>
      <c r="B303" s="7">
        <v>312675</v>
      </c>
      <c r="C303" s="17" t="s">
        <v>1116</v>
      </c>
      <c r="D303" s="36" t="s">
        <v>28</v>
      </c>
      <c r="E303" s="36" t="s">
        <v>329</v>
      </c>
      <c r="F303" s="12">
        <f>VLOOKUP(A303,Dengue!$1:$1048576,10,FALSE)</f>
        <v>0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0</v>
      </c>
      <c r="J303" s="11">
        <v>5446</v>
      </c>
      <c r="K303" s="58" t="s">
        <v>1124</v>
      </c>
      <c r="L303" s="8">
        <f>I303/J303*100000</f>
        <v>0</v>
      </c>
      <c r="M303" s="7" t="str">
        <f>IF(L303=0,"Silencioso",IF(AND(L303&gt;0,L303&lt;100),"Baixa",IF(AND(L303&gt;=100,L303&lt;300),"Média",IF(AND(L303&gt;=300,L303&lt;500),"Alta",IF(L303&gt;=500,"Muito Alta","Avaliar")))))</f>
        <v>Silencioso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299</v>
      </c>
      <c r="B304" s="7">
        <v>312680</v>
      </c>
      <c r="C304" s="17" t="s">
        <v>1116</v>
      </c>
      <c r="D304" s="36" t="s">
        <v>28</v>
      </c>
      <c r="E304" s="36" t="s">
        <v>330</v>
      </c>
      <c r="F304" s="12">
        <f>VLOOKUP(A304,Dengue!$1:$1048576,10,FALSE)</f>
        <v>13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13</v>
      </c>
      <c r="J304" s="11">
        <v>5891</v>
      </c>
      <c r="K304" s="58" t="s">
        <v>1124</v>
      </c>
      <c r="L304" s="8">
        <f>I304/J304*100000</f>
        <v>220.67560685791886</v>
      </c>
      <c r="M304" s="7" t="str">
        <f>IF(L304=0,"Silencioso",IF(AND(L304&gt;0,L304&lt;100),"Baixa",IF(AND(L304&gt;=100,L304&lt;300),"Média",IF(AND(L304&gt;=300,L304&lt;500),"Alta",IF(L304&gt;=500,"Muito Alta","Avaliar")))))</f>
        <v>Média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300</v>
      </c>
      <c r="B305" s="7">
        <v>312690</v>
      </c>
      <c r="C305" s="17" t="s">
        <v>1113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9555</v>
      </c>
      <c r="K305" s="58" t="s">
        <v>1124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301</v>
      </c>
      <c r="B306" s="7">
        <v>312695</v>
      </c>
      <c r="C306" s="17" t="s">
        <v>1113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3469</v>
      </c>
      <c r="K306" s="58" t="s">
        <v>1124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302</v>
      </c>
      <c r="B307" s="7">
        <v>312700</v>
      </c>
      <c r="C307" s="17" t="s">
        <v>1114</v>
      </c>
      <c r="D307" s="36" t="s">
        <v>24</v>
      </c>
      <c r="E307" s="36" t="s">
        <v>333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0</v>
      </c>
      <c r="J307" s="11">
        <v>17701</v>
      </c>
      <c r="K307" s="58" t="s">
        <v>1124</v>
      </c>
      <c r="L307" s="8">
        <f>I307/J307*100000</f>
        <v>0</v>
      </c>
      <c r="M307" s="7" t="str">
        <f>IF(L307=0,"Silencioso",IF(AND(L307&gt;0,L307&lt;100),"Baixa",IF(AND(L307&gt;=100,L307&lt;300),"Média",IF(AND(L307&gt;=300,L307&lt;500),"Alta",IF(L307&gt;=500,"Muito Alta","Avaliar")))))</f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303</v>
      </c>
      <c r="B308" s="7">
        <v>312705</v>
      </c>
      <c r="C308" s="17" t="s">
        <v>1116</v>
      </c>
      <c r="D308" s="36" t="s">
        <v>28</v>
      </c>
      <c r="E308" s="36" t="s">
        <v>334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4601</v>
      </c>
      <c r="K308" s="58" t="s">
        <v>1124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304</v>
      </c>
      <c r="B309" s="7">
        <v>312707</v>
      </c>
      <c r="C309" s="17" t="s">
        <v>1121</v>
      </c>
      <c r="D309" s="36" t="s">
        <v>102</v>
      </c>
      <c r="E309" s="36" t="s">
        <v>335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5441</v>
      </c>
      <c r="K309" s="58" t="s">
        <v>1124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19" ht="15.75" x14ac:dyDescent="0.25">
      <c r="A310" s="42">
        <v>305</v>
      </c>
      <c r="B310" s="7">
        <v>312710</v>
      </c>
      <c r="C310" s="17" t="s">
        <v>1114</v>
      </c>
      <c r="D310" s="36" t="s">
        <v>24</v>
      </c>
      <c r="E310" s="36" t="s">
        <v>336</v>
      </c>
      <c r="F310" s="12">
        <f>VLOOKUP(A310,Dengue!$1:$1048576,10,FALSE)</f>
        <v>8</v>
      </c>
      <c r="G310" s="12">
        <f>VLOOKUP($A310,Chik!$1:$1048576,10,FALSE)</f>
        <v>0</v>
      </c>
      <c r="H310" s="12">
        <f>VLOOKUP($A310,zika!$1:$1048576,10,FALSE)</f>
        <v>0</v>
      </c>
      <c r="I310" s="12">
        <f>H310+F310+G310</f>
        <v>8</v>
      </c>
      <c r="J310" s="11">
        <v>58962</v>
      </c>
      <c r="K310" s="58" t="s">
        <v>1125</v>
      </c>
      <c r="L310" s="8">
        <f>I310/J310*100000</f>
        <v>13.568060784912317</v>
      </c>
      <c r="M310" s="7" t="str">
        <f>IF(L310=0,"Silencioso",IF(AND(L310&gt;0,L310&lt;100),"Baixa",IF(AND(L310&gt;=100,L310&lt;300),"Média",IF(AND(L310&gt;=300,L310&lt;500),"Alta",IF(L310&gt;=500,"Muito Alta","Avaliar")))))</f>
        <v>Baixa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38"/>
    </row>
    <row r="311" spans="1:19" ht="15.75" x14ac:dyDescent="0.25">
      <c r="A311" s="42">
        <v>306</v>
      </c>
      <c r="B311" s="7">
        <v>312720</v>
      </c>
      <c r="C311" s="17" t="s">
        <v>1111</v>
      </c>
      <c r="D311" s="36" t="s">
        <v>11</v>
      </c>
      <c r="E311" s="36" t="s">
        <v>337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0</v>
      </c>
      <c r="J311" s="11">
        <v>4304</v>
      </c>
      <c r="K311" s="58" t="s">
        <v>1124</v>
      </c>
      <c r="L311" s="8">
        <f>I311/J311*100000</f>
        <v>0</v>
      </c>
      <c r="M311" s="7" t="str">
        <f>IF(L311=0,"Silencioso",IF(AND(L311&gt;0,L311&lt;100),"Baixa",IF(AND(L311&gt;=100,L311&lt;300),"Média",IF(AND(L311&gt;=300,L311&lt;500),"Alta",IF(L311&gt;=500,"Muito Alta","Avaliar")))))</f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307</v>
      </c>
      <c r="B312" s="7">
        <v>312730</v>
      </c>
      <c r="C312" s="17" t="s">
        <v>1113</v>
      </c>
      <c r="D312" s="36" t="s">
        <v>22</v>
      </c>
      <c r="E312" s="36" t="s">
        <v>338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0</v>
      </c>
      <c r="J312" s="11">
        <v>6844</v>
      </c>
      <c r="K312" s="58" t="s">
        <v>1124</v>
      </c>
      <c r="L312" s="8">
        <f>I312/J312*100000</f>
        <v>0</v>
      </c>
      <c r="M312" s="7" t="str">
        <f>IF(L312=0,"Silencioso",IF(AND(L312&gt;0,L312&lt;100),"Baixa",IF(AND(L312&gt;=100,L312&lt;300),"Média",IF(AND(L312&gt;=300,L312&lt;500),"Alta",IF(L312&gt;=500,"Muito Alta","Avaliar")))))</f>
        <v>Silencioso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308</v>
      </c>
      <c r="B313" s="7">
        <v>312733</v>
      </c>
      <c r="C313" s="17" t="s">
        <v>1121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5122</v>
      </c>
      <c r="K313" s="58" t="s">
        <v>1124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309</v>
      </c>
      <c r="B314" s="7">
        <v>312735</v>
      </c>
      <c r="C314" s="17" t="s">
        <v>1121</v>
      </c>
      <c r="D314" s="36" t="s">
        <v>102</v>
      </c>
      <c r="E314" s="36" t="s">
        <v>340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0</v>
      </c>
      <c r="J314" s="11">
        <v>3136</v>
      </c>
      <c r="K314" s="58" t="s">
        <v>1124</v>
      </c>
      <c r="L314" s="8">
        <f>I314/J314*100000</f>
        <v>0</v>
      </c>
      <c r="M314" s="7" t="str">
        <f>IF(L314=0,"Silencioso",IF(AND(L314&gt;0,L314&lt;100),"Baixa",IF(AND(L314&gt;=100,L314&lt;300),"Média",IF(AND(L314&gt;=300,L314&lt;500),"Alta",IF(L314&gt;=500,"Muito Alta","Avaliar")))))</f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310</v>
      </c>
      <c r="B315" s="7">
        <v>312737</v>
      </c>
      <c r="C315" s="17" t="s">
        <v>1113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3328</v>
      </c>
      <c r="K315" s="58" t="s">
        <v>1124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311</v>
      </c>
      <c r="B316" s="7">
        <v>312738</v>
      </c>
      <c r="C316" s="17" t="s">
        <v>1118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3940</v>
      </c>
      <c r="K316" s="58" t="s">
        <v>1124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312</v>
      </c>
      <c r="B317" s="7">
        <v>312740</v>
      </c>
      <c r="C317" s="17" t="s">
        <v>1117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4345</v>
      </c>
      <c r="K317" s="58" t="s">
        <v>1124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313</v>
      </c>
      <c r="B318" s="7">
        <v>312750</v>
      </c>
      <c r="C318" s="17" t="s">
        <v>1113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6145</v>
      </c>
      <c r="K318" s="58" t="s">
        <v>1124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1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1</v>
      </c>
      <c r="J319" s="11">
        <v>11833</v>
      </c>
      <c r="K319" s="58" t="s">
        <v>1124</v>
      </c>
      <c r="L319" s="8">
        <f>I319/J319*100000</f>
        <v>8.4509422800642273</v>
      </c>
      <c r="M319" s="7" t="str">
        <f>IF(L319=0,"Silencioso",IF(AND(L319&gt;0,L319&lt;100),"Baixa",IF(AND(L319&gt;=100,L319&lt;300),"Média",IF(AND(L319&gt;=300,L319&lt;500),"Alta",IF(L319&gt;=500,"Muito Alta","Avaliar")))))</f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315</v>
      </c>
      <c r="B320" s="7">
        <v>312770</v>
      </c>
      <c r="C320" s="17" t="s">
        <v>1113</v>
      </c>
      <c r="D320" s="36" t="s">
        <v>22</v>
      </c>
      <c r="E320" s="36" t="s">
        <v>22</v>
      </c>
      <c r="F320" s="12">
        <f>VLOOKUP(A320,Dengue!$1:$1048576,10,FALSE)</f>
        <v>30</v>
      </c>
      <c r="G320" s="12">
        <f>VLOOKUP($A320,Chik!$1:$1048576,10,FALSE)</f>
        <v>2</v>
      </c>
      <c r="H320" s="12">
        <f>VLOOKUP($A320,zika!$1:$1048576,10,FALSE)</f>
        <v>0</v>
      </c>
      <c r="I320" s="12">
        <f>H320+F320+G320</f>
        <v>32</v>
      </c>
      <c r="J320" s="11">
        <v>278685</v>
      </c>
      <c r="K320" s="58" t="s">
        <v>1127</v>
      </c>
      <c r="L320" s="8">
        <f>I320/J320*100000</f>
        <v>11.482498161006154</v>
      </c>
      <c r="M320" s="7" t="str">
        <f>IF(L320=0,"Silencioso",IF(AND(L320&gt;0,L320&lt;100),"Baixa",IF(AND(L320&gt;=100,L320&lt;300),"Média",IF(AND(L320&gt;=300,L320&lt;500),"Alta",IF(L320&gt;=500,"Muito Alta","Avaliar")))))</f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19" ht="15.75" x14ac:dyDescent="0.25">
      <c r="A321" s="42">
        <v>316</v>
      </c>
      <c r="B321" s="7">
        <v>312780</v>
      </c>
      <c r="C321" s="17" t="s">
        <v>1121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15779</v>
      </c>
      <c r="K321" s="58" t="s">
        <v>1124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19" ht="15.75" x14ac:dyDescent="0.25">
      <c r="A322" s="42">
        <v>317</v>
      </c>
      <c r="B322" s="7">
        <v>312790</v>
      </c>
      <c r="C322" s="17" t="s">
        <v>1110</v>
      </c>
      <c r="D322" s="36" t="s">
        <v>8</v>
      </c>
      <c r="E322" s="36" t="s">
        <v>346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0</v>
      </c>
      <c r="J322" s="11">
        <v>1389</v>
      </c>
      <c r="K322" s="58" t="s">
        <v>1124</v>
      </c>
      <c r="L322" s="8">
        <f>I322/J322*100000</f>
        <v>0</v>
      </c>
      <c r="M322" s="7" t="str">
        <f>IF(L322=0,"Silencioso",IF(AND(L322&gt;0,L322&lt;100),"Baixa",IF(AND(L322&gt;=100,L322&lt;300),"Média",IF(AND(L322&gt;=300,L322&lt;500),"Alta",IF(L322&gt;=500,"Muito Alta","Avaliar")))))</f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318</v>
      </c>
      <c r="B323" s="7">
        <v>312800</v>
      </c>
      <c r="C323" s="17" t="s">
        <v>1111</v>
      </c>
      <c r="D323" s="36" t="s">
        <v>90</v>
      </c>
      <c r="E323" s="36" t="s">
        <v>347</v>
      </c>
      <c r="F323" s="12">
        <f>VLOOKUP(A323,Dengue!$1:$1048576,10,FALSE)</f>
        <v>1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1</v>
      </c>
      <c r="J323" s="11">
        <v>34057</v>
      </c>
      <c r="K323" s="58" t="s">
        <v>1125</v>
      </c>
      <c r="L323" s="8">
        <f>I323/J323*100000</f>
        <v>2.9362539272396275</v>
      </c>
      <c r="M323" s="7" t="str">
        <f>IF(L323=0,"Silencioso",IF(AND(L323&gt;0,L323&lt;100),"Baixa",IF(AND(L323&gt;=100,L323&lt;300),"Média",IF(AND(L323&gt;=300,L323&lt;500),"Alta",IF(L323&gt;=500,"Muito Alta","Avaliar")))))</f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319</v>
      </c>
      <c r="B324" s="7">
        <v>312810</v>
      </c>
      <c r="C324" s="17" t="s">
        <v>1117</v>
      </c>
      <c r="D324" s="36" t="s">
        <v>45</v>
      </c>
      <c r="E324" s="36" t="s">
        <v>348</v>
      </c>
      <c r="F324" s="12">
        <f>VLOOKUP(A324,Dengue!$1:$1048576,10,FALSE)</f>
        <v>0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0</v>
      </c>
      <c r="J324" s="11">
        <v>14233</v>
      </c>
      <c r="K324" s="58" t="s">
        <v>1124</v>
      </c>
      <c r="L324" s="8">
        <f>I324/J324*100000</f>
        <v>0</v>
      </c>
      <c r="M324" s="7" t="str">
        <f>IF(L324=0,"Silencioso",IF(AND(L324&gt;0,L324&lt;100),"Baixa",IF(AND(L324&gt;=100,L324&lt;300),"Média",IF(AND(L324&gt;=300,L324&lt;500),"Alta",IF(L324&gt;=500,"Muito Alta","Avaliar")))))</f>
        <v>Silencioso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320</v>
      </c>
      <c r="B325" s="7">
        <v>312820</v>
      </c>
      <c r="C325" s="17" t="s">
        <v>1112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10333</v>
      </c>
      <c r="K325" s="58" t="s">
        <v>1124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19" ht="15.75" x14ac:dyDescent="0.25">
      <c r="A326" s="42">
        <v>321</v>
      </c>
      <c r="B326" s="7">
        <v>312825</v>
      </c>
      <c r="C326" s="17" t="s">
        <v>1121</v>
      </c>
      <c r="D326" s="36" t="s">
        <v>102</v>
      </c>
      <c r="E326" s="36" t="s">
        <v>350</v>
      </c>
      <c r="F326" s="12">
        <f>VLOOKUP(A326,Dengue!$1:$1048576,10,FALSE)</f>
        <v>0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0</v>
      </c>
      <c r="J326" s="11">
        <v>4954</v>
      </c>
      <c r="K326" s="58" t="s">
        <v>1124</v>
      </c>
      <c r="L326" s="8">
        <f>I326/J326*100000</f>
        <v>0</v>
      </c>
      <c r="M326" s="7" t="str">
        <f>IF(L326=0,"Silencioso",IF(AND(L326&gt;0,L326&lt;100),"Baixa",IF(AND(L326&gt;=100,L326&lt;300),"Média",IF(AND(L326&gt;=300,L326&lt;500),"Alta",IF(L326&gt;=500,"Muito Alta","Avaliar")))))</f>
        <v>Silencioso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322</v>
      </c>
      <c r="B327" s="7">
        <v>312830</v>
      </c>
      <c r="C327" s="17" t="s">
        <v>1117</v>
      </c>
      <c r="D327" s="36" t="s">
        <v>40</v>
      </c>
      <c r="E327" s="36" t="s">
        <v>351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0</v>
      </c>
      <c r="J327" s="11">
        <v>19025</v>
      </c>
      <c r="K327" s="58" t="s">
        <v>1124</v>
      </c>
      <c r="L327" s="8">
        <f>I327/J327*100000</f>
        <v>0</v>
      </c>
      <c r="M327" s="7" t="str">
        <f>IF(L327=0,"Silencioso",IF(AND(L327&gt;0,L327&lt;100),"Baixa",IF(AND(L327&gt;=100,L327&lt;300),"Média",IF(AND(L327&gt;=300,L327&lt;500),"Alta",IF(L327&gt;=500,"Muito Alta","Avaliar")))))</f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323</v>
      </c>
      <c r="B328" s="7">
        <v>312840</v>
      </c>
      <c r="C328" s="17" t="s">
        <v>1118</v>
      </c>
      <c r="D328" s="36" t="s">
        <v>62</v>
      </c>
      <c r="E328" s="36" t="s">
        <v>352</v>
      </c>
      <c r="F328" s="12">
        <f>VLOOKUP(A328,Dengue!$1:$1048576,10,FALSE)</f>
        <v>0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0</v>
      </c>
      <c r="J328" s="11">
        <v>8903</v>
      </c>
      <c r="K328" s="58" t="s">
        <v>1124</v>
      </c>
      <c r="L328" s="8">
        <f>I328/J328*100000</f>
        <v>0</v>
      </c>
      <c r="M328" s="7" t="str">
        <f>IF(L328=0,"Silencioso",IF(AND(L328&gt;0,L328&lt;100),"Baixa",IF(AND(L328&gt;=100,L328&lt;300),"Média",IF(AND(L328&gt;=300,L328&lt;500),"Alta",IF(L328&gt;=500,"Muito Alta","Avaliar")))))</f>
        <v>Silencioso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324</v>
      </c>
      <c r="B329" s="7">
        <v>312850</v>
      </c>
      <c r="C329" s="17" t="s">
        <v>1118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3818</v>
      </c>
      <c r="K329" s="58" t="s">
        <v>1124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325</v>
      </c>
      <c r="B330" s="7">
        <v>312860</v>
      </c>
      <c r="C330" s="17" t="s">
        <v>1120</v>
      </c>
      <c r="D330" s="36" t="s">
        <v>71</v>
      </c>
      <c r="E330" s="36" t="s">
        <v>354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6591</v>
      </c>
      <c r="K330" s="58" t="s">
        <v>1124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326</v>
      </c>
      <c r="B331" s="7">
        <v>312870</v>
      </c>
      <c r="C331" s="17" t="s">
        <v>1117</v>
      </c>
      <c r="D331" s="36" t="s">
        <v>40</v>
      </c>
      <c r="E331" s="36" t="s">
        <v>355</v>
      </c>
      <c r="F331" s="12">
        <f>VLOOKUP(A331,Dengue!$1:$1048576,10,FALSE)</f>
        <v>0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0</v>
      </c>
      <c r="J331" s="11">
        <v>51750</v>
      </c>
      <c r="K331" s="58" t="s">
        <v>1125</v>
      </c>
      <c r="L331" s="8">
        <f>I331/J331*100000</f>
        <v>0</v>
      </c>
      <c r="M331" s="7" t="str">
        <f>IF(L331=0,"Silencioso",IF(AND(L331&gt;0,L331&lt;100),"Baixa",IF(AND(L331&gt;=100,L331&lt;300),"Média",IF(AND(L331&gt;=300,L331&lt;500),"Alta",IF(L331&gt;=500,"Muito Alta","Avaliar")))))</f>
        <v>Silencioso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19" ht="15.75" x14ac:dyDescent="0.25">
      <c r="A332" s="42">
        <v>327</v>
      </c>
      <c r="B332" s="7">
        <v>312880</v>
      </c>
      <c r="C332" s="17" t="s">
        <v>1118</v>
      </c>
      <c r="D332" s="36" t="s">
        <v>62</v>
      </c>
      <c r="E332" s="36" t="s">
        <v>356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0</v>
      </c>
      <c r="J332" s="11">
        <v>7105</v>
      </c>
      <c r="K332" s="58" t="s">
        <v>1124</v>
      </c>
      <c r="L332" s="8">
        <f>I332/J332*100000</f>
        <v>0</v>
      </c>
      <c r="M332" s="7" t="str">
        <f>IF(L332=0,"Silencioso",IF(AND(L332&gt;0,L332&lt;100),"Baixa",IF(AND(L332&gt;=100,L332&lt;300),"Média",IF(AND(L332&gt;=300,L332&lt;500),"Alta",IF(L332&gt;=500,"Muito Alta","Avaliar")))))</f>
        <v>Silencioso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328</v>
      </c>
      <c r="B333" s="7">
        <v>312890</v>
      </c>
      <c r="C333" s="17" t="s">
        <v>1120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7971</v>
      </c>
      <c r="K333" s="58" t="s">
        <v>1124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329</v>
      </c>
      <c r="B334" s="7">
        <v>312900</v>
      </c>
      <c r="C334" s="17" t="s">
        <v>1118</v>
      </c>
      <c r="D334" s="36" t="s">
        <v>62</v>
      </c>
      <c r="E334" s="36" t="s">
        <v>358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0</v>
      </c>
      <c r="J334" s="11">
        <v>8442</v>
      </c>
      <c r="K334" s="58" t="s">
        <v>1124</v>
      </c>
      <c r="L334" s="8">
        <f>I334/J334*100000</f>
        <v>0</v>
      </c>
      <c r="M334" s="7" t="str">
        <f>IF(L334=0,"Silencioso",IF(AND(L334&gt;0,L334&lt;100),"Baixa",IF(AND(L334&gt;=100,L334&lt;300),"Média",IF(AND(L334&gt;=300,L334&lt;500),"Alta",IF(L334&gt;=500,"Muito Alta","Avaliar")))))</f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38"/>
    </row>
    <row r="335" spans="1:19" ht="15.75" x14ac:dyDescent="0.25">
      <c r="A335" s="42">
        <v>330</v>
      </c>
      <c r="B335" s="7">
        <v>312910</v>
      </c>
      <c r="C335" s="17" t="s">
        <v>1110</v>
      </c>
      <c r="D335" s="36" t="s">
        <v>142</v>
      </c>
      <c r="E335" s="46" t="s">
        <v>359</v>
      </c>
      <c r="F335" s="12">
        <f>VLOOKUP(A335,Dengue!$1:$1048576,10,FALSE)</f>
        <v>1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1</v>
      </c>
      <c r="J335" s="11">
        <v>5704</v>
      </c>
      <c r="K335" s="58" t="s">
        <v>1124</v>
      </c>
      <c r="L335" s="8">
        <f>I335/J335*100000</f>
        <v>17.53155680224404</v>
      </c>
      <c r="M335" s="7" t="str">
        <f>IF(L335=0,"Silencioso",IF(AND(L335&gt;0,L335&lt;100),"Baixa",IF(AND(L335&gt;=100,L335&lt;300),"Média",IF(AND(L335&gt;=300,L335&lt;500),"Alta",IF(L335&gt;=500,"Muito Alta","Avaliar")))))</f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331</v>
      </c>
      <c r="B336" s="7">
        <v>312920</v>
      </c>
      <c r="C336" s="17" t="s">
        <v>1117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6524</v>
      </c>
      <c r="K336" s="58" t="s">
        <v>1124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332</v>
      </c>
      <c r="B337" s="7">
        <v>312930</v>
      </c>
      <c r="C337" s="17" t="s">
        <v>1113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10867</v>
      </c>
      <c r="K337" s="58" t="s">
        <v>1124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333</v>
      </c>
      <c r="B338" s="7">
        <v>312940</v>
      </c>
      <c r="C338" s="17" t="s">
        <v>1119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5033</v>
      </c>
      <c r="K338" s="58" t="s">
        <v>1124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334</v>
      </c>
      <c r="B339" s="7">
        <v>312950</v>
      </c>
      <c r="C339" s="17" t="s">
        <v>1114</v>
      </c>
      <c r="D339" s="36" t="s">
        <v>24</v>
      </c>
      <c r="E339" s="36" t="s">
        <v>363</v>
      </c>
      <c r="F339" s="12">
        <f>VLOOKUP(A339,Dengue!$1:$1048576,10,FALSE)</f>
        <v>1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1</v>
      </c>
      <c r="J339" s="11">
        <v>25035</v>
      </c>
      <c r="K339" s="58" t="s">
        <v>1125</v>
      </c>
      <c r="L339" s="8">
        <f>I339/J339*100000</f>
        <v>3.994407829039345</v>
      </c>
      <c r="M339" s="7" t="str">
        <f>IF(L339=0,"Silencioso",IF(AND(L339&gt;0,L339&lt;100),"Baixa",IF(AND(L339&gt;=100,L339&lt;300),"Média",IF(AND(L339&gt;=300,L339&lt;500),"Alta",IF(L339&gt;=500,"Muito Alta","Avaliar")))))</f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335</v>
      </c>
      <c r="B340" s="7">
        <v>312960</v>
      </c>
      <c r="C340" s="17" t="s">
        <v>1121</v>
      </c>
      <c r="D340" s="36" t="s">
        <v>135</v>
      </c>
      <c r="E340" s="36" t="s">
        <v>364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8351</v>
      </c>
      <c r="K340" s="58" t="s">
        <v>1124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336</v>
      </c>
      <c r="B341" s="7">
        <v>312965</v>
      </c>
      <c r="C341" s="17" t="s">
        <v>1121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5975</v>
      </c>
      <c r="K341" s="58" t="s">
        <v>1124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337</v>
      </c>
      <c r="B342" s="7">
        <v>312970</v>
      </c>
      <c r="C342" s="17" t="s">
        <v>1117</v>
      </c>
      <c r="D342" s="36" t="s">
        <v>45</v>
      </c>
      <c r="E342" s="36" t="s">
        <v>366</v>
      </c>
      <c r="F342" s="12">
        <f>VLOOKUP(A342,Dengue!$1:$1048576,10,FALSE)</f>
        <v>1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1</v>
      </c>
      <c r="J342" s="11">
        <v>13687</v>
      </c>
      <c r="K342" s="58" t="s">
        <v>1124</v>
      </c>
      <c r="L342" s="8">
        <f>I342/J342*100000</f>
        <v>7.3062029663184047</v>
      </c>
      <c r="M342" s="7" t="str">
        <f>IF(L342=0,"Silencioso",IF(AND(L342&gt;0,L342&lt;100),"Baixa",IF(AND(L342&gt;=100,L342&lt;300),"Média",IF(AND(L342&gt;=300,L342&lt;500),"Alta",IF(L342&gt;=500,"Muito Alta","Avaliar")))))</f>
        <v>Baixa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338</v>
      </c>
      <c r="B343" s="7">
        <v>312980</v>
      </c>
      <c r="C343" s="17" t="s">
        <v>1111</v>
      </c>
      <c r="D343" s="36" t="s">
        <v>98</v>
      </c>
      <c r="E343" s="36" t="s">
        <v>367</v>
      </c>
      <c r="F343" s="12">
        <f>VLOOKUP(A343,Dengue!$1:$1048576,10,FALSE)</f>
        <v>2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2</v>
      </c>
      <c r="J343" s="11">
        <v>179015</v>
      </c>
      <c r="K343" s="58" t="s">
        <v>1127</v>
      </c>
      <c r="L343" s="8">
        <f>I343/J343*100000</f>
        <v>1.1172248135631093</v>
      </c>
      <c r="M343" s="7" t="str">
        <f>IF(L343=0,"Silencioso",IF(AND(L343&gt;0,L343&lt;100),"Baixa",IF(AND(L343&gt;=100,L343&lt;300),"Média",IF(AND(L343&gt;=300,L343&lt;500),"Alta",IF(L343&gt;=500,"Muito Alta","Avaliar")))))</f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38"/>
    </row>
    <row r="344" spans="1:19" ht="15.75" x14ac:dyDescent="0.25">
      <c r="A344" s="42">
        <v>339</v>
      </c>
      <c r="B344" s="7">
        <v>312990</v>
      </c>
      <c r="C344" s="17" t="s">
        <v>1117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3483</v>
      </c>
      <c r="K344" s="58" t="s">
        <v>1124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340</v>
      </c>
      <c r="B345" s="7">
        <v>313000</v>
      </c>
      <c r="C345" s="17" t="s">
        <v>1119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2982</v>
      </c>
      <c r="K345" s="58" t="s">
        <v>1124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341</v>
      </c>
      <c r="B346" s="7">
        <v>313005</v>
      </c>
      <c r="C346" s="17" t="s">
        <v>1121</v>
      </c>
      <c r="D346" s="36" t="s">
        <v>121</v>
      </c>
      <c r="E346" s="36" t="s">
        <v>370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0</v>
      </c>
      <c r="J346" s="11">
        <v>11879</v>
      </c>
      <c r="K346" s="58" t="s">
        <v>1124</v>
      </c>
      <c r="L346" s="8">
        <f>I346/J346*100000</f>
        <v>0</v>
      </c>
      <c r="M346" s="7" t="str">
        <f>IF(L346=0,"Silencioso",IF(AND(L346&gt;0,L346&lt;100),"Baixa",IF(AND(L346&gt;=100,L346&lt;300),"Média",IF(AND(L346&gt;=300,L346&lt;500),"Alta",IF(L346&gt;=500,"Muito Alta","Avaliar")))))</f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342</v>
      </c>
      <c r="B347" s="7">
        <v>313010</v>
      </c>
      <c r="C347" s="17" t="s">
        <v>1111</v>
      </c>
      <c r="D347" s="36" t="s">
        <v>98</v>
      </c>
      <c r="E347" s="36" t="s">
        <v>371</v>
      </c>
      <c r="F347" s="12">
        <f>VLOOKUP(A347,Dengue!$1:$1048576,10,FALSE)</f>
        <v>3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3</v>
      </c>
      <c r="J347" s="11">
        <v>42246</v>
      </c>
      <c r="K347" s="58" t="s">
        <v>1125</v>
      </c>
      <c r="L347" s="8">
        <f>I347/J347*100000</f>
        <v>7.1012640249964498</v>
      </c>
      <c r="M347" s="7" t="str">
        <f>IF(L347=0,"Silencioso",IF(AND(L347&gt;0,L347&lt;100),"Baixa",IF(AND(L347&gt;=100,L347&lt;300),"Média",IF(AND(L347&gt;=300,L347&lt;500),"Alta",IF(L347&gt;=500,"Muito Alta","Avaliar")))))</f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19" ht="15.75" x14ac:dyDescent="0.25">
      <c r="A348" s="42">
        <v>343</v>
      </c>
      <c r="B348" s="7">
        <v>313020</v>
      </c>
      <c r="C348" s="17" t="s">
        <v>1115</v>
      </c>
      <c r="D348" s="36" t="s">
        <v>26</v>
      </c>
      <c r="E348" s="36" t="s">
        <v>372</v>
      </c>
      <c r="F348" s="12">
        <f>VLOOKUP(A348,Dengue!$1:$1048576,10,FALSE)</f>
        <v>4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4</v>
      </c>
      <c r="J348" s="11">
        <v>10709</v>
      </c>
      <c r="K348" s="58" t="s">
        <v>1124</v>
      </c>
      <c r="L348" s="8">
        <f>I348/J348*100000</f>
        <v>37.351760201699506</v>
      </c>
      <c r="M348" s="7" t="str">
        <f>IF(L348=0,"Silencioso",IF(AND(L348&gt;0,L348&lt;100),"Baixa",IF(AND(L348&gt;=100,L348&lt;300),"Média",IF(AND(L348&gt;=300,L348&lt;500),"Alta",IF(L348&gt;=500,"Muito Alta","Avaliar")))))</f>
        <v>Baixa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344</v>
      </c>
      <c r="B349" s="7">
        <v>313030</v>
      </c>
      <c r="C349" s="17" t="s">
        <v>1115</v>
      </c>
      <c r="D349" s="36" t="s">
        <v>26</v>
      </c>
      <c r="E349" s="36" t="s">
        <v>373</v>
      </c>
      <c r="F349" s="12">
        <f>VLOOKUP(A349,Dengue!$1:$1048576,10,FALSE)</f>
        <v>4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4</v>
      </c>
      <c r="J349" s="11">
        <v>7971</v>
      </c>
      <c r="K349" s="58" t="s">
        <v>1124</v>
      </c>
      <c r="L349" s="8">
        <f>I349/J349*100000</f>
        <v>50.181909421653501</v>
      </c>
      <c r="M349" s="7" t="str">
        <f>IF(L349=0,"Silencioso",IF(AND(L349&gt;0,L349&lt;100),"Baixa",IF(AND(L349&gt;=100,L349&lt;300),"Média",IF(AND(L349&gt;=300,L349&lt;500),"Alta",IF(L349&gt;=500,"Muito Alta","Avaliar")))))</f>
        <v>Baixa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345</v>
      </c>
      <c r="B350" s="7">
        <v>313040</v>
      </c>
      <c r="C350" s="17" t="s">
        <v>1117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6488</v>
      </c>
      <c r="K350" s="58" t="s">
        <v>1124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346</v>
      </c>
      <c r="B351" s="7">
        <v>313050</v>
      </c>
      <c r="C351" s="17" t="s">
        <v>1117</v>
      </c>
      <c r="D351" s="36" t="s">
        <v>33</v>
      </c>
      <c r="E351" s="36" t="s">
        <v>375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0</v>
      </c>
      <c r="J351" s="11">
        <v>12303</v>
      </c>
      <c r="K351" s="58" t="s">
        <v>1124</v>
      </c>
      <c r="L351" s="8">
        <f>I351/J351*100000</f>
        <v>0</v>
      </c>
      <c r="M351" s="7" t="str">
        <f>IF(L351=0,"Silencioso",IF(AND(L351&gt;0,L351&lt;100),"Baixa",IF(AND(L351&gt;=100,L351&lt;300),"Média",IF(AND(L351&gt;=300,L351&lt;500),"Alta",IF(L351&gt;=500,"Muito Alta","Avaliar")))))</f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347</v>
      </c>
      <c r="B352" s="7">
        <v>313055</v>
      </c>
      <c r="C352" s="17" t="s">
        <v>1113</v>
      </c>
      <c r="D352" s="36" t="s">
        <v>20</v>
      </c>
      <c r="E352" s="36" t="s">
        <v>376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6865</v>
      </c>
      <c r="K352" s="58" t="s">
        <v>1124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19" ht="15.75" x14ac:dyDescent="0.25">
      <c r="A353" s="42">
        <v>348</v>
      </c>
      <c r="B353" s="7">
        <v>313060</v>
      </c>
      <c r="C353" s="17" t="s">
        <v>1117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7297</v>
      </c>
      <c r="K353" s="58" t="s">
        <v>1124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19" ht="15.75" x14ac:dyDescent="0.25">
      <c r="A354" s="42">
        <v>349</v>
      </c>
      <c r="B354" s="7">
        <v>313065</v>
      </c>
      <c r="C354" s="17" t="s">
        <v>1121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7363</v>
      </c>
      <c r="K354" s="58" t="s">
        <v>1124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19" ht="15.75" x14ac:dyDescent="0.25">
      <c r="A355" s="42">
        <v>350</v>
      </c>
      <c r="B355" s="7">
        <v>313070</v>
      </c>
      <c r="C355" s="17" t="s">
        <v>1110</v>
      </c>
      <c r="D355" s="36" t="s">
        <v>8</v>
      </c>
      <c r="E355" s="36" t="s">
        <v>379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0</v>
      </c>
      <c r="J355" s="11">
        <v>6829</v>
      </c>
      <c r="K355" s="58" t="s">
        <v>1124</v>
      </c>
      <c r="L355" s="8">
        <f>I355/J355*100000</f>
        <v>0</v>
      </c>
      <c r="M355" s="7" t="str">
        <f>IF(L355=0,"Silencioso",IF(AND(L355&gt;0,L355&lt;100),"Baixa",IF(AND(L355&gt;=100,L355&lt;300),"Média",IF(AND(L355&gt;=300,L355&lt;500),"Alta",IF(L355&gt;=500,"Muito Alta","Avaliar")))))</f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19" ht="15.75" x14ac:dyDescent="0.25">
      <c r="A356" s="42">
        <v>351</v>
      </c>
      <c r="B356" s="7">
        <v>313080</v>
      </c>
      <c r="C356" s="17" t="s">
        <v>1117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2757</v>
      </c>
      <c r="K356" s="58" t="s">
        <v>1124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19" ht="15.75" x14ac:dyDescent="0.25">
      <c r="A357" s="42">
        <v>352</v>
      </c>
      <c r="B357" s="7">
        <v>313090</v>
      </c>
      <c r="C357" s="17" t="s">
        <v>1113</v>
      </c>
      <c r="D357" s="36" t="s">
        <v>20</v>
      </c>
      <c r="E357" s="36" t="s">
        <v>381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0</v>
      </c>
      <c r="J357" s="11">
        <v>24204</v>
      </c>
      <c r="K357" s="58" t="s">
        <v>1124</v>
      </c>
      <c r="L357" s="8">
        <f>I357/J357*100000</f>
        <v>0</v>
      </c>
      <c r="M357" s="7" t="str">
        <f>IF(L357=0,"Silencioso",IF(AND(L357&gt;0,L357&lt;100),"Baixa",IF(AND(L357&gt;=100,L357&lt;300),"Média",IF(AND(L357&gt;=300,L357&lt;500),"Alta",IF(L357&gt;=500,"Muito Alta","Avaliar")))))</f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19" ht="15.75" x14ac:dyDescent="0.25">
      <c r="A358" s="42">
        <v>353</v>
      </c>
      <c r="B358" s="7">
        <v>313100</v>
      </c>
      <c r="C358" s="17" t="s">
        <v>1111</v>
      </c>
      <c r="D358" s="36" t="s">
        <v>11</v>
      </c>
      <c r="E358" s="36" t="s">
        <v>382</v>
      </c>
      <c r="F358" s="12">
        <f>VLOOKUP(A358,Dengue!$1:$1048576,10,FALSE)</f>
        <v>1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1</v>
      </c>
      <c r="J358" s="11">
        <v>6228</v>
      </c>
      <c r="K358" s="58" t="s">
        <v>1124</v>
      </c>
      <c r="L358" s="8">
        <f>I358/J358*100000</f>
        <v>16.056518946692357</v>
      </c>
      <c r="M358" s="7" t="str">
        <f>IF(L358=0,"Silencioso",IF(AND(L358&gt;0,L358&lt;100),"Baixa",IF(AND(L358&gt;=100,L358&lt;300),"Média",IF(AND(L358&gt;=300,L358&lt;500),"Alta",IF(L358&gt;=500,"Muito Alta","Avaliar")))))</f>
        <v>Baixa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38"/>
    </row>
    <row r="359" spans="1:19" ht="15.75" x14ac:dyDescent="0.25">
      <c r="A359" s="42">
        <v>354</v>
      </c>
      <c r="B359" s="7">
        <v>313110</v>
      </c>
      <c r="C359" s="17" t="s">
        <v>1111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7467</v>
      </c>
      <c r="K359" s="58" t="s">
        <v>1124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19" ht="15.75" x14ac:dyDescent="0.25">
      <c r="A360" s="42">
        <v>355</v>
      </c>
      <c r="B360" s="7">
        <v>313115</v>
      </c>
      <c r="C360" s="17" t="s">
        <v>1113</v>
      </c>
      <c r="D360" s="36" t="s">
        <v>20</v>
      </c>
      <c r="E360" s="36" t="s">
        <v>384</v>
      </c>
      <c r="F360" s="12">
        <f>VLOOKUP(A360,Dengue!$1:$1048576,10,FALSE)</f>
        <v>12</v>
      </c>
      <c r="G360" s="12">
        <f>VLOOKUP($A360,Chik!$1:$1048576,10,FALSE)</f>
        <v>1</v>
      </c>
      <c r="H360" s="12">
        <f>VLOOKUP($A360,zika!$1:$1048576,10,FALSE)</f>
        <v>0</v>
      </c>
      <c r="I360" s="12">
        <f>H360+F360+G360</f>
        <v>13</v>
      </c>
      <c r="J360" s="11">
        <v>18438</v>
      </c>
      <c r="K360" s="58" t="s">
        <v>1124</v>
      </c>
      <c r="L360" s="8">
        <f>I360/J360*100000</f>
        <v>70.506562533897394</v>
      </c>
      <c r="M360" s="7" t="str">
        <f>IF(L360=0,"Silencioso",IF(AND(L360&gt;0,L360&lt;100),"Baixa",IF(AND(L360&gt;=100,L360&lt;300),"Média",IF(AND(L360&gt;=300,L360&lt;500),"Alta",IF(L360&gt;=500,"Muito Alta","Avaliar")))))</f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19" ht="15.75" x14ac:dyDescent="0.25">
      <c r="A361" s="42">
        <v>356</v>
      </c>
      <c r="B361" s="7">
        <v>313120</v>
      </c>
      <c r="C361" s="17" t="s">
        <v>1112</v>
      </c>
      <c r="D361" s="36" t="s">
        <v>14</v>
      </c>
      <c r="E361" s="36" t="s">
        <v>385</v>
      </c>
      <c r="F361" s="12">
        <f>VLOOKUP(A361,Dengue!$1:$1048576,10,FALSE)</f>
        <v>2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2</v>
      </c>
      <c r="J361" s="11">
        <v>19717</v>
      </c>
      <c r="K361" s="58" t="s">
        <v>1124</v>
      </c>
      <c r="L361" s="8">
        <f>I361/J361*100000</f>
        <v>10.143530963128264</v>
      </c>
      <c r="M361" s="7" t="str">
        <f>IF(L361=0,"Silencioso",IF(AND(L361&gt;0,L361&lt;100),"Baixa",IF(AND(L361&gt;=100,L361&lt;300),"Média",IF(AND(L361&gt;=300,L361&lt;500),"Alta",IF(L361&gt;=500,"Muito Alta","Avaliar")))))</f>
        <v>Baixa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19" ht="15.75" x14ac:dyDescent="0.25">
      <c r="A362" s="42">
        <v>357</v>
      </c>
      <c r="B362" s="7">
        <v>313130</v>
      </c>
      <c r="C362" s="17" t="s">
        <v>1113</v>
      </c>
      <c r="D362" s="36" t="s">
        <v>20</v>
      </c>
      <c r="E362" s="36" t="s">
        <v>386</v>
      </c>
      <c r="F362" s="12">
        <f>VLOOKUP(A362,Dengue!$1:$1048576,10,FALSE)</f>
        <v>31</v>
      </c>
      <c r="G362" s="73">
        <f>VLOOKUP($A362,Chik!$1:$1048576,10,FALSE)</f>
        <v>6</v>
      </c>
      <c r="H362" s="12">
        <f>VLOOKUP($A362,zika!$1:$1048576,10,FALSE)</f>
        <v>0</v>
      </c>
      <c r="I362" s="12">
        <f>H362+F362+G362</f>
        <v>37</v>
      </c>
      <c r="J362" s="11">
        <v>261344</v>
      </c>
      <c r="K362" s="58" t="s">
        <v>1127</v>
      </c>
      <c r="L362" s="8">
        <f>I362/J362*100000</f>
        <v>14.157585404677361</v>
      </c>
      <c r="M362" s="7" t="str">
        <f>IF(L362=0,"Silencioso",IF(AND(L362&gt;0,L362&lt;100),"Baixa",IF(AND(L362&gt;=100,L362&lt;300),"Média",IF(AND(L362&gt;=300,L362&lt;500),"Alta",IF(L362&gt;=500,"Muito Alta","Avaliar")))))</f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19" ht="15.75" x14ac:dyDescent="0.25">
      <c r="A363" s="42">
        <v>358</v>
      </c>
      <c r="B363" s="7">
        <v>313140</v>
      </c>
      <c r="C363" s="17" t="s">
        <v>1110</v>
      </c>
      <c r="D363" s="36" t="s">
        <v>142</v>
      </c>
      <c r="E363" s="36" t="s">
        <v>387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0</v>
      </c>
      <c r="J363" s="11">
        <v>4217</v>
      </c>
      <c r="K363" s="58" t="s">
        <v>1124</v>
      </c>
      <c r="L363" s="8">
        <f>I363/J363*100000</f>
        <v>0</v>
      </c>
      <c r="M363" s="7" t="str">
        <f>IF(L363=0,"Silencioso",IF(AND(L363&gt;0,L363&lt;100),"Baixa",IF(AND(L363&gt;=100,L363&lt;300),"Média",IF(AND(L363&gt;=300,L363&lt;500),"Alta",IF(L363&gt;=500,"Muito Alta","Avaliar")))))</f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19" ht="15.75" x14ac:dyDescent="0.25">
      <c r="A364" s="42">
        <v>359</v>
      </c>
      <c r="B364" s="7">
        <v>313150</v>
      </c>
      <c r="C364" s="17" t="s">
        <v>1117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10039</v>
      </c>
      <c r="K364" s="58" t="s">
        <v>1124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19" ht="15.75" x14ac:dyDescent="0.25">
      <c r="A365" s="42">
        <v>360</v>
      </c>
      <c r="B365" s="7">
        <v>313160</v>
      </c>
      <c r="C365" s="17" t="s">
        <v>1110</v>
      </c>
      <c r="D365" s="36" t="s">
        <v>8</v>
      </c>
      <c r="E365" s="36" t="s">
        <v>389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0</v>
      </c>
      <c r="J365" s="11">
        <v>6944</v>
      </c>
      <c r="K365" s="58" t="s">
        <v>1124</v>
      </c>
      <c r="L365" s="8">
        <f>I365/J365*100000</f>
        <v>0</v>
      </c>
      <c r="M365" s="7" t="str">
        <f>IF(L365=0,"Silencioso",IF(AND(L365&gt;0,L365&lt;100),"Baixa",IF(AND(L365&gt;=100,L365&lt;300),"Média",IF(AND(L365&gt;=300,L365&lt;500),"Alta",IF(L365&gt;=500,"Muito Alta","Avaliar")))))</f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19" ht="15.75" x14ac:dyDescent="0.25">
      <c r="A366" s="42">
        <v>361</v>
      </c>
      <c r="B366" s="7">
        <v>313170</v>
      </c>
      <c r="C366" s="17" t="s">
        <v>1111</v>
      </c>
      <c r="D366" s="36" t="s">
        <v>90</v>
      </c>
      <c r="E366" s="36" t="s">
        <v>90</v>
      </c>
      <c r="F366" s="12">
        <f>VLOOKUP(A366,Dengue!$1:$1048576,10,FALSE)</f>
        <v>2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2</v>
      </c>
      <c r="J366" s="11">
        <v>119186</v>
      </c>
      <c r="K366" s="58" t="s">
        <v>1127</v>
      </c>
      <c r="L366" s="8">
        <f>I366/J366*100000</f>
        <v>1.6780494353363651</v>
      </c>
      <c r="M366" s="7" t="str">
        <f>IF(L366=0,"Silencioso",IF(AND(L366&gt;0,L366&lt;100),"Baixa",IF(AND(L366&gt;=100,L366&lt;300),"Média",IF(AND(L366&gt;=300,L366&lt;500),"Alta",IF(L366&gt;=500,"Muito Alta","Avaliar")))))</f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19" ht="15.75" x14ac:dyDescent="0.25">
      <c r="A367" s="42">
        <v>362</v>
      </c>
      <c r="B367" s="7">
        <v>313180</v>
      </c>
      <c r="C367" s="17" t="s">
        <v>1113</v>
      </c>
      <c r="D367" s="36" t="s">
        <v>22</v>
      </c>
      <c r="E367" s="36" t="s">
        <v>859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0</v>
      </c>
      <c r="J367" s="11">
        <v>11446</v>
      </c>
      <c r="K367" s="58" t="s">
        <v>1124</v>
      </c>
      <c r="L367" s="8">
        <f>I367/J367*100000</f>
        <v>0</v>
      </c>
      <c r="M367" s="7" t="str">
        <f>IF(L367=0,"Silencioso",IF(AND(L367&gt;0,L367&lt;100),"Baixa",IF(AND(L367&gt;=100,L367&lt;300),"Média",IF(AND(L367&gt;=300,L367&lt;500),"Alta",IF(L367&gt;=500,"Muito Alta","Avaliar")))))</f>
        <v>Silencioso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19" ht="15.75" x14ac:dyDescent="0.25">
      <c r="A368" s="42">
        <v>363</v>
      </c>
      <c r="B368" s="7">
        <v>313190</v>
      </c>
      <c r="C368" s="17" t="s">
        <v>1111</v>
      </c>
      <c r="D368" s="36" t="s">
        <v>98</v>
      </c>
      <c r="E368" s="36" t="s">
        <v>390</v>
      </c>
      <c r="F368" s="12">
        <f>VLOOKUP(A368,Dengue!$1:$1048576,10,FALSE)</f>
        <v>2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2</v>
      </c>
      <c r="J368" s="11">
        <v>51281</v>
      </c>
      <c r="K368" s="58" t="s">
        <v>1125</v>
      </c>
      <c r="L368" s="8">
        <f>I368/J368*100000</f>
        <v>3.9000799516390083</v>
      </c>
      <c r="M368" s="7" t="str">
        <f>IF(L368=0,"Silencioso",IF(AND(L368&gt;0,L368&lt;100),"Baixa",IF(AND(L368&gt;=100,L368&lt;300),"Média",IF(AND(L368&gt;=300,L368&lt;500),"Alta",IF(L368&gt;=500,"Muito Alta","Avaliar")))))</f>
        <v>Baixa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38"/>
    </row>
    <row r="369" spans="1:19" ht="15.75" x14ac:dyDescent="0.25">
      <c r="A369" s="42">
        <v>364</v>
      </c>
      <c r="B369" s="7">
        <v>313200</v>
      </c>
      <c r="C369" s="17" t="s">
        <v>1121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5353</v>
      </c>
      <c r="K369" s="58" t="s">
        <v>1124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365</v>
      </c>
      <c r="B370" s="7">
        <v>313210</v>
      </c>
      <c r="C370" s="17" t="s">
        <v>1121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18142</v>
      </c>
      <c r="K370" s="58" t="s">
        <v>1124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366</v>
      </c>
      <c r="B371" s="7">
        <v>313220</v>
      </c>
      <c r="C371" s="17" t="s">
        <v>1115</v>
      </c>
      <c r="D371" s="36" t="s">
        <v>26</v>
      </c>
      <c r="E371" s="36" t="s">
        <v>393</v>
      </c>
      <c r="F371" s="12">
        <f>VLOOKUP(A371,Dengue!$1:$1048576,10,FALSE)</f>
        <v>2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2</v>
      </c>
      <c r="J371" s="11">
        <v>13278</v>
      </c>
      <c r="K371" s="58" t="s">
        <v>1124</v>
      </c>
      <c r="L371" s="8">
        <f>I371/J371*100000</f>
        <v>15.062509414068384</v>
      </c>
      <c r="M371" s="7" t="str">
        <f>IF(L371=0,"Silencioso",IF(AND(L371&gt;0,L371&lt;100),"Baixa",IF(AND(L371&gt;=100,L371&lt;300),"Média",IF(AND(L371&gt;=300,L371&lt;500),"Alta",IF(L371&gt;=500,"Muito Alta","Avaliar")))))</f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367</v>
      </c>
      <c r="B372" s="7">
        <v>313230</v>
      </c>
      <c r="C372" s="17" t="s">
        <v>1116</v>
      </c>
      <c r="D372" s="36" t="s">
        <v>28</v>
      </c>
      <c r="E372" s="36" t="s">
        <v>394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0</v>
      </c>
      <c r="J372" s="11">
        <v>12681</v>
      </c>
      <c r="K372" s="58" t="s">
        <v>1124</v>
      </c>
      <c r="L372" s="8">
        <f>I372/J372*100000</f>
        <v>0</v>
      </c>
      <c r="M372" s="7" t="str">
        <f>IF(L372=0,"Silencioso",IF(AND(L372&gt;0,L372&lt;100),"Baixa",IF(AND(L372&gt;=100,L372&lt;300),"Média",IF(AND(L372&gt;=300,L372&lt;500),"Alta",IF(L372&gt;=500,"Muito Alta","Avaliar")))))</f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368</v>
      </c>
      <c r="B373" s="7">
        <v>313240</v>
      </c>
      <c r="C373" s="17" t="s">
        <v>1117</v>
      </c>
      <c r="D373" s="36" t="s">
        <v>36</v>
      </c>
      <c r="E373" s="36" t="s">
        <v>395</v>
      </c>
      <c r="F373" s="12">
        <f>VLOOKUP(A373,Dengue!$1:$1048576,10,FALSE)</f>
        <v>0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0</v>
      </c>
      <c r="J373" s="11">
        <v>96389</v>
      </c>
      <c r="K373" s="58" t="s">
        <v>1126</v>
      </c>
      <c r="L373" s="8">
        <f>I373/J373*100000</f>
        <v>0</v>
      </c>
      <c r="M373" s="7" t="str">
        <f>IF(L373=0,"Silencioso",IF(AND(L373&gt;0,L373&lt;100),"Baixa",IF(AND(L373&gt;=100,L373&lt;300),"Média",IF(AND(L373&gt;=300,L373&lt;500),"Alta",IF(L373&gt;=500,"Muito Alta","Avaliar")))))</f>
        <v>Silencioso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19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3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3</v>
      </c>
      <c r="J374" s="11">
        <v>34527</v>
      </c>
      <c r="K374" s="58" t="s">
        <v>1125</v>
      </c>
      <c r="L374" s="8">
        <f>I374/J374*100000</f>
        <v>8.6888522026240338</v>
      </c>
      <c r="M374" s="7" t="str">
        <f>IF(L374=0,"Silencioso",IF(AND(L374&gt;0,L374&lt;100),"Baixa",IF(AND(L374&gt;=100,L374&lt;300),"Média",IF(AND(L374&gt;=300,L374&lt;500),"Alta",IF(L374&gt;=500,"Muito Alta","Avaliar")))))</f>
        <v>Baixa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370</v>
      </c>
      <c r="B375" s="7">
        <v>313260</v>
      </c>
      <c r="C375" s="17" t="s">
        <v>1118</v>
      </c>
      <c r="D375" s="36" t="s">
        <v>38</v>
      </c>
      <c r="E375" s="36" t="s">
        <v>397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0</v>
      </c>
      <c r="J375" s="11">
        <v>4333</v>
      </c>
      <c r="K375" s="58" t="s">
        <v>1124</v>
      </c>
      <c r="L375" s="8">
        <f>I375/J375*100000</f>
        <v>0</v>
      </c>
      <c r="M375" s="7" t="str">
        <f>IF(L375=0,"Silencioso",IF(AND(L375&gt;0,L375&lt;100),"Baixa",IF(AND(L375&gt;=100,L375&lt;300),"Média",IF(AND(L375&gt;=300,L375&lt;500),"Alta",IF(L375&gt;=500,"Muito Alta","Avaliar")))))</f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371</v>
      </c>
      <c r="B376" s="7">
        <v>313270</v>
      </c>
      <c r="C376" s="17" t="s">
        <v>1116</v>
      </c>
      <c r="D376" s="36" t="s">
        <v>28</v>
      </c>
      <c r="E376" s="36" t="s">
        <v>398</v>
      </c>
      <c r="F376" s="12">
        <f>VLOOKUP(A376,Dengue!$1:$1048576,10,FALSE)</f>
        <v>5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5</v>
      </c>
      <c r="J376" s="11">
        <v>23212</v>
      </c>
      <c r="K376" s="58" t="s">
        <v>1124</v>
      </c>
      <c r="L376" s="8">
        <f>I376/J376*100000</f>
        <v>21.540582457349647</v>
      </c>
      <c r="M376" s="7" t="str">
        <f>IF(L376=0,"Silencioso",IF(AND(L376&gt;0,L376&lt;100),"Baixa",IF(AND(L376&gt;=100,L376&lt;300),"Média",IF(AND(L376&gt;=300,L376&lt;500),"Alta",IF(L376&gt;=500,"Muito Alta","Avaliar")))))</f>
        <v>Baixa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372</v>
      </c>
      <c r="B377" s="7">
        <v>313280</v>
      </c>
      <c r="C377" s="17" t="s">
        <v>1111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2107</v>
      </c>
      <c r="K377" s="58" t="s">
        <v>1124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373</v>
      </c>
      <c r="B378" s="7">
        <v>313290</v>
      </c>
      <c r="C378" s="17" t="s">
        <v>1117</v>
      </c>
      <c r="D378" s="36" t="s">
        <v>45</v>
      </c>
      <c r="E378" s="36" t="s">
        <v>400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0</v>
      </c>
      <c r="J378" s="11">
        <v>10229</v>
      </c>
      <c r="K378" s="58" t="s">
        <v>1124</v>
      </c>
      <c r="L378" s="8">
        <f>I378/J378*100000</f>
        <v>0</v>
      </c>
      <c r="M378" s="7" t="str">
        <f>IF(L378=0,"Silencioso",IF(AND(L378&gt;0,L378&lt;100),"Baixa",IF(AND(L378&gt;=100,L378&lt;300),"Média",IF(AND(L378&gt;=300,L378&lt;500),"Alta",IF(L378&gt;=500,"Muito Alta","Avaliar")))))</f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374</v>
      </c>
      <c r="B379" s="7">
        <v>313300</v>
      </c>
      <c r="C379" s="17" t="s">
        <v>1117</v>
      </c>
      <c r="D379" s="36" t="s">
        <v>33</v>
      </c>
      <c r="E379" s="36" t="s">
        <v>401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0</v>
      </c>
      <c r="J379" s="11">
        <v>15440</v>
      </c>
      <c r="K379" s="58" t="s">
        <v>1124</v>
      </c>
      <c r="L379" s="8">
        <f>I379/J379*100000</f>
        <v>0</v>
      </c>
      <c r="M379" s="7" t="str">
        <f>IF(L379=0,"Silencioso",IF(AND(L379&gt;0,L379&lt;100),"Baixa",IF(AND(L379&gt;=100,L379&lt;300),"Média",IF(AND(L379&gt;=300,L379&lt;500),"Alta",IF(L379&gt;=500,"Muito Alta","Avaliar")))))</f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375</v>
      </c>
      <c r="B380" s="7">
        <v>313310</v>
      </c>
      <c r="C380" s="17" t="s">
        <v>1117</v>
      </c>
      <c r="D380" s="36" t="s">
        <v>33</v>
      </c>
      <c r="E380" s="36" t="s">
        <v>402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0</v>
      </c>
      <c r="J380" s="11">
        <v>15236</v>
      </c>
      <c r="K380" s="58" t="s">
        <v>1124</v>
      </c>
      <c r="L380" s="8">
        <f>I380/J380*100000</f>
        <v>0</v>
      </c>
      <c r="M380" s="7" t="str">
        <f>IF(L380=0,"Silencioso",IF(AND(L380&gt;0,L380&lt;100),"Baixa",IF(AND(L380&gt;=100,L380&lt;300),"Média",IF(AND(L380&gt;=300,L380&lt;500),"Alta",IF(L380&gt;=500,"Muito Alta","Avaliar")))))</f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19" ht="15.75" x14ac:dyDescent="0.25">
      <c r="A381" s="42">
        <v>376</v>
      </c>
      <c r="B381" s="7">
        <v>313320</v>
      </c>
      <c r="C381" s="17" t="s">
        <v>1113</v>
      </c>
      <c r="D381" s="36" t="s">
        <v>22</v>
      </c>
      <c r="E381" s="36" t="s">
        <v>403</v>
      </c>
      <c r="F381" s="12">
        <f>VLOOKUP(A381,Dengue!$1:$1048576,10,FALSE)</f>
        <v>4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4</v>
      </c>
      <c r="J381" s="11">
        <v>12212</v>
      </c>
      <c r="K381" s="58" t="s">
        <v>1124</v>
      </c>
      <c r="L381" s="8">
        <f>I381/J381*100000</f>
        <v>32.754667540124466</v>
      </c>
      <c r="M381" s="7" t="str">
        <f>IF(L381=0,"Silencioso",IF(AND(L381&gt;0,L381&lt;100),"Baixa",IF(AND(L381&gt;=100,L381&lt;300),"Média",IF(AND(L381&gt;=300,L381&lt;500),"Alta",IF(L381&gt;=500,"Muito Alta","Avaliar")))))</f>
        <v>Baixa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377</v>
      </c>
      <c r="B382" s="7">
        <v>313330</v>
      </c>
      <c r="C382" s="17" t="s">
        <v>1116</v>
      </c>
      <c r="D382" s="36" t="s">
        <v>30</v>
      </c>
      <c r="E382" s="36" t="s">
        <v>404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0</v>
      </c>
      <c r="J382" s="11">
        <v>21096</v>
      </c>
      <c r="K382" s="58" t="s">
        <v>1124</v>
      </c>
      <c r="L382" s="8">
        <f>I382/J382*100000</f>
        <v>0</v>
      </c>
      <c r="M382" s="7" t="str">
        <f>IF(L382=0,"Silencioso",IF(AND(L382&gt;0,L382&lt;100),"Baixa",IF(AND(L382&gt;=100,L382&lt;300),"Média",IF(AND(L382&gt;=300,L382&lt;500),"Alta",IF(L382&gt;=500,"Muito Alta","Avaliar")))))</f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378</v>
      </c>
      <c r="B383" s="7">
        <v>313340</v>
      </c>
      <c r="C383" s="17" t="s">
        <v>1114</v>
      </c>
      <c r="D383" s="36" t="s">
        <v>24</v>
      </c>
      <c r="E383" s="36" t="s">
        <v>405</v>
      </c>
      <c r="F383" s="12">
        <f>VLOOKUP(A383,Dengue!$1:$1048576,10,FALSE)</f>
        <v>0</v>
      </c>
      <c r="G383" s="12">
        <f>VLOOKUP($A383,Chik!$1:$1048576,10,FALSE)</f>
        <v>0</v>
      </c>
      <c r="H383" s="12">
        <f>VLOOKUP($A383,zika!$1:$1048576,10,FALSE)</f>
        <v>0</v>
      </c>
      <c r="I383" s="12">
        <f>H383+F383+G383</f>
        <v>0</v>
      </c>
      <c r="J383" s="11">
        <v>15102</v>
      </c>
      <c r="K383" s="58" t="s">
        <v>1124</v>
      </c>
      <c r="L383" s="8">
        <f>I383/J383*100000</f>
        <v>0</v>
      </c>
      <c r="M383" s="7" t="str">
        <f>IF(L383=0,"Silencioso",IF(AND(L383&gt;0,L383&lt;100),"Baixa",IF(AND(L383&gt;=100,L383&lt;300),"Média",IF(AND(L383&gt;=300,L383&lt;500),"Alta",IF(L383&gt;=500,"Muito Alta","Avaliar")))))</f>
        <v>Silencioso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379</v>
      </c>
      <c r="B384" s="7">
        <v>313350</v>
      </c>
      <c r="C384" s="17" t="s">
        <v>1115</v>
      </c>
      <c r="D384" s="36" t="s">
        <v>26</v>
      </c>
      <c r="E384" s="36" t="s">
        <v>406</v>
      </c>
      <c r="F384" s="12">
        <f>VLOOKUP(A384,Dengue!$1:$1048576,10,FALSE)</f>
        <v>4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4</v>
      </c>
      <c r="J384" s="11">
        <v>21763</v>
      </c>
      <c r="K384" s="58" t="s">
        <v>1124</v>
      </c>
      <c r="L384" s="8">
        <f>I384/J384*100000</f>
        <v>18.379818958783257</v>
      </c>
      <c r="M384" s="7" t="str">
        <f>IF(L384=0,"Silencioso",IF(AND(L384&gt;0,L384&lt;100),"Baixa",IF(AND(L384&gt;=100,L384&lt;300),"Média",IF(AND(L384&gt;=300,L384&lt;500),"Alta",IF(L384&gt;=500,"Muito Alta","Avaliar")))))</f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380</v>
      </c>
      <c r="B385" s="7">
        <v>313360</v>
      </c>
      <c r="C385" s="17" t="s">
        <v>1117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9682</v>
      </c>
      <c r="K385" s="58" t="s">
        <v>1124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381</v>
      </c>
      <c r="B386" s="7">
        <v>313370</v>
      </c>
      <c r="C386" s="17" t="s">
        <v>1115</v>
      </c>
      <c r="D386" s="36" t="s">
        <v>26</v>
      </c>
      <c r="E386" s="36" t="s">
        <v>408</v>
      </c>
      <c r="F386" s="12">
        <f>VLOOKUP(A386,Dengue!$1:$1048576,10,FALSE)</f>
        <v>2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2</v>
      </c>
      <c r="J386" s="11">
        <v>11037</v>
      </c>
      <c r="K386" s="58" t="s">
        <v>1124</v>
      </c>
      <c r="L386" s="8">
        <f>I386/J386*100000</f>
        <v>18.120866177403279</v>
      </c>
      <c r="M386" s="7" t="str">
        <f>IF(L386=0,"Silencioso",IF(AND(L386&gt;0,L386&lt;100),"Baixa",IF(AND(L386&gt;=100,L386&lt;300),"Média",IF(AND(L386&gt;=300,L386&lt;500),"Alta",IF(L386&gt;=500,"Muito Alta","Avaliar")))))</f>
        <v>Baixa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382</v>
      </c>
      <c r="B387" s="7">
        <v>313375</v>
      </c>
      <c r="C387" s="17" t="s">
        <v>1117</v>
      </c>
      <c r="D387" s="36" t="s">
        <v>45</v>
      </c>
      <c r="E387" s="36" t="s">
        <v>409</v>
      </c>
      <c r="F387" s="12">
        <f>VLOOKUP(A387,Dengue!$1:$1048576,10,FALSE)</f>
        <v>2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2</v>
      </c>
      <c r="J387" s="11">
        <v>16014</v>
      </c>
      <c r="K387" s="58" t="s">
        <v>1124</v>
      </c>
      <c r="L387" s="8">
        <f>I387/J387*100000</f>
        <v>12.489072061945796</v>
      </c>
      <c r="M387" s="7" t="str">
        <f>IF(L387=0,"Silencioso",IF(AND(L387&gt;0,L387&lt;100),"Baixa",IF(AND(L387&gt;=100,L387&lt;300),"Média",IF(AND(L387&gt;=300,L387&lt;500),"Alta",IF(L387&gt;=500,"Muito Alta","Avaliar")))))</f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383</v>
      </c>
      <c r="B388" s="7">
        <v>313380</v>
      </c>
      <c r="C388" s="17" t="s">
        <v>1115</v>
      </c>
      <c r="D388" s="36" t="s">
        <v>26</v>
      </c>
      <c r="E388" s="36" t="s">
        <v>410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>H388+F388+G388</f>
        <v>0</v>
      </c>
      <c r="J388" s="11">
        <v>92561</v>
      </c>
      <c r="K388" s="58" t="s">
        <v>1126</v>
      </c>
      <c r="L388" s="8">
        <f>I388/J388*100000</f>
        <v>0</v>
      </c>
      <c r="M388" s="7" t="str">
        <f>IF(L388=0,"Silencioso",IF(AND(L388&gt;0,L388&lt;100),"Baixa",IF(AND(L388&gt;=100,L388&lt;300),"Média",IF(AND(L388&gt;=300,L388&lt;500),"Alta",IF(L388&gt;=500,"Muito Alta","Avaliar")))))</f>
        <v>Silencioso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19" ht="15.75" x14ac:dyDescent="0.25">
      <c r="A389" s="42">
        <v>384</v>
      </c>
      <c r="B389" s="7">
        <v>313390</v>
      </c>
      <c r="C389" s="17" t="s">
        <v>1119</v>
      </c>
      <c r="D389" s="36" t="s">
        <v>41</v>
      </c>
      <c r="E389" s="36" t="s">
        <v>411</v>
      </c>
      <c r="F389" s="12">
        <f>VLOOKUP(A389,Dengue!$1:$1048576,10,FALSE)</f>
        <v>1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1</v>
      </c>
      <c r="J389" s="11">
        <v>5470</v>
      </c>
      <c r="K389" s="58" t="s">
        <v>1124</v>
      </c>
      <c r="L389" s="8">
        <f>I389/J389*100000</f>
        <v>18.281535648994517</v>
      </c>
      <c r="M389" s="7" t="str">
        <f>IF(L389=0,"Silencioso",IF(AND(L389&gt;0,L389&lt;100),"Baixa",IF(AND(L389&gt;=100,L389&lt;300),"Média",IF(AND(L389&gt;=300,L389&lt;500),"Alta",IF(L389&gt;=500,"Muito Alta","Avaliar")))))</f>
        <v>Baixa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385</v>
      </c>
      <c r="B390" s="7">
        <v>313400</v>
      </c>
      <c r="C390" s="17" t="s">
        <v>1116</v>
      </c>
      <c r="D390" s="36" t="s">
        <v>30</v>
      </c>
      <c r="E390" s="36" t="s">
        <v>412</v>
      </c>
      <c r="F390" s="12">
        <f>VLOOKUP(A390,Dengue!$1:$1048576,10,FALSE)</f>
        <v>6</v>
      </c>
      <c r="G390" s="12">
        <f>VLOOKUP($A390,Chik!$1:$1048576,10,FALSE)</f>
        <v>0</v>
      </c>
      <c r="H390" s="12">
        <f>VLOOKUP($A390,zika!$1:$1048576,10,FALSE)</f>
        <v>0</v>
      </c>
      <c r="I390" s="12">
        <f>H390+F390+G390</f>
        <v>6</v>
      </c>
      <c r="J390" s="11">
        <v>14956</v>
      </c>
      <c r="K390" s="58" t="s">
        <v>1124</v>
      </c>
      <c r="L390" s="8">
        <f>I390/J390*100000</f>
        <v>40.117678523669433</v>
      </c>
      <c r="M390" s="7" t="str">
        <f>IF(L390=0,"Silencioso",IF(AND(L390&gt;0,L390&lt;100),"Baixa",IF(AND(L390&gt;=100,L390&lt;300),"Média",IF(AND(L390&gt;=300,L390&lt;500),"Alta",IF(L390&gt;=500,"Muito Alta","Avaliar")))))</f>
        <v>Baixa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386</v>
      </c>
      <c r="B391" s="7">
        <v>313410</v>
      </c>
      <c r="C391" s="17" t="s">
        <v>1113</v>
      </c>
      <c r="D391" s="36" t="s">
        <v>22</v>
      </c>
      <c r="E391" s="36" t="s">
        <v>413</v>
      </c>
      <c r="F391" s="12">
        <f>VLOOKUP(A391,Dengue!$1:$1048576,10,FALSE)</f>
        <v>14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14</v>
      </c>
      <c r="J391" s="11">
        <v>6039</v>
      </c>
      <c r="K391" s="58" t="s">
        <v>1124</v>
      </c>
      <c r="L391" s="8">
        <f>I391/J391*100000</f>
        <v>231.82646133465806</v>
      </c>
      <c r="M391" s="7" t="str">
        <f>IF(L391=0,"Silencioso",IF(AND(L391&gt;0,L391&lt;100),"Baixa",IF(AND(L391&gt;=100,L391&lt;300),"Média",IF(AND(L391&gt;=300,L391&lt;500),"Alta",IF(L391&gt;=500,"Muito Alta","Avaliar")))))</f>
        <v>Média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387</v>
      </c>
      <c r="B392" s="7">
        <v>313420</v>
      </c>
      <c r="C392" s="17" t="s">
        <v>1110</v>
      </c>
      <c r="D392" s="36" t="s">
        <v>142</v>
      </c>
      <c r="E392" s="36" t="s">
        <v>142</v>
      </c>
      <c r="F392" s="12">
        <f>VLOOKUP(A392,Dengue!$1:$1048576,10,FALSE)</f>
        <v>29</v>
      </c>
      <c r="G392" s="12">
        <f>VLOOKUP($A392,Chik!$1:$1048576,10,FALSE)</f>
        <v>0</v>
      </c>
      <c r="H392" s="12">
        <f>VLOOKUP($A392,zika!$1:$1048576,10,FALSE)</f>
        <v>0</v>
      </c>
      <c r="I392" s="12">
        <f>H392+F392+G392</f>
        <v>29</v>
      </c>
      <c r="J392" s="11">
        <v>104067</v>
      </c>
      <c r="K392" s="58" t="s">
        <v>1127</v>
      </c>
      <c r="L392" s="8">
        <f>I392/J392*100000</f>
        <v>27.866662822989039</v>
      </c>
      <c r="M392" s="7" t="str">
        <f>IF(L392=0,"Silencioso",IF(AND(L392&gt;0,L392&lt;100),"Baixa",IF(AND(L392&gt;=100,L392&lt;300),"Média",IF(AND(L392&gt;=300,L392&lt;500),"Alta",IF(L392&gt;=500,"Muito Alta","Avaliar")))))</f>
        <v>Baixa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19" ht="15.75" x14ac:dyDescent="0.25">
      <c r="A393" s="42">
        <v>388</v>
      </c>
      <c r="B393" s="7">
        <v>313430</v>
      </c>
      <c r="C393" s="17" t="s">
        <v>1117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6048</v>
      </c>
      <c r="K393" s="58" t="s">
        <v>1124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389</v>
      </c>
      <c r="B394" s="7">
        <v>313440</v>
      </c>
      <c r="C394" s="17" t="s">
        <v>1114</v>
      </c>
      <c r="D394" s="36" t="s">
        <v>24</v>
      </c>
      <c r="E394" s="36" t="s">
        <v>415</v>
      </c>
      <c r="F394" s="12">
        <f>VLOOKUP(A394,Dengue!$1:$1048576,10,FALSE)</f>
        <v>4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4</v>
      </c>
      <c r="J394" s="11">
        <v>38822</v>
      </c>
      <c r="K394" s="58" t="s">
        <v>1125</v>
      </c>
      <c r="L394" s="8">
        <f>I394/J394*100000</f>
        <v>10.303436195971356</v>
      </c>
      <c r="M394" s="7" t="str">
        <f>IF(L394=0,"Silencioso",IF(AND(L394&gt;0,L394&lt;100),"Baixa",IF(AND(L394&gt;=100,L394&lt;300),"Média",IF(AND(L394&gt;=300,L394&lt;500),"Alta",IF(L394&gt;=500,"Muito Alta","Avaliar")))))</f>
        <v>Baixa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19" ht="15.75" x14ac:dyDescent="0.25">
      <c r="A395" s="42">
        <v>390</v>
      </c>
      <c r="B395" s="7">
        <v>313450</v>
      </c>
      <c r="C395" s="17" t="s">
        <v>1117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3809</v>
      </c>
      <c r="K395" s="58" t="s">
        <v>1124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391</v>
      </c>
      <c r="B396" s="7">
        <v>313460</v>
      </c>
      <c r="C396" s="17" t="s">
        <v>1111</v>
      </c>
      <c r="D396" s="36" t="s">
        <v>98</v>
      </c>
      <c r="E396" s="36" t="s">
        <v>417</v>
      </c>
      <c r="F396" s="12">
        <f>VLOOKUP(A396,Dengue!$1:$1048576,10,FALSE)</f>
        <v>3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3</v>
      </c>
      <c r="J396" s="11">
        <v>19858</v>
      </c>
      <c r="K396" s="58" t="s">
        <v>1124</v>
      </c>
      <c r="L396" s="8">
        <f>I396/J396*100000</f>
        <v>15.107261557055091</v>
      </c>
      <c r="M396" s="7" t="str">
        <f>IF(L396=0,"Silencioso",IF(AND(L396&gt;0,L396&lt;100),"Baixa",IF(AND(L396&gt;=100,L396&lt;300),"Média",IF(AND(L396&gt;=300,L396&lt;500),"Alta",IF(L396&gt;=500,"Muito Alta","Avaliar")))))</f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19" ht="15.75" x14ac:dyDescent="0.25">
      <c r="A397" s="42">
        <v>392</v>
      </c>
      <c r="B397" s="7">
        <v>313470</v>
      </c>
      <c r="C397" s="17" t="s">
        <v>1116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12329</v>
      </c>
      <c r="K397" s="58" t="s">
        <v>1124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393</v>
      </c>
      <c r="B398" s="7">
        <v>313480</v>
      </c>
      <c r="C398" s="17" t="s">
        <v>1117</v>
      </c>
      <c r="D398" s="36" t="s">
        <v>45</v>
      </c>
      <c r="E398" s="36" t="s">
        <v>419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7681</v>
      </c>
      <c r="K398" s="58" t="s">
        <v>1124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394</v>
      </c>
      <c r="B399" s="7">
        <v>313490</v>
      </c>
      <c r="C399" s="17" t="s">
        <v>1117</v>
      </c>
      <c r="D399" s="36" t="s">
        <v>36</v>
      </c>
      <c r="E399" s="36" t="s">
        <v>420</v>
      </c>
      <c r="F399" s="12">
        <f>VLOOKUP(A399,Dengue!$1:$1048576,10,FALSE)</f>
        <v>1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1</v>
      </c>
      <c r="J399" s="11">
        <v>25684</v>
      </c>
      <c r="K399" s="58" t="s">
        <v>1125</v>
      </c>
      <c r="L399" s="8">
        <f>I399/J399*100000</f>
        <v>3.8934745366765302</v>
      </c>
      <c r="M399" s="7" t="str">
        <f>IF(L399=0,"Silencioso",IF(AND(L399&gt;0,L399&lt;100),"Baixa",IF(AND(L399&gt;=100,L399&lt;300),"Média",IF(AND(L399&gt;=300,L399&lt;500),"Alta",IF(L399&gt;=500,"Muito Alta","Avaliar")))))</f>
        <v>Baixa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19" ht="15.75" x14ac:dyDescent="0.25">
      <c r="A400" s="42">
        <v>395</v>
      </c>
      <c r="B400" s="7">
        <v>313500</v>
      </c>
      <c r="C400" s="17" t="s">
        <v>1113</v>
      </c>
      <c r="D400" s="36" t="s">
        <v>20</v>
      </c>
      <c r="E400" s="36" t="s">
        <v>421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3124</v>
      </c>
      <c r="K400" s="58" t="s">
        <v>1124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396</v>
      </c>
      <c r="B401" s="7">
        <v>313505</v>
      </c>
      <c r="C401" s="17" t="s">
        <v>1121</v>
      </c>
      <c r="D401" s="36" t="s">
        <v>102</v>
      </c>
      <c r="E401" s="36" t="s">
        <v>422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0</v>
      </c>
      <c r="J401" s="11">
        <v>38413</v>
      </c>
      <c r="K401" s="58" t="s">
        <v>1125</v>
      </c>
      <c r="L401" s="8">
        <f>I401/J401*100000</f>
        <v>0</v>
      </c>
      <c r="M401" s="7" t="str">
        <f>IF(L401=0,"Silencioso",IF(AND(L401&gt;0,L401&lt;100),"Baixa",IF(AND(L401&gt;=100,L401&lt;300),"Média",IF(AND(L401&gt;=300,L401&lt;500),"Alta",IF(L401&gt;=500,"Muito Alta","Avaliar")))))</f>
        <v>Silencioso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19" ht="15.75" x14ac:dyDescent="0.25">
      <c r="A402" s="42">
        <v>397</v>
      </c>
      <c r="B402" s="7">
        <v>313507</v>
      </c>
      <c r="C402" s="17" t="s">
        <v>1113</v>
      </c>
      <c r="D402" s="36" t="s">
        <v>22</v>
      </c>
      <c r="E402" s="36" t="s">
        <v>423</v>
      </c>
      <c r="F402" s="12">
        <f>VLOOKUP(A402,Dengue!$1:$1048576,10,FALSE)</f>
        <v>6</v>
      </c>
      <c r="G402" s="12">
        <f>VLOOKUP($A402,Chik!$1:$1048576,10,FALSE)</f>
        <v>0</v>
      </c>
      <c r="H402" s="12">
        <f>VLOOKUP($A402,zika!$1:$1048576,10,FALSE)</f>
        <v>1</v>
      </c>
      <c r="I402" s="12">
        <f>H402+F402+G402</f>
        <v>7</v>
      </c>
      <c r="J402" s="11">
        <v>5378</v>
      </c>
      <c r="K402" s="58" t="s">
        <v>1124</v>
      </c>
      <c r="L402" s="8">
        <f>I402/J402*100000</f>
        <v>130.15991074748979</v>
      </c>
      <c r="M402" s="7" t="str">
        <f>IF(L402=0,"Silencioso",IF(AND(L402&gt;0,L402&lt;100),"Baixa",IF(AND(L402&gt;=100,L402&lt;300),"Média",IF(AND(L402&gt;=300,L402&lt;500),"Alta",IF(L402&gt;=500,"Muito Alta","Avaliar")))))</f>
        <v>Média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398</v>
      </c>
      <c r="B403" s="7">
        <v>313510</v>
      </c>
      <c r="C403" s="17" t="s">
        <v>1121</v>
      </c>
      <c r="D403" s="36" t="s">
        <v>102</v>
      </c>
      <c r="E403" s="36" t="s">
        <v>424</v>
      </c>
      <c r="F403" s="12">
        <f>VLOOKUP(A403,Dengue!$1:$1048576,10,FALSE)</f>
        <v>4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4</v>
      </c>
      <c r="J403" s="11">
        <v>71265</v>
      </c>
      <c r="K403" s="58" t="s">
        <v>1126</v>
      </c>
      <c r="L403" s="8">
        <f>I403/J403*100000</f>
        <v>5.6128534343646956</v>
      </c>
      <c r="M403" s="7" t="str">
        <f>IF(L403=0,"Silencioso",IF(AND(L403&gt;0,L403&lt;100),"Baixa",IF(AND(L403&gt;=100,L403&lt;300),"Média",IF(AND(L403&gt;=300,L403&lt;500),"Alta",IF(L403&gt;=500,"Muito Alta","Avaliar")))))</f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19" ht="15.75" x14ac:dyDescent="0.25">
      <c r="A404" s="42">
        <v>399</v>
      </c>
      <c r="B404" s="7">
        <v>313520</v>
      </c>
      <c r="C404" s="17" t="s">
        <v>1121</v>
      </c>
      <c r="D404" s="36" t="s">
        <v>121</v>
      </c>
      <c r="E404" s="36" t="s">
        <v>121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0</v>
      </c>
      <c r="J404" s="11">
        <v>67628</v>
      </c>
      <c r="K404" s="58" t="s">
        <v>1125</v>
      </c>
      <c r="L404" s="8">
        <f>I404/J404*100000</f>
        <v>0</v>
      </c>
      <c r="M404" s="7" t="str">
        <f>IF(L404=0,"Silencioso",IF(AND(L404&gt;0,L404&lt;100),"Baixa",IF(AND(L404&gt;=100,L404&lt;300),"Média",IF(AND(L404&gt;=300,L404&lt;500),"Alta",IF(L404&gt;=500,"Muito Alta","Avaliar")))))</f>
        <v>Silencioso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400</v>
      </c>
      <c r="B405" s="7">
        <v>313530</v>
      </c>
      <c r="C405" s="17" t="s">
        <v>1115</v>
      </c>
      <c r="D405" s="36" t="s">
        <v>26</v>
      </c>
      <c r="E405" s="36" t="s">
        <v>425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0</v>
      </c>
      <c r="J405" s="11">
        <v>4314</v>
      </c>
      <c r="K405" s="58" t="s">
        <v>1124</v>
      </c>
      <c r="L405" s="8">
        <f>I405/J405*100000</f>
        <v>0</v>
      </c>
      <c r="M405" s="7" t="str">
        <f>IF(L405=0,"Silencioso",IF(AND(L405&gt;0,L405&lt;100),"Baixa",IF(AND(L405&gt;=100,L405&lt;300),"Média",IF(AND(L405&gt;=300,L405&lt;500),"Alta",IF(L405&gt;=500,"Muito Alta","Avaliar")))))</f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401</v>
      </c>
      <c r="B406" s="7">
        <v>313535</v>
      </c>
      <c r="C406" s="17" t="s">
        <v>1121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8556</v>
      </c>
      <c r="K406" s="58" t="s">
        <v>1124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402</v>
      </c>
      <c r="B407" s="7">
        <v>313540</v>
      </c>
      <c r="C407" s="17" t="s">
        <v>1119</v>
      </c>
      <c r="D407" s="36" t="s">
        <v>41</v>
      </c>
      <c r="E407" s="36" t="s">
        <v>427</v>
      </c>
      <c r="F407" s="12">
        <f>VLOOKUP(A407,Dengue!$1:$1048576,10,FALSE)</f>
        <v>1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1</v>
      </c>
      <c r="J407" s="11">
        <v>4973</v>
      </c>
      <c r="K407" s="58" t="s">
        <v>1124</v>
      </c>
      <c r="L407" s="8">
        <f>I407/J407*100000</f>
        <v>20.108586366378443</v>
      </c>
      <c r="M407" s="7" t="str">
        <f>IF(L407=0,"Silencioso",IF(AND(L407&gt;0,L407&lt;100),"Baixa",IF(AND(L407&gt;=100,L407&lt;300),"Média",IF(AND(L407&gt;=300,L407&lt;500),"Alta",IF(L407&gt;=500,"Muito Alta","Avaliar")))))</f>
        <v>Baixa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0</v>
      </c>
      <c r="J408" s="11">
        <v>7645</v>
      </c>
      <c r="K408" s="58" t="s">
        <v>1124</v>
      </c>
      <c r="L408" s="8">
        <f>I408/J408*100000</f>
        <v>0</v>
      </c>
      <c r="M408" s="7" t="str">
        <f>IF(L408=0,"Silencioso",IF(AND(L408&gt;0,L408&lt;100),"Baixa",IF(AND(L408&gt;=100,L408&lt;300),"Média",IF(AND(L408&gt;=300,L408&lt;500),"Alta",IF(L408&gt;=500,"Muito Alta","Avaliar")))))</f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404</v>
      </c>
      <c r="B409" s="7">
        <v>313550</v>
      </c>
      <c r="C409" s="17" t="s">
        <v>1112</v>
      </c>
      <c r="D409" s="36" t="s">
        <v>17</v>
      </c>
      <c r="E409" s="36" t="s">
        <v>429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0</v>
      </c>
      <c r="J409" s="11">
        <v>12460</v>
      </c>
      <c r="K409" s="58" t="s">
        <v>1124</v>
      </c>
      <c r="L409" s="8">
        <f>I409/J409*100000</f>
        <v>0</v>
      </c>
      <c r="M409" s="7" t="str">
        <f>IF(L409=0,"Silencioso",IF(AND(L409&gt;0,L409&lt;100),"Baixa",IF(AND(L409&gt;=100,L409&lt;300),"Média",IF(AND(L409&gt;=300,L409&lt;500),"Alta",IF(L409&gt;=500,"Muito Alta","Avaliar")))))</f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405</v>
      </c>
      <c r="B410" s="7">
        <v>313560</v>
      </c>
      <c r="C410" s="17" t="s">
        <v>1121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7597</v>
      </c>
      <c r="K410" s="58" t="s">
        <v>1124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19" ht="15.75" x14ac:dyDescent="0.25">
      <c r="A411" s="42">
        <v>406</v>
      </c>
      <c r="B411" s="7">
        <v>313570</v>
      </c>
      <c r="C411" s="17" t="s">
        <v>1111</v>
      </c>
      <c r="D411" s="36" t="s">
        <v>11</v>
      </c>
      <c r="E411" s="36" t="s">
        <v>431</v>
      </c>
      <c r="F411" s="12">
        <f>VLOOKUP(A411,Dengue!$1:$1048576,10,FALSE)</f>
        <v>1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1</v>
      </c>
      <c r="J411" s="11">
        <v>5215</v>
      </c>
      <c r="K411" s="58" t="s">
        <v>1124</v>
      </c>
      <c r="L411" s="8">
        <f>I411/J411*100000</f>
        <v>19.175455417066154</v>
      </c>
      <c r="M411" s="7" t="str">
        <f>IF(L411=0,"Silencioso",IF(AND(L411&gt;0,L411&lt;100),"Baixa",IF(AND(L411&gt;=100,L411&lt;300),"Média",IF(AND(L411&gt;=300,L411&lt;500),"Alta",IF(L411&gt;=500,"Muito Alta","Avaliar")))))</f>
        <v>Baixa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407</v>
      </c>
      <c r="B412" s="7">
        <v>313580</v>
      </c>
      <c r="C412" s="17" t="s">
        <v>1116</v>
      </c>
      <c r="D412" s="36" t="s">
        <v>30</v>
      </c>
      <c r="E412" s="36" t="s">
        <v>432</v>
      </c>
      <c r="F412" s="12">
        <f>VLOOKUP(A412,Dengue!$1:$1048576,10,FALSE)</f>
        <v>1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1</v>
      </c>
      <c r="J412" s="11">
        <v>25305</v>
      </c>
      <c r="K412" s="58" t="s">
        <v>1125</v>
      </c>
      <c r="L412" s="8">
        <f>I412/J412*100000</f>
        <v>3.9517881841533296</v>
      </c>
      <c r="M412" s="7" t="str">
        <f>IF(L412=0,"Silencioso",IF(AND(L412&gt;0,L412&lt;100),"Baixa",IF(AND(L412&gt;=100,L412&lt;300),"Média",IF(AND(L412&gt;=300,L412&lt;500),"Alta",IF(L412&gt;=500,"Muito Alta","Avaliar")))))</f>
        <v>Baixa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408</v>
      </c>
      <c r="B413" s="7">
        <v>313590</v>
      </c>
      <c r="C413" s="17" t="s">
        <v>1117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4795</v>
      </c>
      <c r="K413" s="58" t="s">
        <v>1124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409</v>
      </c>
      <c r="B414" s="7">
        <v>313600</v>
      </c>
      <c r="C414" s="17" t="s">
        <v>1116</v>
      </c>
      <c r="D414" s="36" t="s">
        <v>30</v>
      </c>
      <c r="E414" s="36" t="s">
        <v>434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0</v>
      </c>
      <c r="J414" s="11">
        <v>15410</v>
      </c>
      <c r="K414" s="58" t="s">
        <v>1124</v>
      </c>
      <c r="L414" s="8">
        <f>I414/J414*100000</f>
        <v>0</v>
      </c>
      <c r="M414" s="7" t="str">
        <f>IF(L414=0,"Silencioso",IF(AND(L414&gt;0,L414&lt;100),"Baixa",IF(AND(L414&gt;=100,L414&lt;300),"Média",IF(AND(L414&gt;=300,L414&lt;500),"Alta",IF(L414&gt;=500,"Muito Alta","Avaliar")))))</f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410</v>
      </c>
      <c r="B415" s="7">
        <v>313610</v>
      </c>
      <c r="C415" s="17" t="s">
        <v>1113</v>
      </c>
      <c r="D415" s="36" t="s">
        <v>20</v>
      </c>
      <c r="E415" s="36" t="s">
        <v>435</v>
      </c>
      <c r="F415" s="12">
        <f>VLOOKUP(A415,Dengue!$1:$1048576,10,FALSE)</f>
        <v>1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1</v>
      </c>
      <c r="J415" s="11">
        <v>4674</v>
      </c>
      <c r="K415" s="58" t="s">
        <v>1124</v>
      </c>
      <c r="L415" s="8">
        <f>I415/J415*100000</f>
        <v>21.39495079161318</v>
      </c>
      <c r="M415" s="7" t="str">
        <f>IF(L415=0,"Silencioso",IF(AND(L415&gt;0,L415&lt;100),"Baixa",IF(AND(L415&gt;=100,L415&lt;300),"Média",IF(AND(L415&gt;=300,L415&lt;500),"Alta",IF(L415&gt;=500,"Muito Alta","Avaliar")))))</f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411</v>
      </c>
      <c r="B416" s="7">
        <v>313620</v>
      </c>
      <c r="C416" s="17" t="s">
        <v>1111</v>
      </c>
      <c r="D416" s="36" t="s">
        <v>90</v>
      </c>
      <c r="E416" s="36" t="s">
        <v>436</v>
      </c>
      <c r="F416" s="12">
        <f>VLOOKUP(A416,Dengue!$1:$1048576,10,FALSE)</f>
        <v>1</v>
      </c>
      <c r="G416" s="12">
        <f>VLOOKUP($A416,Chik!$1:$1048576,10,FALSE)</f>
        <v>0</v>
      </c>
      <c r="H416" s="12">
        <f>VLOOKUP($A416,zika!$1:$1048576,10,FALSE)</f>
        <v>1</v>
      </c>
      <c r="I416" s="12">
        <f>H416+F416+G416</f>
        <v>2</v>
      </c>
      <c r="J416" s="11">
        <v>79387</v>
      </c>
      <c r="K416" s="58" t="s">
        <v>1126</v>
      </c>
      <c r="L416" s="8">
        <f>I416/J416*100000</f>
        <v>2.519304168188746</v>
      </c>
      <c r="M416" s="7" t="str">
        <f>IF(L416=0,"Silencioso",IF(AND(L416&gt;0,L416&lt;100),"Baixa",IF(AND(L416&gt;=100,L416&lt;300),"Média",IF(AND(L416&gt;=300,L416&lt;500),"Alta",IF(L416&gt;=500,"Muito Alta","Avaliar")))))</f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38"/>
    </row>
    <row r="417" spans="1:19" ht="15.75" x14ac:dyDescent="0.25">
      <c r="A417" s="42">
        <v>412</v>
      </c>
      <c r="B417" s="7">
        <v>313630</v>
      </c>
      <c r="C417" s="17" t="s">
        <v>1120</v>
      </c>
      <c r="D417" s="36" t="s">
        <v>71</v>
      </c>
      <c r="E417" s="36" t="s">
        <v>437</v>
      </c>
      <c r="F417" s="12">
        <f>VLOOKUP(A417,Dengue!$1:$1048576,10,FALSE)</f>
        <v>2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2</v>
      </c>
      <c r="J417" s="11">
        <v>48561</v>
      </c>
      <c r="K417" s="58" t="s">
        <v>1125</v>
      </c>
      <c r="L417" s="8">
        <f>I417/J417*100000</f>
        <v>4.1185313317271062</v>
      </c>
      <c r="M417" s="7" t="str">
        <f>IF(L417=0,"Silencioso",IF(AND(L417&gt;0,L417&lt;100),"Baixa",IF(AND(L417&gt;=100,L417&lt;300),"Média",IF(AND(L417&gt;=300,L417&lt;500),"Alta",IF(L417&gt;=500,"Muito Alta","Avaliar")))))</f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19" ht="15.75" x14ac:dyDescent="0.25">
      <c r="A418" s="42">
        <v>413</v>
      </c>
      <c r="B418" s="7">
        <v>313640</v>
      </c>
      <c r="C418" s="17" t="s">
        <v>1121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4662</v>
      </c>
      <c r="K418" s="58" t="s">
        <v>1124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19" ht="15.75" x14ac:dyDescent="0.25">
      <c r="A419" s="42">
        <v>414</v>
      </c>
      <c r="B419" s="7">
        <v>313650</v>
      </c>
      <c r="C419" s="17" t="s">
        <v>1116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10780</v>
      </c>
      <c r="K419" s="58" t="s">
        <v>1124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19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0</v>
      </c>
      <c r="J420" s="11">
        <v>4516</v>
      </c>
      <c r="K420" s="58" t="s">
        <v>1124</v>
      </c>
      <c r="L420" s="8">
        <f>I420/J420*100000</f>
        <v>0</v>
      </c>
      <c r="M420" s="7" t="str">
        <f>IF(L420=0,"Silencioso",IF(AND(L420&gt;0,L420&lt;100),"Baixa",IF(AND(L420&gt;=100,L420&lt;300),"Média",IF(AND(L420&gt;=300,L420&lt;500),"Alta",IF(L420&gt;=500,"Muito Alta","Avaliar")))))</f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19" ht="15.75" x14ac:dyDescent="0.25">
      <c r="A421" s="42">
        <v>416</v>
      </c>
      <c r="B421" s="7">
        <v>313655</v>
      </c>
      <c r="C421" s="17" t="s">
        <v>1113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4938</v>
      </c>
      <c r="K421" s="58" t="s">
        <v>1124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19" ht="15.75" x14ac:dyDescent="0.25">
      <c r="A422" s="42">
        <v>417</v>
      </c>
      <c r="B422" s="7">
        <v>313657</v>
      </c>
      <c r="C422" s="17" t="s">
        <v>1121</v>
      </c>
      <c r="D422" s="36" t="s">
        <v>102</v>
      </c>
      <c r="E422" s="36" t="s">
        <v>442</v>
      </c>
      <c r="F422" s="12">
        <f>VLOOKUP(A422,Dengue!$1:$1048576,10,FALSE)</f>
        <v>44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44</v>
      </c>
      <c r="J422" s="11">
        <v>4844</v>
      </c>
      <c r="K422" s="58" t="s">
        <v>1124</v>
      </c>
      <c r="L422" s="8">
        <f>I422/J422*100000</f>
        <v>908.34021469859624</v>
      </c>
      <c r="M422" s="7" t="str">
        <f>IF(L422=0,"Silencioso",IF(AND(L422&gt;0,L422&lt;100),"Baixa",IF(AND(L422&gt;=100,L422&lt;300),"Média",IF(AND(L422&gt;=300,L422&lt;500),"Alta",IF(L422&gt;=500,"Muito Alta","Avaliar")))))</f>
        <v>Muito Alta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</row>
    <row r="423" spans="1:19" ht="15.75" x14ac:dyDescent="0.25">
      <c r="A423" s="42">
        <v>418</v>
      </c>
      <c r="B423" s="7">
        <v>313665</v>
      </c>
      <c r="C423" s="17" t="s">
        <v>1111</v>
      </c>
      <c r="D423" s="36" t="s">
        <v>98</v>
      </c>
      <c r="E423" s="36" t="s">
        <v>443</v>
      </c>
      <c r="F423" s="12">
        <f>VLOOKUP(A423,Dengue!$1:$1048576,10,FALSE)</f>
        <v>0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0</v>
      </c>
      <c r="J423" s="11">
        <v>26484</v>
      </c>
      <c r="K423" s="58" t="s">
        <v>1125</v>
      </c>
      <c r="L423" s="8">
        <f>I423/J423*100000</f>
        <v>0</v>
      </c>
      <c r="M423" s="7" t="str">
        <f>IF(L423=0,"Silencioso",IF(AND(L423&gt;0,L423&lt;100),"Baixa",IF(AND(L423&gt;=100,L423&lt;300),"Média",IF(AND(L423&gt;=300,L423&lt;500),"Alta",IF(L423&gt;=500,"Muito Alta","Avaliar")))))</f>
        <v>Silencioso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19" ht="15.75" x14ac:dyDescent="0.25">
      <c r="A424" s="42">
        <v>419</v>
      </c>
      <c r="B424" s="7">
        <v>313670</v>
      </c>
      <c r="C424" s="17" t="s">
        <v>1118</v>
      </c>
      <c r="D424" s="36" t="s">
        <v>57</v>
      </c>
      <c r="E424" s="36" t="s">
        <v>57</v>
      </c>
      <c r="F424" s="12">
        <f>VLOOKUP(A424,Dengue!$1:$1048576,10,FALSE)</f>
        <v>6</v>
      </c>
      <c r="G424" s="12">
        <f>VLOOKUP($A424,Chik!$1:$1048576,10,FALSE)</f>
        <v>1</v>
      </c>
      <c r="H424" s="12">
        <f>VLOOKUP($A424,zika!$1:$1048576,10,FALSE)</f>
        <v>0</v>
      </c>
      <c r="I424" s="12">
        <f>H424+F424+G424</f>
        <v>7</v>
      </c>
      <c r="J424" s="11">
        <v>564310</v>
      </c>
      <c r="K424" s="58" t="s">
        <v>1128</v>
      </c>
      <c r="L424" s="8">
        <f>I424/J424*100000</f>
        <v>1.2404529425315871</v>
      </c>
      <c r="M424" s="7" t="str">
        <f>IF(L424=0,"Silencioso",IF(AND(L424&gt;0,L424&lt;100),"Baixa",IF(AND(L424&gt;=100,L424&lt;300),"Média",IF(AND(L424&gt;=300,L424&lt;500),"Alta",IF(L424&gt;=500,"Muito Alta","Avaliar")))))</f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19" ht="15.75" x14ac:dyDescent="0.25">
      <c r="A425" s="42">
        <v>420</v>
      </c>
      <c r="B425" s="7">
        <v>313680</v>
      </c>
      <c r="C425" s="17" t="s">
        <v>1121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4316</v>
      </c>
      <c r="K425" s="58" t="s">
        <v>1124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19" ht="15.75" x14ac:dyDescent="0.25">
      <c r="A426" s="42">
        <v>421</v>
      </c>
      <c r="B426" s="7">
        <v>313690</v>
      </c>
      <c r="C426" s="17" t="s">
        <v>1117</v>
      </c>
      <c r="D426" s="36" t="s">
        <v>40</v>
      </c>
      <c r="E426" s="36" t="s">
        <v>445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10441</v>
      </c>
      <c r="K426" s="58" t="s">
        <v>1124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19" ht="15.75" x14ac:dyDescent="0.25">
      <c r="A427" s="42">
        <v>422</v>
      </c>
      <c r="B427" s="7">
        <v>313695</v>
      </c>
      <c r="C427" s="17" t="s">
        <v>1121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5733</v>
      </c>
      <c r="K427" s="58" t="s">
        <v>1124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19" ht="15.75" x14ac:dyDescent="0.25">
      <c r="A428" s="42">
        <v>423</v>
      </c>
      <c r="B428" s="7">
        <v>313700</v>
      </c>
      <c r="C428" s="17" t="s">
        <v>1116</v>
      </c>
      <c r="D428" s="36" t="s">
        <v>28</v>
      </c>
      <c r="E428" s="36" t="s">
        <v>447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0</v>
      </c>
      <c r="J428" s="11">
        <v>18026</v>
      </c>
      <c r="K428" s="58" t="s">
        <v>1124</v>
      </c>
      <c r="L428" s="8">
        <f>I428/J428*100000</f>
        <v>0</v>
      </c>
      <c r="M428" s="7" t="str">
        <f>IF(L428=0,"Silencioso",IF(AND(L428&gt;0,L428&lt;100),"Baixa",IF(AND(L428&gt;=100,L428&lt;300),"Média",IF(AND(L428&gt;=300,L428&lt;500),"Alta",IF(L428&gt;=500,"Muito Alta","Avaliar")))))</f>
        <v>Silencioso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19" ht="15.75" x14ac:dyDescent="0.25">
      <c r="A429" s="42">
        <v>424</v>
      </c>
      <c r="B429" s="7">
        <v>313710</v>
      </c>
      <c r="C429" s="17" t="s">
        <v>1120</v>
      </c>
      <c r="D429" s="36" t="s">
        <v>71</v>
      </c>
      <c r="E429" s="36" t="s">
        <v>448</v>
      </c>
      <c r="F429" s="12">
        <f>VLOOKUP(A429,Dengue!$1:$1048576,10,FALSE)</f>
        <v>1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1</v>
      </c>
      <c r="J429" s="11">
        <v>7627</v>
      </c>
      <c r="K429" s="58" t="s">
        <v>1124</v>
      </c>
      <c r="L429" s="8">
        <f>I429/J429*100000</f>
        <v>13.111315064901008</v>
      </c>
      <c r="M429" s="7" t="str">
        <f>IF(L429=0,"Silencioso",IF(AND(L429&gt;0,L429&lt;100),"Baixa",IF(AND(L429&gt;=100,L429&lt;300),"Média",IF(AND(L429&gt;=300,L429&lt;500),"Alta",IF(L429&gt;=500,"Muito Alta","Avaliar")))))</f>
        <v>Baixa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19" ht="15.75" x14ac:dyDescent="0.25">
      <c r="A430" s="42">
        <v>425</v>
      </c>
      <c r="B430" s="7">
        <v>313720</v>
      </c>
      <c r="C430" s="17" t="s">
        <v>1115</v>
      </c>
      <c r="D430" s="36" t="s">
        <v>26</v>
      </c>
      <c r="E430" s="46" t="s">
        <v>449</v>
      </c>
      <c r="F430" s="12">
        <f>VLOOKUP(A430,Dengue!$1:$1048576,10,FALSE)</f>
        <v>3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3</v>
      </c>
      <c r="J430" s="11">
        <v>51601</v>
      </c>
      <c r="K430" s="58" t="s">
        <v>1125</v>
      </c>
      <c r="L430" s="8">
        <f>I430/J430*100000</f>
        <v>5.8138408170384297</v>
      </c>
      <c r="M430" s="7" t="str">
        <f>IF(L430=0,"Silencioso",IF(AND(L430&gt;0,L430&lt;100),"Baixa",IF(AND(L430&gt;=100,L430&lt;300),"Média",IF(AND(L430&gt;=300,L430&lt;500),"Alta",IF(L430&gt;=500,"Muito Alta","Avaliar")))))</f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38"/>
    </row>
    <row r="431" spans="1:19" ht="15.75" x14ac:dyDescent="0.25">
      <c r="A431" s="42">
        <v>426</v>
      </c>
      <c r="B431" s="7">
        <v>313730</v>
      </c>
      <c r="C431" s="17" t="s">
        <v>1121</v>
      </c>
      <c r="D431" s="36" t="s">
        <v>102</v>
      </c>
      <c r="E431" s="36" t="s">
        <v>450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4124</v>
      </c>
      <c r="K431" s="58" t="s">
        <v>1124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19" ht="15.75" x14ac:dyDescent="0.25">
      <c r="A432" s="42">
        <v>427</v>
      </c>
      <c r="B432" s="7">
        <v>313740</v>
      </c>
      <c r="C432" s="17" t="s">
        <v>1119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12953</v>
      </c>
      <c r="K432" s="58" t="s">
        <v>1124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19" ht="15.75" x14ac:dyDescent="0.25">
      <c r="A433" s="42">
        <v>428</v>
      </c>
      <c r="B433" s="7">
        <v>313750</v>
      </c>
      <c r="C433" s="17" t="s">
        <v>1120</v>
      </c>
      <c r="D433" s="36" t="s">
        <v>71</v>
      </c>
      <c r="E433" s="36" t="s">
        <v>452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0</v>
      </c>
      <c r="J433" s="11">
        <v>17991</v>
      </c>
      <c r="K433" s="58" t="s">
        <v>1124</v>
      </c>
      <c r="L433" s="8">
        <f>I433/J433*100000</f>
        <v>0</v>
      </c>
      <c r="M433" s="7" t="str">
        <f>IF(L433=0,"Silencioso",IF(AND(L433&gt;0,L433&lt;100),"Baixa",IF(AND(L433&gt;=100,L433&lt;300),"Média",IF(AND(L433&gt;=300,L433&lt;500),"Alta",IF(L433&gt;=500,"Muito Alta","Avaliar")))))</f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19" ht="15.75" x14ac:dyDescent="0.25">
      <c r="A434" s="42">
        <v>429</v>
      </c>
      <c r="B434" s="7">
        <v>313753</v>
      </c>
      <c r="C434" s="17" t="s">
        <v>1120</v>
      </c>
      <c r="D434" s="36" t="s">
        <v>71</v>
      </c>
      <c r="E434" s="36" t="s">
        <v>453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0</v>
      </c>
      <c r="J434" s="11">
        <v>9454</v>
      </c>
      <c r="K434" s="58" t="s">
        <v>1124</v>
      </c>
      <c r="L434" s="8">
        <f>I434/J434*100000</f>
        <v>0</v>
      </c>
      <c r="M434" s="7" t="str">
        <f>IF(L434=0,"Silencioso",IF(AND(L434&gt;0,L434&lt;100),"Baixa",IF(AND(L434&gt;=100,L434&lt;300),"Média",IF(AND(L434&gt;=300,L434&lt;500),"Alta",IF(L434&gt;=500,"Muito Alta","Avaliar")))))</f>
        <v>Silencioso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19" ht="15.75" x14ac:dyDescent="0.25">
      <c r="A435" s="42">
        <v>430</v>
      </c>
      <c r="B435" s="7">
        <v>313760</v>
      </c>
      <c r="C435" s="17" t="s">
        <v>1111</v>
      </c>
      <c r="D435" s="36" t="s">
        <v>98</v>
      </c>
      <c r="E435" s="36" t="s">
        <v>454</v>
      </c>
      <c r="F435" s="12">
        <f>VLOOKUP(A435,Dengue!$1:$1048576,10,FALSE)</f>
        <v>6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6</v>
      </c>
      <c r="J435" s="11">
        <v>63359</v>
      </c>
      <c r="K435" s="58" t="s">
        <v>1125</v>
      </c>
      <c r="L435" s="8">
        <f>I435/J435*100000</f>
        <v>9.46984643065705</v>
      </c>
      <c r="M435" s="7" t="str">
        <f>IF(L435=0,"Silencioso",IF(AND(L435&gt;0,L435&lt;100),"Baixa",IF(AND(L435&gt;=100,L435&lt;300),"Média",IF(AND(L435&gt;=300,L435&lt;500),"Alta",IF(L435&gt;=500,"Muito Alta","Avaliar")))))</f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38"/>
    </row>
    <row r="436" spans="1:19" ht="15.75" x14ac:dyDescent="0.25">
      <c r="A436" s="42">
        <v>431</v>
      </c>
      <c r="B436" s="7">
        <v>313770</v>
      </c>
      <c r="C436" s="17" t="s">
        <v>1112</v>
      </c>
      <c r="D436" s="36" t="s">
        <v>14</v>
      </c>
      <c r="E436" s="36" t="s">
        <v>455</v>
      </c>
      <c r="F436" s="12">
        <f>VLOOKUP(A436,Dengue!$1:$1048576,10,FALSE)</f>
        <v>2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2</v>
      </c>
      <c r="J436" s="11">
        <v>19928</v>
      </c>
      <c r="K436" s="58" t="s">
        <v>1124</v>
      </c>
      <c r="L436" s="8">
        <f>I436/J436*100000</f>
        <v>10.036130068245685</v>
      </c>
      <c r="M436" s="7" t="str">
        <f>IF(L436=0,"Silencioso",IF(AND(L436&gt;0,L436&lt;100),"Baixa",IF(AND(L436&gt;=100,L436&lt;300),"Média",IF(AND(L436&gt;=300,L436&lt;500),"Alta",IF(L436&gt;=500,"Muito Alta","Avaliar")))))</f>
        <v>Baixa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19" ht="15.75" x14ac:dyDescent="0.25">
      <c r="A437" s="42">
        <v>432</v>
      </c>
      <c r="B437" s="7">
        <v>313780</v>
      </c>
      <c r="C437" s="17" t="s">
        <v>1117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20719</v>
      </c>
      <c r="K437" s="58" t="s">
        <v>1124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19" ht="15.75" x14ac:dyDescent="0.25">
      <c r="A438" s="42">
        <v>433</v>
      </c>
      <c r="B438" s="7">
        <v>313790</v>
      </c>
      <c r="C438" s="17" t="s">
        <v>1119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3404</v>
      </c>
      <c r="K438" s="58" t="s">
        <v>1124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19" ht="15.75" x14ac:dyDescent="0.25">
      <c r="A439" s="42">
        <v>434</v>
      </c>
      <c r="B439" s="7">
        <v>313800</v>
      </c>
      <c r="C439" s="17" t="s">
        <v>1118</v>
      </c>
      <c r="D439" s="36" t="s">
        <v>38</v>
      </c>
      <c r="E439" s="36" t="s">
        <v>458</v>
      </c>
      <c r="F439" s="12">
        <f>VLOOKUP(A439,Dengue!$1:$1048576,10,FALSE)</f>
        <v>1</v>
      </c>
      <c r="G439" s="12">
        <f>VLOOKUP($A439,Chik!$1:$1048576,10,FALSE)</f>
        <v>1</v>
      </c>
      <c r="H439" s="12">
        <f>VLOOKUP($A439,zika!$1:$1048576,10,FALSE)</f>
        <v>0</v>
      </c>
      <c r="I439" s="12">
        <f>H439+F439+G439</f>
        <v>2</v>
      </c>
      <c r="J439" s="11">
        <v>6786</v>
      </c>
      <c r="K439" s="58" t="s">
        <v>1124</v>
      </c>
      <c r="L439" s="8">
        <f>I439/J439*100000</f>
        <v>29.472443265546712</v>
      </c>
      <c r="M439" s="7" t="str">
        <f>IF(L439=0,"Silencioso",IF(AND(L439&gt;0,L439&lt;100),"Baixa",IF(AND(L439&gt;=100,L439&lt;300),"Média",IF(AND(L439&gt;=300,L439&lt;500),"Alta",IF(L439&gt;=500,"Muito Alta","Avaliar")))))</f>
        <v>Baixa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19" ht="15.75" x14ac:dyDescent="0.25">
      <c r="A440" s="42">
        <v>435</v>
      </c>
      <c r="B440" s="7">
        <v>313810</v>
      </c>
      <c r="C440" s="17" t="s">
        <v>1121</v>
      </c>
      <c r="D440" s="36" t="s">
        <v>135</v>
      </c>
      <c r="E440" s="36" t="s">
        <v>459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>H440+F440+G440</f>
        <v>0</v>
      </c>
      <c r="J440" s="11">
        <v>6522</v>
      </c>
      <c r="K440" s="58" t="s">
        <v>1124</v>
      </c>
      <c r="L440" s="8">
        <f>I440/J440*100000</f>
        <v>0</v>
      </c>
      <c r="M440" s="7" t="str">
        <f>IF(L440=0,"Silencioso",IF(AND(L440&gt;0,L440&lt;100),"Baixa",IF(AND(L440&gt;=100,L440&lt;300),"Média",IF(AND(L440&gt;=300,L440&lt;500),"Alta",IF(L440&gt;=500,"Muito Alta","Avaliar")))))</f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19" ht="15.75" x14ac:dyDescent="0.25">
      <c r="A441" s="42">
        <v>436</v>
      </c>
      <c r="B441" s="7">
        <v>313820</v>
      </c>
      <c r="C441" s="17" t="s">
        <v>1117</v>
      </c>
      <c r="D441" s="36" t="s">
        <v>33</v>
      </c>
      <c r="E441" s="36" t="s">
        <v>460</v>
      </c>
      <c r="F441" s="12">
        <f>VLOOKUP(A441,Dengue!$1:$1048576,10,FALSE)</f>
        <v>1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1</v>
      </c>
      <c r="J441" s="11">
        <v>102728</v>
      </c>
      <c r="K441" s="58" t="s">
        <v>1127</v>
      </c>
      <c r="L441" s="8">
        <f>I441/J441*100000</f>
        <v>0.973444435791605</v>
      </c>
      <c r="M441" s="7" t="str">
        <f>IF(L441=0,"Silencioso",IF(AND(L441&gt;0,L441&lt;100),"Baixa",IF(AND(L441&gt;=100,L441&lt;300),"Média",IF(AND(L441&gt;=300,L441&lt;500),"Alta",IF(L441&gt;=500,"Muito Alta","Avaliar")))))</f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19" ht="15.75" x14ac:dyDescent="0.25">
      <c r="A442" s="42">
        <v>437</v>
      </c>
      <c r="B442" s="7">
        <v>313830</v>
      </c>
      <c r="C442" s="17" t="s">
        <v>1115</v>
      </c>
      <c r="D442" s="36" t="s">
        <v>26</v>
      </c>
      <c r="E442" s="36" t="s">
        <v>461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0</v>
      </c>
      <c r="J442" s="11">
        <v>3233</v>
      </c>
      <c r="K442" s="58" t="s">
        <v>1124</v>
      </c>
      <c r="L442" s="8">
        <f>I442/J442*100000</f>
        <v>0</v>
      </c>
      <c r="M442" s="7" t="str">
        <f>IF(L442=0,"Silencioso",IF(AND(L442&gt;0,L442&lt;100),"Baixa",IF(AND(L442&gt;=100,L442&lt;300),"Média",IF(AND(L442&gt;=300,L442&lt;500),"Alta",IF(L442&gt;=500,"Muito Alta","Avaliar")))))</f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19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11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11</v>
      </c>
      <c r="J443" s="11">
        <v>4915</v>
      </c>
      <c r="K443" s="58" t="s">
        <v>1124</v>
      </c>
      <c r="L443" s="8">
        <f>I443/J443*100000</f>
        <v>223.80467955239064</v>
      </c>
      <c r="M443" s="7" t="str">
        <f>IF(L443=0,"Silencioso",IF(AND(L443&gt;0,L443&lt;100),"Baixa",IF(AND(L443&gt;=100,L443&lt;300),"Média",IF(AND(L443&gt;=300,L443&lt;500),"Alta",IF(L443&gt;=500,"Muito Alta","Avaliar")))))</f>
        <v>Média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38"/>
    </row>
    <row r="444" spans="1:19" ht="15.75" x14ac:dyDescent="0.25">
      <c r="A444" s="42">
        <v>439</v>
      </c>
      <c r="B444" s="7">
        <v>313840</v>
      </c>
      <c r="C444" s="17" t="s">
        <v>1118</v>
      </c>
      <c r="D444" s="36" t="s">
        <v>38</v>
      </c>
      <c r="E444" s="36" t="s">
        <v>38</v>
      </c>
      <c r="F444" s="12">
        <f>VLOOKUP(A444,Dengue!$1:$1048576,10,FALSE)</f>
        <v>1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1</v>
      </c>
      <c r="J444" s="11">
        <v>52532</v>
      </c>
      <c r="K444" s="58" t="s">
        <v>1125</v>
      </c>
      <c r="L444" s="8">
        <f>I444/J444*100000</f>
        <v>1.9036016142541687</v>
      </c>
      <c r="M444" s="7" t="str">
        <f>IF(L444=0,"Silencioso",IF(AND(L444&gt;0,L444&lt;100),"Baixa",IF(AND(L444&gt;=100,L444&lt;300),"Média",IF(AND(L444&gt;=300,L444&lt;500),"Alta",IF(L444&gt;=500,"Muito Alta","Avaliar")))))</f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19" ht="15.75" x14ac:dyDescent="0.25">
      <c r="A445" s="42">
        <v>440</v>
      </c>
      <c r="B445" s="7">
        <v>313850</v>
      </c>
      <c r="C445" s="17" t="s">
        <v>1118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5109</v>
      </c>
      <c r="K445" s="58" t="s">
        <v>1124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19" ht="15.75" x14ac:dyDescent="0.25">
      <c r="A446" s="42">
        <v>441</v>
      </c>
      <c r="B446" s="7">
        <v>313860</v>
      </c>
      <c r="C446" s="17" t="s">
        <v>1118</v>
      </c>
      <c r="D446" s="36" t="s">
        <v>57</v>
      </c>
      <c r="E446" s="36" t="s">
        <v>464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0</v>
      </c>
      <c r="J446" s="11">
        <v>16671</v>
      </c>
      <c r="K446" s="58" t="s">
        <v>1124</v>
      </c>
      <c r="L446" s="8">
        <f>I446/J446*100000</f>
        <v>0</v>
      </c>
      <c r="M446" s="7" t="str">
        <f>IF(L446=0,"Silencioso",IF(AND(L446&gt;0,L446&lt;100),"Baixa",IF(AND(L446&gt;=100,L446&lt;300),"Média",IF(AND(L446&gt;=300,L446&lt;500),"Alta",IF(L446&gt;=500,"Muito Alta","Avaliar")))))</f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19" ht="15.75" x14ac:dyDescent="0.25">
      <c r="A447" s="42">
        <v>442</v>
      </c>
      <c r="B447" s="7">
        <v>313862</v>
      </c>
      <c r="C447" s="17" t="s">
        <v>1114</v>
      </c>
      <c r="D447" s="36" t="s">
        <v>24</v>
      </c>
      <c r="E447" s="36" t="s">
        <v>465</v>
      </c>
      <c r="F447" s="12">
        <f>VLOOKUP(A447,Dengue!$1:$1048576,10,FALSE)</f>
        <v>1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1</v>
      </c>
      <c r="J447" s="11">
        <v>7481</v>
      </c>
      <c r="K447" s="58" t="s">
        <v>1124</v>
      </c>
      <c r="L447" s="8">
        <f>I447/J447*100000</f>
        <v>13.367196898810318</v>
      </c>
      <c r="M447" s="7" t="str">
        <f>IF(L447=0,"Silencioso",IF(AND(L447&gt;0,L447&lt;100),"Baixa",IF(AND(L447&gt;=100,L447&lt;300),"Média",IF(AND(L447&gt;=300,L447&lt;500),"Alta",IF(L447&gt;=500,"Muito Alta","Avaliar")))))</f>
        <v>Baixa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19" ht="15.75" x14ac:dyDescent="0.25">
      <c r="A448" s="42">
        <v>443</v>
      </c>
      <c r="B448" s="7">
        <v>313865</v>
      </c>
      <c r="C448" s="17" t="s">
        <v>1121</v>
      </c>
      <c r="D448" s="36" t="s">
        <v>121</v>
      </c>
      <c r="E448" s="36" t="s">
        <v>466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0</v>
      </c>
      <c r="J448" s="11">
        <v>9008</v>
      </c>
      <c r="K448" s="58" t="s">
        <v>1124</v>
      </c>
      <c r="L448" s="8">
        <f>I448/J448*100000</f>
        <v>0</v>
      </c>
      <c r="M448" s="7" t="str">
        <f>IF(L448=0,"Silencioso",IF(AND(L448&gt;0,L448&lt;100),"Baixa",IF(AND(L448&gt;=100,L448&lt;300),"Média",IF(AND(L448&gt;=300,L448&lt;500),"Alta",IF(L448&gt;=500,"Muito Alta","Avaliar")))))</f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444</v>
      </c>
      <c r="B449" s="7">
        <v>313867</v>
      </c>
      <c r="C449" s="17" t="s">
        <v>1112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6275</v>
      </c>
      <c r="K449" s="58" t="s">
        <v>1124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445</v>
      </c>
      <c r="B450" s="7">
        <v>313868</v>
      </c>
      <c r="C450" s="17" t="s">
        <v>1121</v>
      </c>
      <c r="D450" s="36" t="s">
        <v>121</v>
      </c>
      <c r="E450" s="36" t="s">
        <v>468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6680</v>
      </c>
      <c r="K450" s="58" t="s">
        <v>1124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446</v>
      </c>
      <c r="B451" s="7">
        <v>313870</v>
      </c>
      <c r="C451" s="17" t="s">
        <v>1117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5454</v>
      </c>
      <c r="K451" s="58" t="s">
        <v>1124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447</v>
      </c>
      <c r="B452" s="7">
        <v>313880</v>
      </c>
      <c r="C452" s="17" t="s">
        <v>1115</v>
      </c>
      <c r="D452" s="36" t="s">
        <v>26</v>
      </c>
      <c r="E452" s="36" t="s">
        <v>470</v>
      </c>
      <c r="F452" s="12">
        <f>VLOOKUP(A452,Dengue!$1:$1048576,10,FALSE)</f>
        <v>3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3</v>
      </c>
      <c r="J452" s="11">
        <v>18172</v>
      </c>
      <c r="K452" s="58" t="s">
        <v>1124</v>
      </c>
      <c r="L452" s="8">
        <f>I452/J452*100000</f>
        <v>16.50891481399956</v>
      </c>
      <c r="M452" s="7" t="str">
        <f>IF(L452=0,"Silencioso",IF(AND(L452&gt;0,L452&lt;100),"Baixa",IF(AND(L452&gt;=100,L452&lt;300),"Média",IF(AND(L452&gt;=300,L452&lt;500),"Alta",IF(L452&gt;=500,"Muito Alta","Avaliar")))))</f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448</v>
      </c>
      <c r="B453" s="7">
        <v>313890</v>
      </c>
      <c r="C453" s="17" t="s">
        <v>1116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7110</v>
      </c>
      <c r="K453" s="58" t="s">
        <v>1124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449</v>
      </c>
      <c r="B454" s="7">
        <v>313900</v>
      </c>
      <c r="C454" s="17" t="s">
        <v>1117</v>
      </c>
      <c r="D454" s="36" t="s">
        <v>40</v>
      </c>
      <c r="E454" s="36" t="s">
        <v>472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0</v>
      </c>
      <c r="J454" s="11">
        <v>41844</v>
      </c>
      <c r="K454" s="58" t="s">
        <v>1125</v>
      </c>
      <c r="L454" s="8">
        <f>I454/J454*100000</f>
        <v>0</v>
      </c>
      <c r="M454" s="7" t="str">
        <f>IF(L454=0,"Silencioso",IF(AND(L454&gt;0,L454&lt;100),"Baixa",IF(AND(L454&gt;=100,L454&lt;300),"Média",IF(AND(L454&gt;=300,L454&lt;500),"Alta",IF(L454&gt;=500,"Muito Alta","Avaliar")))))</f>
        <v>Silencioso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38"/>
    </row>
    <row r="455" spans="1:19" ht="15.75" x14ac:dyDescent="0.25">
      <c r="A455" s="42">
        <v>450</v>
      </c>
      <c r="B455" s="7">
        <v>313910</v>
      </c>
      <c r="C455" s="17" t="s">
        <v>1119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5087</v>
      </c>
      <c r="K455" s="58" t="s">
        <v>1124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451</v>
      </c>
      <c r="B456" s="7">
        <v>313920</v>
      </c>
      <c r="C456" s="17" t="s">
        <v>1116</v>
      </c>
      <c r="D456" s="36" t="s">
        <v>28</v>
      </c>
      <c r="E456" s="36" t="s">
        <v>474</v>
      </c>
      <c r="F456" s="12">
        <f>VLOOKUP(A456,Dengue!$1:$1048576,10,FALSE)</f>
        <v>1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1</v>
      </c>
      <c r="J456" s="11">
        <v>18700</v>
      </c>
      <c r="K456" s="58" t="s">
        <v>1124</v>
      </c>
      <c r="L456" s="8">
        <f>I456/J456*100000</f>
        <v>5.3475935828877006</v>
      </c>
      <c r="M456" s="7" t="str">
        <f>IF(L456=0,"Silencioso",IF(AND(L456&gt;0,L456&lt;100),"Baixa",IF(AND(L456&gt;=100,L456&lt;300),"Média",IF(AND(L456&gt;=300,L456&lt;500),"Alta",IF(L456&gt;=500,"Muito Alta","Avaliar")))))</f>
        <v>Baixa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452</v>
      </c>
      <c r="B457" s="7">
        <v>313925</v>
      </c>
      <c r="C457" s="17" t="s">
        <v>1121</v>
      </c>
      <c r="D457" s="36" t="s">
        <v>102</v>
      </c>
      <c r="E457" s="36" t="s">
        <v>475</v>
      </c>
      <c r="F457" s="12">
        <f>VLOOKUP(A457,Dengue!$1:$1048576,10,FALSE)</f>
        <v>3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3</v>
      </c>
      <c r="J457" s="11">
        <v>6532</v>
      </c>
      <c r="K457" s="58" t="s">
        <v>1124</v>
      </c>
      <c r="L457" s="8">
        <f>I457/J457*100000</f>
        <v>45.927740355174528</v>
      </c>
      <c r="M457" s="7" t="str">
        <f>IF(L457=0,"Silencioso",IF(AND(L457&gt;0,L457&lt;100),"Baixa",IF(AND(L457&gt;=100,L457&lt;300),"Média",IF(AND(L457&gt;=300,L457&lt;500),"Alta",IF(L457&gt;=500,"Muito Alta","Avaliar")))))</f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19" ht="15.75" x14ac:dyDescent="0.25">
      <c r="A458" s="42">
        <v>453</v>
      </c>
      <c r="B458" s="7">
        <v>313930</v>
      </c>
      <c r="C458" s="17" t="s">
        <v>1121</v>
      </c>
      <c r="D458" s="36" t="s">
        <v>121</v>
      </c>
      <c r="E458" s="36" t="s">
        <v>476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0</v>
      </c>
      <c r="J458" s="11">
        <v>18594</v>
      </c>
      <c r="K458" s="58" t="s">
        <v>1124</v>
      </c>
      <c r="L458" s="8">
        <f>I458/J458*100000</f>
        <v>0</v>
      </c>
      <c r="M458" s="7" t="str">
        <f>IF(L458=0,"Silencioso",IF(AND(L458&gt;0,L458&lt;100),"Baixa",IF(AND(L458&gt;=100,L458&lt;300),"Média",IF(AND(L458&gt;=300,L458&lt;500),"Alta",IF(L458&gt;=500,"Muito Alta","Avaliar")))))</f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454</v>
      </c>
      <c r="B459" s="7">
        <v>313940</v>
      </c>
      <c r="C459" s="17" t="s">
        <v>1112</v>
      </c>
      <c r="D459" s="36" t="s">
        <v>14</v>
      </c>
      <c r="E459" s="36" t="s">
        <v>477</v>
      </c>
      <c r="F459" s="12">
        <f>VLOOKUP(A459,Dengue!$1:$1048576,10,FALSE)</f>
        <v>8</v>
      </c>
      <c r="G459" s="12">
        <f>VLOOKUP($A459,Chik!$1:$1048576,10,FALSE)</f>
        <v>1</v>
      </c>
      <c r="H459" s="12">
        <f>VLOOKUP($A459,zika!$1:$1048576,10,FALSE)</f>
        <v>0</v>
      </c>
      <c r="I459" s="12">
        <f>H459+F459+G459</f>
        <v>9</v>
      </c>
      <c r="J459" s="11">
        <v>89256</v>
      </c>
      <c r="K459" s="58" t="s">
        <v>1126</v>
      </c>
      <c r="L459" s="8">
        <f>I459/J459*100000</f>
        <v>10.083355740790536</v>
      </c>
      <c r="M459" s="7" t="str">
        <f>IF(L459=0,"Silencioso",IF(AND(L459&gt;0,L459&lt;100),"Baixa",IF(AND(L459&gt;=100,L459&lt;300),"Média",IF(AND(L459&gt;=300,L459&lt;500),"Alta",IF(L459&gt;=500,"Muito Alta","Avaliar")))))</f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19" ht="15.75" x14ac:dyDescent="0.25">
      <c r="A460" s="42">
        <v>455</v>
      </c>
      <c r="B460" s="7">
        <v>313950</v>
      </c>
      <c r="C460" s="17" t="s">
        <v>1112</v>
      </c>
      <c r="D460" s="36" t="s">
        <v>14</v>
      </c>
      <c r="E460" s="36" t="s">
        <v>14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0</v>
      </c>
      <c r="J460" s="11">
        <v>22608</v>
      </c>
      <c r="K460" s="58" t="s">
        <v>1124</v>
      </c>
      <c r="L460" s="8">
        <f>I460/J460*100000</f>
        <v>0</v>
      </c>
      <c r="M460" s="7" t="str">
        <f>IF(L460=0,"Silencioso",IF(AND(L460&gt;0,L460&lt;100),"Baixa",IF(AND(L460&gt;=100,L460&lt;300),"Média",IF(AND(L460&gt;=300,L460&lt;500),"Alta",IF(L460&gt;=500,"Muito Alta","Avaliar")))))</f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456</v>
      </c>
      <c r="B461" s="7">
        <v>313960</v>
      </c>
      <c r="C461" s="17" t="s">
        <v>1113</v>
      </c>
      <c r="D461" s="36" t="s">
        <v>22</v>
      </c>
      <c r="E461" s="36" t="s">
        <v>478</v>
      </c>
      <c r="F461" s="12">
        <f>VLOOKUP(A461,Dengue!$1:$1048576,10,FALSE)</f>
        <v>5</v>
      </c>
      <c r="G461" s="12">
        <f>VLOOKUP($A461,Chik!$1:$1048576,10,FALSE)</f>
        <v>0</v>
      </c>
      <c r="H461" s="12">
        <f>VLOOKUP($A461,zika!$1:$1048576,10,FALSE)</f>
        <v>0</v>
      </c>
      <c r="I461" s="12">
        <f>H461+F461+G461</f>
        <v>5</v>
      </c>
      <c r="J461" s="11">
        <v>27640</v>
      </c>
      <c r="K461" s="58" t="s">
        <v>1125</v>
      </c>
      <c r="L461" s="8">
        <f>I461/J461*100000</f>
        <v>18.089725036179448</v>
      </c>
      <c r="M461" s="7" t="str">
        <f>IF(L461=0,"Silencioso",IF(AND(L461&gt;0,L461&lt;100),"Baixa",IF(AND(L461&gt;=100,L461&lt;300),"Média",IF(AND(L461&gt;=300,L461&lt;500),"Alta",IF(L461&gt;=500,"Muito Alta","Avaliar")))))</f>
        <v>Baixa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457</v>
      </c>
      <c r="B462" s="7">
        <v>313980</v>
      </c>
      <c r="C462" s="17" t="s">
        <v>1118</v>
      </c>
      <c r="D462" s="36" t="s">
        <v>57</v>
      </c>
      <c r="E462" s="36" t="s">
        <v>479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>H462+F462+G462</f>
        <v>0</v>
      </c>
      <c r="J462" s="11">
        <v>12725</v>
      </c>
      <c r="K462" s="58" t="s">
        <v>1124</v>
      </c>
      <c r="L462" s="8">
        <f>I462/J462*100000</f>
        <v>0</v>
      </c>
      <c r="M462" s="7" t="str">
        <f>IF(L462=0,"Silencioso",IF(AND(L462&gt;0,L462&lt;100),"Baixa",IF(AND(L462&gt;=100,L462&lt;300),"Média",IF(AND(L462&gt;=300,L462&lt;500),"Alta",IF(L462&gt;=500,"Muito Alta","Avaliar")))))</f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458</v>
      </c>
      <c r="B463" s="7">
        <v>313970</v>
      </c>
      <c r="C463" s="17" t="s">
        <v>1111</v>
      </c>
      <c r="D463" s="36" t="s">
        <v>11</v>
      </c>
      <c r="E463" s="36" t="s">
        <v>480</v>
      </c>
      <c r="F463" s="12">
        <f>VLOOKUP(A463,Dengue!$1:$1048576,10,FALSE)</f>
        <v>0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0</v>
      </c>
      <c r="J463" s="11">
        <v>7904</v>
      </c>
      <c r="K463" s="58" t="s">
        <v>1124</v>
      </c>
      <c r="L463" s="8">
        <f>I463/J463*100000</f>
        <v>0</v>
      </c>
      <c r="M463" s="7" t="str">
        <f>IF(L463=0,"Silencioso",IF(AND(L463&gt;0,L463&lt;100),"Baixa",IF(AND(L463&gt;=100,L463&lt;300),"Média",IF(AND(L463&gt;=300,L463&lt;500),"Alta",IF(L463&gt;=500,"Muito Alta","Avaliar")))))</f>
        <v>Silencioso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459</v>
      </c>
      <c r="B464" s="7">
        <v>313990</v>
      </c>
      <c r="C464" s="17" t="s">
        <v>1117</v>
      </c>
      <c r="D464" s="36" t="s">
        <v>36</v>
      </c>
      <c r="E464" s="36" t="s">
        <v>481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0</v>
      </c>
      <c r="J464" s="11">
        <v>14136</v>
      </c>
      <c r="K464" s="58" t="s">
        <v>1124</v>
      </c>
      <c r="L464" s="8">
        <f>I464/J464*100000</f>
        <v>0</v>
      </c>
      <c r="M464" s="7" t="str">
        <f>IF(L464=0,"Silencioso",IF(AND(L464&gt;0,L464&lt;100),"Baixa",IF(AND(L464&gt;=100,L464&lt;300),"Média",IF(AND(L464&gt;=300,L464&lt;500),"Alta",IF(L464&gt;=500,"Muito Alta","Avaliar")))))</f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460</v>
      </c>
      <c r="B465" s="7">
        <v>314000</v>
      </c>
      <c r="C465" s="17" t="s">
        <v>1111</v>
      </c>
      <c r="D465" s="36" t="s">
        <v>98</v>
      </c>
      <c r="E465" s="36" t="s">
        <v>482</v>
      </c>
      <c r="F465" s="12">
        <f>VLOOKUP(A465,Dengue!$1:$1048576,10,FALSE)</f>
        <v>6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6</v>
      </c>
      <c r="J465" s="11">
        <v>60142</v>
      </c>
      <c r="K465" s="58" t="s">
        <v>1125</v>
      </c>
      <c r="L465" s="8">
        <f>I465/J465*100000</f>
        <v>9.9763892121977982</v>
      </c>
      <c r="M465" s="7" t="str">
        <f>IF(L465=0,"Silencioso",IF(AND(L465&gt;0,L465&lt;100),"Baixa",IF(AND(L465&gt;=100,L465&lt;300),"Média",IF(AND(L465&gt;=300,L465&lt;500),"Alta",IF(L465&gt;=500,"Muito Alta","Avaliar")))))</f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19" ht="15.75" x14ac:dyDescent="0.25">
      <c r="A466" s="42">
        <v>461</v>
      </c>
      <c r="B466" s="7">
        <v>314010</v>
      </c>
      <c r="C466" s="17" t="s">
        <v>1113</v>
      </c>
      <c r="D466" s="36" t="s">
        <v>22</v>
      </c>
      <c r="E466" s="36" t="s">
        <v>483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0</v>
      </c>
      <c r="J466" s="11">
        <v>4134</v>
      </c>
      <c r="K466" s="58" t="s">
        <v>1124</v>
      </c>
      <c r="L466" s="8">
        <f>I466/J466*100000</f>
        <v>0</v>
      </c>
      <c r="M466" s="7" t="str">
        <f>IF(L466=0,"Silencioso",IF(AND(L466&gt;0,L466&lt;100),"Baixa",IF(AND(L466&gt;=100,L466&lt;300),"Média",IF(AND(L466&gt;=300,L466&lt;500),"Alta",IF(L466&gt;=500,"Muito Alta","Avaliar")))))</f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462</v>
      </c>
      <c r="B467" s="7">
        <v>314015</v>
      </c>
      <c r="C467" s="17" t="s">
        <v>1111</v>
      </c>
      <c r="D467" s="36" t="s">
        <v>98</v>
      </c>
      <c r="E467" s="36" t="s">
        <v>484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0</v>
      </c>
      <c r="J467" s="11">
        <v>15207</v>
      </c>
      <c r="K467" s="58" t="s">
        <v>1124</v>
      </c>
      <c r="L467" s="8">
        <f>I467/J467*100000</f>
        <v>0</v>
      </c>
      <c r="M467" s="7" t="str">
        <f>IF(L467=0,"Silencioso",IF(AND(L467&gt;0,L467&lt;100),"Baixa",IF(AND(L467&gt;=100,L467&lt;300),"Média",IF(AND(L467&gt;=300,L467&lt;500),"Alta",IF(L467&gt;=500,"Muito Alta","Avaliar")))))</f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19" ht="15.75" x14ac:dyDescent="0.25">
      <c r="A468" s="42">
        <v>463</v>
      </c>
      <c r="B468" s="7">
        <v>314020</v>
      </c>
      <c r="C468" s="17" t="s">
        <v>1118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2959</v>
      </c>
      <c r="K468" s="58" t="s">
        <v>1124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464</v>
      </c>
      <c r="B469" s="7">
        <v>314030</v>
      </c>
      <c r="C469" s="17" t="s">
        <v>1113</v>
      </c>
      <c r="D469" s="36" t="s">
        <v>20</v>
      </c>
      <c r="E469" s="36" t="s">
        <v>486</v>
      </c>
      <c r="F469" s="12">
        <f>VLOOKUP(A469,Dengue!$1:$1048576,10,FALSE)</f>
        <v>1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1</v>
      </c>
      <c r="J469" s="11">
        <v>4044</v>
      </c>
      <c r="K469" s="58" t="s">
        <v>1124</v>
      </c>
      <c r="L469" s="8">
        <f>I469/J469*100000</f>
        <v>24.72799208704253</v>
      </c>
      <c r="M469" s="7" t="str">
        <f>IF(L469=0,"Silencioso",IF(AND(L469&gt;0,L469&lt;100),"Baixa",IF(AND(L469&gt;=100,L469&lt;300),"Média",IF(AND(L469&gt;=300,L469&lt;500),"Alta",IF(L469&gt;=500,"Muito Alta","Avaliar")))))</f>
        <v>Baixa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465</v>
      </c>
      <c r="B470" s="7">
        <v>314040</v>
      </c>
      <c r="C470" s="17" t="s">
        <v>1117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2784</v>
      </c>
      <c r="K470" s="58" t="s">
        <v>1124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466</v>
      </c>
      <c r="B471" s="7">
        <v>314050</v>
      </c>
      <c r="C471" s="17" t="s">
        <v>1115</v>
      </c>
      <c r="D471" s="36" t="s">
        <v>26</v>
      </c>
      <c r="E471" s="36" t="s">
        <v>488</v>
      </c>
      <c r="F471" s="12">
        <f>VLOOKUP(A471,Dengue!$1:$1048576,10,FALSE)</f>
        <v>1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1</v>
      </c>
      <c r="J471" s="11">
        <v>13330</v>
      </c>
      <c r="K471" s="58" t="s">
        <v>1124</v>
      </c>
      <c r="L471" s="8">
        <f>I471/J471*100000</f>
        <v>7.5018754688672171</v>
      </c>
      <c r="M471" s="7" t="str">
        <f>IF(L471=0,"Silencioso",IF(AND(L471&gt;0,L471&lt;100),"Baixa",IF(AND(L471&gt;=100,L471&lt;300),"Média",IF(AND(L471&gt;=300,L471&lt;500),"Alta",IF(L471&gt;=500,"Muito Alta","Avaliar")))))</f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467</v>
      </c>
      <c r="B472" s="7">
        <v>314053</v>
      </c>
      <c r="C472" s="17" t="s">
        <v>1112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8299</v>
      </c>
      <c r="K472" s="58" t="s">
        <v>1124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468</v>
      </c>
      <c r="B473" s="7">
        <v>314055</v>
      </c>
      <c r="C473" s="17" t="s">
        <v>1116</v>
      </c>
      <c r="D473" s="36" t="s">
        <v>30</v>
      </c>
      <c r="E473" s="36" t="s">
        <v>490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0</v>
      </c>
      <c r="J473" s="11">
        <v>8526</v>
      </c>
      <c r="K473" s="58" t="s">
        <v>1124</v>
      </c>
      <c r="L473" s="8">
        <f>I473/J473*100000</f>
        <v>0</v>
      </c>
      <c r="M473" s="7" t="str">
        <f>IF(L473=0,"Silencioso",IF(AND(L473&gt;0,L473&lt;100),"Baixa",IF(AND(L473&gt;=100,L473&lt;300),"Média",IF(AND(L473&gt;=300,L473&lt;500),"Alta",IF(L473&gt;=500,"Muito Alta","Avaliar")))))</f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469</v>
      </c>
      <c r="B474" s="7">
        <v>314060</v>
      </c>
      <c r="C474" s="17" t="s">
        <v>1111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4482</v>
      </c>
      <c r="K474" s="58" t="s">
        <v>1124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470</v>
      </c>
      <c r="B475" s="7">
        <v>314070</v>
      </c>
      <c r="C475" s="17" t="s">
        <v>1111</v>
      </c>
      <c r="D475" s="36" t="s">
        <v>98</v>
      </c>
      <c r="E475" s="36" t="s">
        <v>492</v>
      </c>
      <c r="F475" s="12">
        <f>VLOOKUP(A475,Dengue!$1:$1048576,10,FALSE)</f>
        <v>1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1</v>
      </c>
      <c r="J475" s="11">
        <v>30798</v>
      </c>
      <c r="K475" s="58" t="s">
        <v>1125</v>
      </c>
      <c r="L475" s="8">
        <f>I475/J475*100000</f>
        <v>3.2469640885771804</v>
      </c>
      <c r="M475" s="7" t="str">
        <f>IF(L475=0,"Silencioso",IF(AND(L475&gt;0,L475&lt;100),"Baixa",IF(AND(L475&gt;=100,L475&lt;300),"Média",IF(AND(L475&gt;=300,L475&lt;500),"Alta",IF(L475&gt;=500,"Muito Alta","Avaliar")))))</f>
        <v>Baixa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19" ht="15.75" x14ac:dyDescent="0.25">
      <c r="A476" s="42">
        <v>471</v>
      </c>
      <c r="B476" s="7">
        <v>317150</v>
      </c>
      <c r="C476" s="17" t="s">
        <v>1113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>H476+F476+G476</f>
        <v>0</v>
      </c>
      <c r="J476" s="11">
        <v>3227</v>
      </c>
      <c r="K476" s="58" t="s">
        <v>1124</v>
      </c>
      <c r="L476" s="8">
        <f>I476/J476*100000</f>
        <v>0</v>
      </c>
      <c r="M476" s="7" t="str">
        <f>IF(L476=0,"Silencioso",IF(AND(L476&gt;0,L476&lt;100),"Baixa",IF(AND(L476&gt;=100,L476&lt;300),"Média",IF(AND(L476&gt;=300,L476&lt;500),"Alta",IF(L476&gt;=500,"Muito Alta","Avaliar")))))</f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472</v>
      </c>
      <c r="B477" s="7">
        <v>314080</v>
      </c>
      <c r="C477" s="17" t="s">
        <v>1118</v>
      </c>
      <c r="D477" s="36" t="s">
        <v>57</v>
      </c>
      <c r="E477" s="36" t="s">
        <v>494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0</v>
      </c>
      <c r="J477" s="11">
        <v>14385</v>
      </c>
      <c r="K477" s="58" t="s">
        <v>1124</v>
      </c>
      <c r="L477" s="8">
        <f>I477/J477*100000</f>
        <v>0</v>
      </c>
      <c r="M477" s="7" t="str">
        <f>IF(L477=0,"Silencioso",IF(AND(L477&gt;0,L477&lt;100),"Baixa",IF(AND(L477&gt;=100,L477&lt;300),"Média",IF(AND(L477&gt;=300,L477&lt;500),"Alta",IF(L477&gt;=500,"Muito Alta","Avaliar")))))</f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473</v>
      </c>
      <c r="B478" s="7">
        <v>314085</v>
      </c>
      <c r="C478" s="17" t="s">
        <v>1121</v>
      </c>
      <c r="D478" s="36" t="s">
        <v>102</v>
      </c>
      <c r="E478" s="36" t="s">
        <v>495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11050</v>
      </c>
      <c r="K478" s="58" t="s">
        <v>1124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19" ht="15.75" x14ac:dyDescent="0.25">
      <c r="A479" s="42">
        <v>474</v>
      </c>
      <c r="B479" s="7">
        <v>314090</v>
      </c>
      <c r="C479" s="17" t="s">
        <v>1112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18808</v>
      </c>
      <c r="K479" s="58" t="s">
        <v>1124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475</v>
      </c>
      <c r="B480" s="7">
        <v>314100</v>
      </c>
      <c r="C480" s="17" t="s">
        <v>1121</v>
      </c>
      <c r="D480" s="36" t="s">
        <v>102</v>
      </c>
      <c r="E480" s="36" t="s">
        <v>497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0</v>
      </c>
      <c r="J480" s="11">
        <v>12508</v>
      </c>
      <c r="K480" s="58" t="s">
        <v>1124</v>
      </c>
      <c r="L480" s="8">
        <f>I480/J480*100000</f>
        <v>0</v>
      </c>
      <c r="M480" s="7" t="str">
        <f>IF(L480=0,"Silencioso",IF(AND(L480&gt;0,L480&lt;100),"Baixa",IF(AND(L480&gt;=100,L480&lt;300),"Média",IF(AND(L480&gt;=300,L480&lt;500),"Alta",IF(L480&gt;=500,"Muito Alta","Avaliar")))))</f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19" ht="15.75" x14ac:dyDescent="0.25">
      <c r="A481" s="42">
        <v>476</v>
      </c>
      <c r="B481" s="7">
        <v>314110</v>
      </c>
      <c r="C481" s="17" t="s">
        <v>1111</v>
      </c>
      <c r="D481" s="36" t="s">
        <v>98</v>
      </c>
      <c r="E481" s="36" t="s">
        <v>498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0</v>
      </c>
      <c r="J481" s="11">
        <v>37473</v>
      </c>
      <c r="K481" s="58" t="s">
        <v>1125</v>
      </c>
      <c r="L481" s="8">
        <f>I481/J481*100000</f>
        <v>0</v>
      </c>
      <c r="M481" s="7" t="str">
        <f>IF(L481=0,"Silencioso",IF(AND(L481&gt;0,L481&lt;100),"Baixa",IF(AND(L481&gt;=100,L481&lt;300),"Média",IF(AND(L481&gt;=300,L481&lt;500),"Alta",IF(L481&gt;=500,"Muito Alta","Avaliar")))))</f>
        <v>Silencioso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19" ht="15.75" x14ac:dyDescent="0.25">
      <c r="A482" s="42">
        <v>477</v>
      </c>
      <c r="B482" s="7">
        <v>314120</v>
      </c>
      <c r="C482" s="17" t="s">
        <v>1120</v>
      </c>
      <c r="D482" s="36" t="s">
        <v>71</v>
      </c>
      <c r="E482" s="36" t="s">
        <v>499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3758</v>
      </c>
      <c r="K482" s="58" t="s">
        <v>1124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478</v>
      </c>
      <c r="B483" s="7">
        <v>314130</v>
      </c>
      <c r="C483" s="17" t="s">
        <v>1115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3771</v>
      </c>
      <c r="K483" s="58" t="s">
        <v>1124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479</v>
      </c>
      <c r="B484" s="7">
        <v>314140</v>
      </c>
      <c r="C484" s="17" t="s">
        <v>1116</v>
      </c>
      <c r="D484" s="36" t="s">
        <v>30</v>
      </c>
      <c r="E484" s="36" t="s">
        <v>501</v>
      </c>
      <c r="F484" s="12">
        <f>VLOOKUP(A484,Dengue!$1:$1048576,10,FALSE)</f>
        <v>0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0</v>
      </c>
      <c r="J484" s="11">
        <v>20882</v>
      </c>
      <c r="K484" s="58" t="s">
        <v>1124</v>
      </c>
      <c r="L484" s="8">
        <f>I484/J484*100000</f>
        <v>0</v>
      </c>
      <c r="M484" s="7" t="str">
        <f>IF(L484=0,"Silencioso",IF(AND(L484&gt;0,L484&lt;100),"Baixa",IF(AND(L484&gt;=100,L484&lt;300),"Média",IF(AND(L484&gt;=300,L484&lt;500),"Alta",IF(L484&gt;=500,"Muito Alta","Avaliar")))))</f>
        <v>Silencioso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480</v>
      </c>
      <c r="B485" s="7">
        <v>314150</v>
      </c>
      <c r="C485" s="17" t="s">
        <v>1113</v>
      </c>
      <c r="D485" s="36" t="s">
        <v>22</v>
      </c>
      <c r="E485" s="36" t="s">
        <v>502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0</v>
      </c>
      <c r="J485" s="11">
        <v>6446</v>
      </c>
      <c r="K485" s="58" t="s">
        <v>1124</v>
      </c>
      <c r="L485" s="8">
        <f>I485/J485*100000</f>
        <v>0</v>
      </c>
      <c r="M485" s="7" t="str">
        <f>IF(L485=0,"Silencioso",IF(AND(L485&gt;0,L485&lt;100),"Baixa",IF(AND(L485&gt;=100,L485&lt;300),"Média",IF(AND(L485&gt;=300,L485&lt;500),"Alta",IF(L485&gt;=500,"Muito Alta","Avaliar")))))</f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481</v>
      </c>
      <c r="B486" s="7">
        <v>314160</v>
      </c>
      <c r="C486" s="17" t="s">
        <v>1118</v>
      </c>
      <c r="D486" s="36" t="s">
        <v>62</v>
      </c>
      <c r="E486" s="36" t="s">
        <v>503</v>
      </c>
      <c r="F486" s="12">
        <f>VLOOKUP(A486,Dengue!$1:$1048576,10,FALSE)</f>
        <v>1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1</v>
      </c>
      <c r="J486" s="11">
        <v>10720</v>
      </c>
      <c r="K486" s="58" t="s">
        <v>1124</v>
      </c>
      <c r="L486" s="8">
        <f>I486/J486*100000</f>
        <v>9.3283582089552244</v>
      </c>
      <c r="M486" s="7" t="str">
        <f>IF(L486=0,"Silencioso",IF(AND(L486&gt;0,L486&lt;100),"Baixa",IF(AND(L486&gt;=100,L486&lt;300),"Média",IF(AND(L486&gt;=300,L486&lt;500),"Alta",IF(L486&gt;=500,"Muito Alta","Avaliar")))))</f>
        <v>Baixa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482</v>
      </c>
      <c r="B487" s="7">
        <v>314170</v>
      </c>
      <c r="C487" s="17" t="s">
        <v>1113</v>
      </c>
      <c r="D487" s="36" t="s">
        <v>20</v>
      </c>
      <c r="E487" s="36" t="s">
        <v>504</v>
      </c>
      <c r="F487" s="12">
        <f>VLOOKUP(A487,Dengue!$1:$1048576,10,FALSE)</f>
        <v>1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1</v>
      </c>
      <c r="J487" s="11">
        <v>5666</v>
      </c>
      <c r="K487" s="58" t="s">
        <v>1124</v>
      </c>
      <c r="L487" s="8">
        <f>I487/J487*100000</f>
        <v>17.649135192375574</v>
      </c>
      <c r="M487" s="7" t="str">
        <f>IF(L487=0,"Silencioso",IF(AND(L487&gt;0,L487&lt;100),"Baixa",IF(AND(L487&gt;=100,L487&lt;300),"Média",IF(AND(L487&gt;=300,L487&lt;500),"Alta",IF(L487&gt;=500,"Muito Alta","Avaliar")))))</f>
        <v>Baixa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0</v>
      </c>
      <c r="J488" s="11">
        <v>31471</v>
      </c>
      <c r="K488" s="58" t="s">
        <v>1125</v>
      </c>
      <c r="L488" s="8">
        <f>I488/J488*100000</f>
        <v>0</v>
      </c>
      <c r="M488" s="7" t="str">
        <f>IF(L488=0,"Silencioso",IF(AND(L488&gt;0,L488&lt;100),"Baixa",IF(AND(L488&gt;=100,L488&lt;300),"Média",IF(AND(L488&gt;=300,L488&lt;500),"Alta",IF(L488&gt;=500,"Muito Alta","Avaliar")))))</f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484</v>
      </c>
      <c r="B489" s="7">
        <v>314190</v>
      </c>
      <c r="C489" s="17" t="s">
        <v>1117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3896</v>
      </c>
      <c r="K489" s="58" t="s">
        <v>1124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485</v>
      </c>
      <c r="B490" s="7">
        <v>314200</v>
      </c>
      <c r="C490" s="17" t="s">
        <v>1121</v>
      </c>
      <c r="D490" s="36" t="s">
        <v>121</v>
      </c>
      <c r="E490" s="36" t="s">
        <v>507</v>
      </c>
      <c r="F490" s="12">
        <f>VLOOKUP(A490,Dengue!$1:$1048576,10,FALSE)</f>
        <v>2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2</v>
      </c>
      <c r="J490" s="11">
        <v>13557</v>
      </c>
      <c r="K490" s="58" t="s">
        <v>1124</v>
      </c>
      <c r="L490" s="8">
        <f>I490/J490*100000</f>
        <v>14.752526370140888</v>
      </c>
      <c r="M490" s="7" t="str">
        <f>IF(L490=0,"Silencioso",IF(AND(L490&gt;0,L490&lt;100),"Baixa",IF(AND(L490&gt;=100,L490&lt;300),"Média",IF(AND(L490&gt;=300,L490&lt;500),"Alta",IF(L490&gt;=500,"Muito Alta","Avaliar")))))</f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486</v>
      </c>
      <c r="B491" s="7">
        <v>314210</v>
      </c>
      <c r="C491" s="17" t="s">
        <v>1118</v>
      </c>
      <c r="D491" s="36" t="s">
        <v>62</v>
      </c>
      <c r="E491" s="36" t="s">
        <v>508</v>
      </c>
      <c r="F491" s="12">
        <f>VLOOKUP(A491,Dengue!$1:$1048576,10,FALSE)</f>
        <v>2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2</v>
      </c>
      <c r="J491" s="11">
        <v>10721</v>
      </c>
      <c r="K491" s="58" t="s">
        <v>1124</v>
      </c>
      <c r="L491" s="8">
        <f>I491/J491*100000</f>
        <v>18.654976214905325</v>
      </c>
      <c r="M491" s="7" t="str">
        <f>IF(L491=0,"Silencioso",IF(AND(L491&gt;0,L491&lt;100),"Baixa",IF(AND(L491&gt;=100,L491&lt;300),"Média",IF(AND(L491&gt;=300,L491&lt;500),"Alta",IF(L491&gt;=500,"Muito Alta","Avaliar")))))</f>
        <v>Baixa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487</v>
      </c>
      <c r="B492" s="7">
        <v>314220</v>
      </c>
      <c r="C492" s="17" t="s">
        <v>1118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14913</v>
      </c>
      <c r="K492" s="58" t="s">
        <v>1124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488</v>
      </c>
      <c r="B493" s="7">
        <v>314225</v>
      </c>
      <c r="C493" s="17" t="s">
        <v>1121</v>
      </c>
      <c r="D493" s="36" t="s">
        <v>121</v>
      </c>
      <c r="E493" s="36" t="s">
        <v>510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0</v>
      </c>
      <c r="J493" s="11">
        <v>4861</v>
      </c>
      <c r="K493" s="58" t="s">
        <v>1124</v>
      </c>
      <c r="L493" s="8">
        <f>I493/J493*100000</f>
        <v>0</v>
      </c>
      <c r="M493" s="7" t="str">
        <f>IF(L493=0,"Silencioso",IF(AND(L493&gt;0,L493&lt;100),"Baixa",IF(AND(L493&gt;=100,L493&lt;300),"Média",IF(AND(L493&gt;=300,L493&lt;500),"Alta",IF(L493&gt;=500,"Muito Alta","Avaliar")))))</f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489</v>
      </c>
      <c r="B494" s="7">
        <v>314230</v>
      </c>
      <c r="C494" s="17" t="s">
        <v>1111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4904</v>
      </c>
      <c r="K494" s="58" t="s">
        <v>1124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490</v>
      </c>
      <c r="B495" s="7">
        <v>314240</v>
      </c>
      <c r="C495" s="17" t="s">
        <v>1115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7479</v>
      </c>
      <c r="K495" s="58" t="s">
        <v>1124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491</v>
      </c>
      <c r="B496" s="7">
        <v>314250</v>
      </c>
      <c r="C496" s="17" t="s">
        <v>1111</v>
      </c>
      <c r="D496" s="36" t="s">
        <v>11</v>
      </c>
      <c r="E496" s="36" t="s">
        <v>513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2240</v>
      </c>
      <c r="K496" s="58" t="s">
        <v>1124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492</v>
      </c>
      <c r="B497" s="7">
        <v>314260</v>
      </c>
      <c r="C497" s="17" t="s">
        <v>1117</v>
      </c>
      <c r="D497" s="36" t="s">
        <v>33</v>
      </c>
      <c r="E497" s="36" t="s">
        <v>514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8648</v>
      </c>
      <c r="K497" s="58" t="s">
        <v>1124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493</v>
      </c>
      <c r="B498" s="7">
        <v>314270</v>
      </c>
      <c r="C498" s="17" t="s">
        <v>1121</v>
      </c>
      <c r="D498" s="36" t="s">
        <v>121</v>
      </c>
      <c r="E498" s="36" t="s">
        <v>515</v>
      </c>
      <c r="F498" s="12">
        <f>VLOOKUP(A498,Dengue!$1:$1048576,10,FALSE)</f>
        <v>1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1</v>
      </c>
      <c r="J498" s="11">
        <v>15012</v>
      </c>
      <c r="K498" s="58" t="s">
        <v>1124</v>
      </c>
      <c r="L498" s="8">
        <f>I498/J498*100000</f>
        <v>6.6613375965893953</v>
      </c>
      <c r="M498" s="7" t="str">
        <f>IF(L498=0,"Silencioso",IF(AND(L498&gt;0,L498&lt;100),"Baixa",IF(AND(L498&gt;=100,L498&lt;300),"Média",IF(AND(L498&gt;=300,L498&lt;500),"Alta",IF(L498&gt;=500,"Muito Alta","Avaliar")))))</f>
        <v>Baixa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494</v>
      </c>
      <c r="B499" s="7">
        <v>314280</v>
      </c>
      <c r="C499" s="17" t="s">
        <v>1110</v>
      </c>
      <c r="D499" s="36" t="s">
        <v>8</v>
      </c>
      <c r="E499" s="36" t="s">
        <v>516</v>
      </c>
      <c r="F499" s="12">
        <f>VLOOKUP(A499,Dengue!$1:$1048576,10,FALSE)</f>
        <v>2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2</v>
      </c>
      <c r="J499" s="11">
        <v>20999</v>
      </c>
      <c r="K499" s="58" t="s">
        <v>1124</v>
      </c>
      <c r="L499" s="8">
        <f>I499/J499*100000</f>
        <v>9.5242630601457208</v>
      </c>
      <c r="M499" s="7" t="str">
        <f>IF(L499=0,"Silencioso",IF(AND(L499&gt;0,L499&lt;100),"Baixa",IF(AND(L499&gt;=100,L499&lt;300),"Média",IF(AND(L499&gt;=300,L499&lt;500),"Alta",IF(L499&gt;=500,"Muito Alta","Avaliar")))))</f>
        <v>Baixa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19" ht="15.75" x14ac:dyDescent="0.25">
      <c r="A500" s="42">
        <v>495</v>
      </c>
      <c r="B500" s="7">
        <v>314290</v>
      </c>
      <c r="C500" s="17" t="s">
        <v>1121</v>
      </c>
      <c r="D500" s="36" t="s">
        <v>102</v>
      </c>
      <c r="E500" s="36" t="s">
        <v>517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0</v>
      </c>
      <c r="J500" s="11">
        <v>21017</v>
      </c>
      <c r="K500" s="58" t="s">
        <v>1124</v>
      </c>
      <c r="L500" s="8">
        <f>I500/J500*100000</f>
        <v>0</v>
      </c>
      <c r="M500" s="7" t="str">
        <f>IF(L500=0,"Silencioso",IF(AND(L500&gt;0,L500&lt;100),"Baixa",IF(AND(L500&gt;=100,L500&lt;300),"Média",IF(AND(L500&gt;=300,L500&lt;500),"Alta",IF(L500&gt;=500,"Muito Alta","Avaliar")))))</f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19" ht="15.75" x14ac:dyDescent="0.25">
      <c r="A501" s="42">
        <v>496</v>
      </c>
      <c r="B501" s="7">
        <v>314300</v>
      </c>
      <c r="C501" s="17" t="s">
        <v>1117</v>
      </c>
      <c r="D501" s="36" t="s">
        <v>40</v>
      </c>
      <c r="E501" s="36" t="s">
        <v>518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0</v>
      </c>
      <c r="J501" s="11">
        <v>13180</v>
      </c>
      <c r="K501" s="58" t="s">
        <v>1124</v>
      </c>
      <c r="L501" s="8">
        <f>I501/J501*100000</f>
        <v>0</v>
      </c>
      <c r="M501" s="7" t="str">
        <f>IF(L501=0,"Silencioso",IF(AND(L501&gt;0,L501&lt;100),"Baixa",IF(AND(L501&gt;=100,L501&lt;300),"Média",IF(AND(L501&gt;=300,L501&lt;500),"Alta",IF(L501&gt;=500,"Muito Alta","Avaliar")))))</f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497</v>
      </c>
      <c r="B502" s="7">
        <v>314310</v>
      </c>
      <c r="C502" s="17" t="s">
        <v>1110</v>
      </c>
      <c r="D502" s="36" t="s">
        <v>8</v>
      </c>
      <c r="E502" s="36" t="s">
        <v>519</v>
      </c>
      <c r="F502" s="12">
        <f>VLOOKUP(A502,Dengue!$1:$1048576,10,FALSE)</f>
        <v>3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3</v>
      </c>
      <c r="J502" s="11">
        <v>47682</v>
      </c>
      <c r="K502" s="58" t="s">
        <v>1125</v>
      </c>
      <c r="L502" s="8">
        <f>I502/J502*100000</f>
        <v>6.2916823958726553</v>
      </c>
      <c r="M502" s="7" t="str">
        <f>IF(L502=0,"Silencioso",IF(AND(L502&gt;0,L502&lt;100),"Baixa",IF(AND(L502&gt;=100,L502&lt;300),"Média",IF(AND(L502&gt;=300,L502&lt;500),"Alta",IF(L502&gt;=500,"Muito Alta","Avaliar")))))</f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19" ht="15.75" x14ac:dyDescent="0.25">
      <c r="A503" s="42">
        <v>498</v>
      </c>
      <c r="B503" s="7">
        <v>314315</v>
      </c>
      <c r="C503" s="17" t="s">
        <v>1116</v>
      </c>
      <c r="D503" s="36" t="s">
        <v>30</v>
      </c>
      <c r="E503" s="36" t="s">
        <v>520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4889</v>
      </c>
      <c r="K503" s="58" t="s">
        <v>1124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499</v>
      </c>
      <c r="B504" s="7">
        <v>314320</v>
      </c>
      <c r="C504" s="17" t="s">
        <v>1117</v>
      </c>
      <c r="D504" s="36" t="s">
        <v>45</v>
      </c>
      <c r="E504" s="36" t="s">
        <v>521</v>
      </c>
      <c r="F504" s="12">
        <f>VLOOKUP(A504,Dengue!$1:$1048576,10,FALSE)</f>
        <v>3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3</v>
      </c>
      <c r="J504" s="11">
        <v>21534</v>
      </c>
      <c r="K504" s="58" t="s">
        <v>1124</v>
      </c>
      <c r="L504" s="8">
        <f>I504/J504*100000</f>
        <v>13.931457230426304</v>
      </c>
      <c r="M504" s="7" t="str">
        <f>IF(L504=0,"Silencioso",IF(AND(L504&gt;0,L504&lt;100),"Baixa",IF(AND(L504&gt;=100,L504&lt;300),"Média",IF(AND(L504&gt;=300,L504&lt;500),"Alta",IF(L504&gt;=500,"Muito Alta","Avaliar")))))</f>
        <v>Baixa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500</v>
      </c>
      <c r="B505" s="7">
        <v>314340</v>
      </c>
      <c r="C505" s="17" t="s">
        <v>1117</v>
      </c>
      <c r="D505" s="36" t="s">
        <v>36</v>
      </c>
      <c r="E505" s="36" t="s">
        <v>522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0</v>
      </c>
      <c r="J505" s="11">
        <v>23569</v>
      </c>
      <c r="K505" s="58" t="s">
        <v>1124</v>
      </c>
      <c r="L505" s="8">
        <f>I505/J505*100000</f>
        <v>0</v>
      </c>
      <c r="M505" s="7" t="str">
        <f>IF(L505=0,"Silencioso",IF(AND(L505&gt;0,L505&lt;100),"Baixa",IF(AND(L505&gt;=100,L505&lt;300),"Média",IF(AND(L505&gt;=300,L505&lt;500),"Alta",IF(L505&gt;=500,"Muito Alta","Avaliar")))))</f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501</v>
      </c>
      <c r="B506" s="7">
        <v>314330</v>
      </c>
      <c r="C506" s="17" t="s">
        <v>1121</v>
      </c>
      <c r="D506" s="36" t="s">
        <v>102</v>
      </c>
      <c r="E506" s="36" t="s">
        <v>102</v>
      </c>
      <c r="F506" s="12">
        <f>VLOOKUP(A506,Dengue!$1:$1048576,10,FALSE)</f>
        <v>24</v>
      </c>
      <c r="G506" s="12">
        <f>VLOOKUP($A506,Chik!$1:$1048576,10,FALSE)</f>
        <v>0</v>
      </c>
      <c r="H506" s="12">
        <f>VLOOKUP($A506,zika!$1:$1048576,10,FALSE)</f>
        <v>0</v>
      </c>
      <c r="I506" s="12">
        <f>H506+F506+G506</f>
        <v>24</v>
      </c>
      <c r="J506" s="11">
        <v>404804</v>
      </c>
      <c r="K506" s="58" t="s">
        <v>1128</v>
      </c>
      <c r="L506" s="8">
        <f>I506/J506*100000</f>
        <v>5.9287951700082013</v>
      </c>
      <c r="M506" s="7" t="str">
        <f>IF(L506=0,"Silencioso",IF(AND(L506&gt;0,L506&lt;100),"Baixa",IF(AND(L506&gt;=100,L506&lt;300),"Média",IF(AND(L506&gt;=300,L506&lt;500),"Alta",IF(L506&gt;=500,"Muito Alta","Avaliar")))))</f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19" ht="15.75" x14ac:dyDescent="0.25">
      <c r="A507" s="42">
        <v>502</v>
      </c>
      <c r="B507" s="7">
        <v>314345</v>
      </c>
      <c r="C507" s="17" t="s">
        <v>1121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8180</v>
      </c>
      <c r="K507" s="58" t="s">
        <v>1124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503</v>
      </c>
      <c r="B508" s="7">
        <v>314350</v>
      </c>
      <c r="C508" s="17" t="s">
        <v>1111</v>
      </c>
      <c r="D508" s="36" t="s">
        <v>11</v>
      </c>
      <c r="E508" s="36" t="s">
        <v>524</v>
      </c>
      <c r="F508" s="12">
        <f>VLOOKUP(A508,Dengue!$1:$1048576,10,FALSE)</f>
        <v>4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4</v>
      </c>
      <c r="J508" s="11">
        <v>8815</v>
      </c>
      <c r="K508" s="58" t="s">
        <v>1124</v>
      </c>
      <c r="L508" s="8">
        <f>I508/J508*100000</f>
        <v>45.377197958026095</v>
      </c>
      <c r="M508" s="7" t="str">
        <f>IF(L508=0,"Silencioso",IF(AND(L508&gt;0,L508&lt;100),"Baixa",IF(AND(L508&gt;=100,L508&lt;300),"Média",IF(AND(L508&gt;=300,L508&lt;500),"Alta",IF(L508&gt;=500,"Muito Alta","Avaliar")))))</f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504</v>
      </c>
      <c r="B509" s="7">
        <v>314360</v>
      </c>
      <c r="C509" s="17" t="s">
        <v>1111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2488</v>
      </c>
      <c r="K509" s="58" t="s">
        <v>1124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505</v>
      </c>
      <c r="B510" s="7">
        <v>314370</v>
      </c>
      <c r="C510" s="17" t="s">
        <v>1111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3211</v>
      </c>
      <c r="K510" s="58" t="s">
        <v>1124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506</v>
      </c>
      <c r="B511" s="7">
        <v>314380</v>
      </c>
      <c r="C511" s="17" t="s">
        <v>1117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6065</v>
      </c>
      <c r="K511" s="58" t="s">
        <v>1124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507</v>
      </c>
      <c r="B512" s="7">
        <v>314390</v>
      </c>
      <c r="C512" s="17" t="s">
        <v>1118</v>
      </c>
      <c r="D512" s="36" t="s">
        <v>62</v>
      </c>
      <c r="E512" s="36" t="s">
        <v>528</v>
      </c>
      <c r="F512" s="12">
        <f>VLOOKUP(A512,Dengue!$1:$1048576,10,FALSE)</f>
        <v>4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4</v>
      </c>
      <c r="J512" s="11">
        <v>108113</v>
      </c>
      <c r="K512" s="58" t="s">
        <v>1127</v>
      </c>
      <c r="L512" s="8">
        <f>I512/J512*100000</f>
        <v>3.6998325825756382</v>
      </c>
      <c r="M512" s="7" t="str">
        <f>IF(L512=0,"Silencioso",IF(AND(L512&gt;0,L512&lt;100),"Baixa",IF(AND(L512&gt;=100,L512&lt;300),"Média",IF(AND(L512&gt;=300,L512&lt;500),"Alta",IF(L512&gt;=500,"Muito Alta","Avaliar")))))</f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19" ht="15.75" x14ac:dyDescent="0.25">
      <c r="A513" s="42">
        <v>508</v>
      </c>
      <c r="B513" s="7">
        <v>314400</v>
      </c>
      <c r="C513" s="17" t="s">
        <v>1112</v>
      </c>
      <c r="D513" s="36" t="s">
        <v>14</v>
      </c>
      <c r="E513" s="36" t="s">
        <v>529</v>
      </c>
      <c r="F513" s="12">
        <f>VLOOKUP(A513,Dengue!$1:$1048576,10,FALSE)</f>
        <v>1</v>
      </c>
      <c r="G513" s="12">
        <f>VLOOKUP($A513,Chik!$1:$1048576,10,FALSE)</f>
        <v>0</v>
      </c>
      <c r="H513" s="12">
        <f>VLOOKUP($A513,zika!$1:$1048576,10,FALSE)</f>
        <v>0</v>
      </c>
      <c r="I513" s="12">
        <f>H513+F513+G513</f>
        <v>1</v>
      </c>
      <c r="J513" s="11">
        <v>26997</v>
      </c>
      <c r="K513" s="58" t="s">
        <v>1125</v>
      </c>
      <c r="L513" s="8">
        <f>I513/J513*100000</f>
        <v>3.7041152720672668</v>
      </c>
      <c r="M513" s="7" t="str">
        <f>IF(L513=0,"Silencioso",IF(AND(L513&gt;0,L513&lt;100),"Baixa",IF(AND(L513&gt;=100,L513&lt;300),"Média",IF(AND(L513&gt;=300,L513&lt;500),"Alta",IF(L513&gt;=500,"Muito Alta","Avaliar")))))</f>
        <v>Baixa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19" ht="15.75" x14ac:dyDescent="0.25">
      <c r="A514" s="42">
        <v>509</v>
      </c>
      <c r="B514" s="7">
        <v>314410</v>
      </c>
      <c r="C514" s="17" t="s">
        <v>1117</v>
      </c>
      <c r="D514" s="36" t="s">
        <v>40</v>
      </c>
      <c r="E514" s="36" t="s">
        <v>530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0</v>
      </c>
      <c r="J514" s="11">
        <v>20594</v>
      </c>
      <c r="K514" s="58" t="s">
        <v>1124</v>
      </c>
      <c r="L514" s="8">
        <f>I514/J514*100000</f>
        <v>0</v>
      </c>
      <c r="M514" s="7" t="str">
        <f>IF(L514=0,"Silencioso",IF(AND(L514&gt;0,L514&lt;100),"Baixa",IF(AND(L514&gt;=100,L514&lt;300),"Média",IF(AND(L514&gt;=300,L514&lt;500),"Alta",IF(L514&gt;=500,"Muito Alta","Avaliar")))))</f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510</v>
      </c>
      <c r="B515" s="7">
        <v>314420</v>
      </c>
      <c r="C515" s="17" t="s">
        <v>1113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3219</v>
      </c>
      <c r="K515" s="58" t="s">
        <v>1124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511</v>
      </c>
      <c r="B516" s="7">
        <v>314430</v>
      </c>
      <c r="C516" s="17" t="s">
        <v>1116</v>
      </c>
      <c r="D516" s="36" t="s">
        <v>28</v>
      </c>
      <c r="E516" s="36" t="s">
        <v>532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0</v>
      </c>
      <c r="J516" s="11">
        <v>40839</v>
      </c>
      <c r="K516" s="58" t="s">
        <v>1125</v>
      </c>
      <c r="L516" s="8">
        <f>I516/J516*100000</f>
        <v>0</v>
      </c>
      <c r="M516" s="7" t="str">
        <f>IF(L516=0,"Silencioso",IF(AND(L516&gt;0,L516&lt;100),"Baixa",IF(AND(L516&gt;=100,L516&lt;300),"Média",IF(AND(L516&gt;=300,L516&lt;500),"Alta",IF(L516&gt;=500,"Muito Alta","Avaliar")))))</f>
        <v>Silencioso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38"/>
    </row>
    <row r="517" spans="1:19" ht="15.75" x14ac:dyDescent="0.25">
      <c r="A517" s="42">
        <v>512</v>
      </c>
      <c r="B517" s="7">
        <v>314435</v>
      </c>
      <c r="C517" s="17" t="s">
        <v>1113</v>
      </c>
      <c r="D517" s="36" t="s">
        <v>20</v>
      </c>
      <c r="E517" s="36" t="s">
        <v>533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0</v>
      </c>
      <c r="J517" s="11">
        <v>6939</v>
      </c>
      <c r="K517" s="58" t="s">
        <v>1124</v>
      </c>
      <c r="L517" s="8">
        <f>I517/J517*100000</f>
        <v>0</v>
      </c>
      <c r="M517" s="7" t="str">
        <f>IF(L517=0,"Silencioso",IF(AND(L517&gt;0,L517&lt;100),"Baixa",IF(AND(L517&gt;=100,L517&lt;300),"Média",IF(AND(L517&gt;=300,L517&lt;500),"Alta",IF(L517&gt;=500,"Muito Alta","Avaliar")))))</f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513</v>
      </c>
      <c r="B518" s="7">
        <v>314437</v>
      </c>
      <c r="C518" s="17" t="s">
        <v>1120</v>
      </c>
      <c r="D518" s="36" t="s">
        <v>80</v>
      </c>
      <c r="E518" s="36" t="s">
        <v>534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0</v>
      </c>
      <c r="J518" s="11">
        <v>3314</v>
      </c>
      <c r="K518" s="58" t="s">
        <v>1124</v>
      </c>
      <c r="L518" s="8">
        <f>I518/J518*100000</f>
        <v>0</v>
      </c>
      <c r="M518" s="7" t="str">
        <f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514</v>
      </c>
      <c r="B519" s="7">
        <v>314440</v>
      </c>
      <c r="C519" s="17" t="s">
        <v>1117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4731</v>
      </c>
      <c r="K519" s="58" t="s">
        <v>1124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515</v>
      </c>
      <c r="B520" s="7">
        <v>314450</v>
      </c>
      <c r="C520" s="17" t="s">
        <v>1119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8555</v>
      </c>
      <c r="K520" s="58" t="s">
        <v>1124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516</v>
      </c>
      <c r="B521" s="7">
        <v>314460</v>
      </c>
      <c r="C521" s="17" t="s">
        <v>1117</v>
      </c>
      <c r="D521" s="36" t="s">
        <v>33</v>
      </c>
      <c r="E521" s="36" t="s">
        <v>537</v>
      </c>
      <c r="F521" s="12">
        <f>VLOOKUP(A521,Dengue!$1:$1048576,10,FALSE)</f>
        <v>1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1</v>
      </c>
      <c r="J521" s="11">
        <v>26709</v>
      </c>
      <c r="K521" s="58" t="s">
        <v>1125</v>
      </c>
      <c r="L521" s="8">
        <f>I521/J521*100000</f>
        <v>3.7440563106069114</v>
      </c>
      <c r="M521" s="7" t="str">
        <f>IF(L521=0,"Silencioso",IF(AND(L521&gt;0,L521&lt;100),"Baixa",IF(AND(L521&gt;=100,L521&lt;300),"Média",IF(AND(L521&gt;=300,L521&lt;500),"Alta",IF(L521&gt;=500,"Muito Alta","Avaliar")))))</f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517</v>
      </c>
      <c r="B522" s="7">
        <v>314465</v>
      </c>
      <c r="C522" s="17" t="s">
        <v>1121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10263</v>
      </c>
      <c r="K522" s="58" t="s">
        <v>1124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19" ht="15.75" x14ac:dyDescent="0.25">
      <c r="A523" s="42">
        <v>518</v>
      </c>
      <c r="B523" s="7">
        <v>314467</v>
      </c>
      <c r="C523" s="17" t="s">
        <v>1113</v>
      </c>
      <c r="D523" s="36" t="s">
        <v>22</v>
      </c>
      <c r="E523" s="36" t="s">
        <v>539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3255</v>
      </c>
      <c r="K523" s="58" t="s">
        <v>1124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519</v>
      </c>
      <c r="B524" s="7">
        <v>314470</v>
      </c>
      <c r="C524" s="17" t="s">
        <v>1111</v>
      </c>
      <c r="D524" s="36" t="s">
        <v>90</v>
      </c>
      <c r="E524" s="36" t="s">
        <v>540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0</v>
      </c>
      <c r="J524" s="11">
        <v>17607</v>
      </c>
      <c r="K524" s="58" t="s">
        <v>1124</v>
      </c>
      <c r="L524" s="8">
        <f>I524/J524*100000</f>
        <v>0</v>
      </c>
      <c r="M524" s="7" t="str">
        <f>IF(L524=0,"Silencioso",IF(AND(L524&gt;0,L524&lt;100),"Baixa",IF(AND(L524&gt;=100,L524&lt;300),"Média",IF(AND(L524&gt;=300,L524&lt;500),"Alta",IF(L524&gt;=500,"Muito Alta","Avaliar")))))</f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520</v>
      </c>
      <c r="B525" s="7">
        <v>314480</v>
      </c>
      <c r="C525" s="17" t="s">
        <v>1111</v>
      </c>
      <c r="D525" s="36" t="s">
        <v>98</v>
      </c>
      <c r="E525" s="36" t="s">
        <v>541</v>
      </c>
      <c r="F525" s="12">
        <f>VLOOKUP(A525,Dengue!$1:$1048576,10,FALSE)</f>
        <v>23</v>
      </c>
      <c r="G525" s="12">
        <f>VLOOKUP($A525,Chik!$1:$1048576,10,FALSE)</f>
        <v>1</v>
      </c>
      <c r="H525" s="12">
        <f>VLOOKUP($A525,zika!$1:$1048576,10,FALSE)</f>
        <v>0</v>
      </c>
      <c r="I525" s="12">
        <f>H525+F525+G525</f>
        <v>24</v>
      </c>
      <c r="J525" s="11">
        <v>93577</v>
      </c>
      <c r="K525" s="58" t="s">
        <v>1126</v>
      </c>
      <c r="L525" s="8">
        <f>I525/J525*100000</f>
        <v>25.647327869027642</v>
      </c>
      <c r="M525" s="7" t="str">
        <f>IF(L525=0,"Silencioso",IF(AND(L525&gt;0,L525&lt;100),"Baixa",IF(AND(L525&gt;=100,L525&lt;300),"Média",IF(AND(L525&gt;=300,L525&lt;500),"Alta",IF(L525&gt;=500,"Muito Alta","Avaliar")))))</f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38"/>
    </row>
    <row r="526" spans="1:19" ht="15.75" x14ac:dyDescent="0.25">
      <c r="A526" s="42">
        <v>521</v>
      </c>
      <c r="B526" s="7">
        <v>314490</v>
      </c>
      <c r="C526" s="17" t="s">
        <v>1116</v>
      </c>
      <c r="D526" s="36" t="s">
        <v>28</v>
      </c>
      <c r="E526" s="36" t="s">
        <v>542</v>
      </c>
      <c r="F526" s="12">
        <f>VLOOKUP(A526,Dengue!$1:$1048576,10,FALSE)</f>
        <v>2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2</v>
      </c>
      <c r="J526" s="11">
        <v>3627</v>
      </c>
      <c r="K526" s="58" t="s">
        <v>1124</v>
      </c>
      <c r="L526" s="8">
        <f>I526/J526*100000</f>
        <v>55.141990625861595</v>
      </c>
      <c r="M526" s="7" t="str">
        <f>IF(L526=0,"Silencioso",IF(AND(L526&gt;0,L526&lt;100),"Baixa",IF(AND(L526&gt;=100,L526&lt;300),"Média",IF(AND(L526&gt;=300,L526&lt;500),"Alta",IF(L526&gt;=500,"Muito Alta","Avaliar")))))</f>
        <v>Baixa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522</v>
      </c>
      <c r="B527" s="7">
        <v>314500</v>
      </c>
      <c r="C527" s="17" t="s">
        <v>1110</v>
      </c>
      <c r="D527" s="36" t="s">
        <v>8</v>
      </c>
      <c r="E527" s="36" t="s">
        <v>543</v>
      </c>
      <c r="F527" s="12">
        <f>VLOOKUP(A527,Dengue!$1:$1048576,10,FALSE)</f>
        <v>3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3</v>
      </c>
      <c r="J527" s="11">
        <v>15280</v>
      </c>
      <c r="K527" s="58" t="s">
        <v>1124</v>
      </c>
      <c r="L527" s="8">
        <f>I527/J527*100000</f>
        <v>19.633507853403142</v>
      </c>
      <c r="M527" s="7" t="str">
        <f>IF(L527=0,"Silencioso",IF(AND(L527&gt;0,L527&lt;100),"Baixa",IF(AND(L527&gt;=100,L527&lt;300),"Média",IF(AND(L527&gt;=300,L527&lt;500),"Alta",IF(L527&gt;=500,"Muito Alta","Avaliar")))))</f>
        <v>Baixa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523</v>
      </c>
      <c r="B528" s="7">
        <v>314505</v>
      </c>
      <c r="C528" s="17" t="s">
        <v>1121</v>
      </c>
      <c r="D528" s="36" t="s">
        <v>102</v>
      </c>
      <c r="E528" s="36" t="s">
        <v>544</v>
      </c>
      <c r="F528" s="12">
        <f>VLOOKUP(A528,Dengue!$1:$1048576,10,FALSE)</f>
        <v>1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1</v>
      </c>
      <c r="J528" s="11">
        <v>7504</v>
      </c>
      <c r="K528" s="58" t="s">
        <v>1124</v>
      </c>
      <c r="L528" s="8">
        <f>I528/J528*100000</f>
        <v>13.326226012793176</v>
      </c>
      <c r="M528" s="7" t="str">
        <f>IF(L528=0,"Silencioso",IF(AND(L528&gt;0,L528&lt;100),"Baixa",IF(AND(L528&gt;=100,L528&lt;300),"Média",IF(AND(L528&gt;=300,L528&lt;500),"Alta",IF(L528&gt;=500,"Muito Alta","Avaliar")))))</f>
        <v>Baixa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524</v>
      </c>
      <c r="B529" s="7">
        <v>314510</v>
      </c>
      <c r="C529" s="17" t="s">
        <v>1117</v>
      </c>
      <c r="D529" s="36" t="s">
        <v>40</v>
      </c>
      <c r="E529" s="36" t="s">
        <v>545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0</v>
      </c>
      <c r="J529" s="11">
        <v>16610</v>
      </c>
      <c r="K529" s="58" t="s">
        <v>1124</v>
      </c>
      <c r="L529" s="8">
        <f>I529/J529*100000</f>
        <v>0</v>
      </c>
      <c r="M529" s="7" t="str">
        <f>IF(L529=0,"Silencioso",IF(AND(L529&gt;0,L529&lt;100),"Baixa",IF(AND(L529&gt;=100,L529&lt;300),"Média",IF(AND(L529&gt;=300,L529&lt;500),"Alta",IF(L529&gt;=500,"Muito Alta","Avaliar")))))</f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525</v>
      </c>
      <c r="B530" s="7">
        <v>314520</v>
      </c>
      <c r="C530" s="17" t="s">
        <v>1115</v>
      </c>
      <c r="D530" s="36" t="s">
        <v>26</v>
      </c>
      <c r="E530" s="46" t="s">
        <v>546</v>
      </c>
      <c r="F530" s="12">
        <f>VLOOKUP(A530,Dengue!$1:$1048576,10,FALSE)</f>
        <v>2</v>
      </c>
      <c r="G530" s="12">
        <f>VLOOKUP($A530,Chik!$1:$1048576,10,FALSE)</f>
        <v>0</v>
      </c>
      <c r="H530" s="12">
        <f>VLOOKUP($A530,zika!$1:$1048576,10,FALSE)</f>
        <v>0</v>
      </c>
      <c r="I530" s="12">
        <f>H530+F530+G530</f>
        <v>2</v>
      </c>
      <c r="J530" s="11">
        <v>99770</v>
      </c>
      <c r="K530" s="58" t="s">
        <v>1126</v>
      </c>
      <c r="L530" s="8">
        <f>I530/J530*100000</f>
        <v>2.0046106043900975</v>
      </c>
      <c r="M530" s="7" t="str">
        <f>IF(L530=0,"Silencioso",IF(AND(L530&gt;0,L530&lt;100),"Baixa",IF(AND(L530&gt;=100,L530&lt;300),"Média",IF(AND(L530&gt;=300,L530&lt;500),"Alta",IF(L530&gt;=500,"Muito Alta","Avaliar")))))</f>
        <v>Baixa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19" ht="15.75" x14ac:dyDescent="0.25">
      <c r="A531" s="42">
        <v>526</v>
      </c>
      <c r="B531" s="7">
        <v>313660</v>
      </c>
      <c r="C531" s="17" t="s">
        <v>1111</v>
      </c>
      <c r="D531" s="36" t="s">
        <v>98</v>
      </c>
      <c r="E531" s="36" t="s">
        <v>547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0</v>
      </c>
      <c r="J531" s="11">
        <v>5718</v>
      </c>
      <c r="K531" s="58" t="s">
        <v>1124</v>
      </c>
      <c r="L531" s="8">
        <f>I531/J531*100000</f>
        <v>0</v>
      </c>
      <c r="M531" s="7" t="str">
        <f>IF(L531=0,"Silencioso",IF(AND(L531&gt;0,L531&lt;100),"Baixa",IF(AND(L531&gt;=100,L531&lt;300),"Média",IF(AND(L531&gt;=300,L531&lt;500),"Alta",IF(L531&gt;=500,"Muito Alta","Avaliar")))))</f>
        <v>Silencioso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527</v>
      </c>
      <c r="B532" s="7">
        <v>314530</v>
      </c>
      <c r="C532" s="17" t="s">
        <v>1116</v>
      </c>
      <c r="D532" s="36" t="s">
        <v>28</v>
      </c>
      <c r="E532" s="36" t="s">
        <v>548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0</v>
      </c>
      <c r="J532" s="11">
        <v>31326</v>
      </c>
      <c r="K532" s="58" t="s">
        <v>1125</v>
      </c>
      <c r="L532" s="8">
        <f>I532/J532*100000</f>
        <v>0</v>
      </c>
      <c r="M532" s="7" t="str">
        <f>IF(L532=0,"Silencioso",IF(AND(L532&gt;0,L532&lt;100),"Baixa",IF(AND(L532&gt;=100,L532&lt;300),"Média",IF(AND(L532&gt;=300,L532&lt;500),"Alta",IF(L532&gt;=500,"Muito Alta","Avaliar")))))</f>
        <v>Silencioso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19" ht="15.75" x14ac:dyDescent="0.25">
      <c r="A533" s="42">
        <v>528</v>
      </c>
      <c r="B533" s="7">
        <v>314535</v>
      </c>
      <c r="C533" s="17" t="s">
        <v>1116</v>
      </c>
      <c r="D533" s="36" t="s">
        <v>28</v>
      </c>
      <c r="E533" s="36" t="s">
        <v>549</v>
      </c>
      <c r="F533" s="12">
        <f>VLOOKUP(A533,Dengue!$1:$1048576,10,FALSE)</f>
        <v>4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4</v>
      </c>
      <c r="J533" s="11">
        <v>10731</v>
      </c>
      <c r="K533" s="58" t="s">
        <v>1124</v>
      </c>
      <c r="L533" s="8">
        <f>I533/J533*100000</f>
        <v>37.275184046221227</v>
      </c>
      <c r="M533" s="7" t="str">
        <f>IF(L533=0,"Silencioso",IF(AND(L533&gt;0,L533&lt;100),"Baixa",IF(AND(L533&gt;=100,L533&lt;300),"Média",IF(AND(L533&gt;=300,L533&lt;500),"Alta",IF(L533&gt;=500,"Muito Alta","Avaliar")))))</f>
        <v>Baixa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529</v>
      </c>
      <c r="B534" s="7">
        <v>314537</v>
      </c>
      <c r="C534" s="17" t="s">
        <v>1121</v>
      </c>
      <c r="D534" s="36" t="s">
        <v>102</v>
      </c>
      <c r="E534" s="36" t="s">
        <v>550</v>
      </c>
      <c r="F534" s="12">
        <f>VLOOKUP(A534,Dengue!$1:$1048576,10,FALSE)</f>
        <v>1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1</v>
      </c>
      <c r="J534" s="11">
        <v>5273</v>
      </c>
      <c r="K534" s="58" t="s">
        <v>1124</v>
      </c>
      <c r="L534" s="8">
        <f>I534/J534*100000</f>
        <v>18.964536317087045</v>
      </c>
      <c r="M534" s="7" t="str">
        <f>IF(L534=0,"Silencioso",IF(AND(L534&gt;0,L534&lt;100),"Baixa",IF(AND(L534&gt;=100,L534&lt;300),"Média",IF(AND(L534&gt;=300,L534&lt;500),"Alta",IF(L534&gt;=500,"Muito Alta","Avaliar")))))</f>
        <v>Baixa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530</v>
      </c>
      <c r="B535" s="7">
        <v>314540</v>
      </c>
      <c r="C535" s="17" t="s">
        <v>1118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1775</v>
      </c>
      <c r="K535" s="58" t="s">
        <v>1124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531</v>
      </c>
      <c r="B536" s="7">
        <v>314545</v>
      </c>
      <c r="C536" s="17" t="s">
        <v>1121</v>
      </c>
      <c r="D536" s="36" t="s">
        <v>102</v>
      </c>
      <c r="E536" s="36" t="s">
        <v>552</v>
      </c>
      <c r="F536" s="12">
        <f>VLOOKUP(A536,Dengue!$1:$1048576,10,FALSE)</f>
        <v>1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1</v>
      </c>
      <c r="J536" s="11">
        <v>6018</v>
      </c>
      <c r="K536" s="58" t="s">
        <v>1124</v>
      </c>
      <c r="L536" s="8">
        <f>I536/J536*100000</f>
        <v>16.616816218012627</v>
      </c>
      <c r="M536" s="7" t="str">
        <f>IF(L536=0,"Silencioso",IF(AND(L536&gt;0,L536&lt;100),"Baixa",IF(AND(L536&gt;=100,L536&lt;300),"Média",IF(AND(L536&gt;=300,L536&lt;500),"Alta",IF(L536&gt;=500,"Muito Alta","Avaliar")))))</f>
        <v>Baixa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19" ht="15.75" x14ac:dyDescent="0.25">
      <c r="A537" s="42">
        <v>532</v>
      </c>
      <c r="B537" s="7">
        <v>314550</v>
      </c>
      <c r="C537" s="17" t="s">
        <v>1117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2765</v>
      </c>
      <c r="K537" s="58" t="s">
        <v>1124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533</v>
      </c>
      <c r="B538" s="7">
        <v>314560</v>
      </c>
      <c r="C538" s="17" t="s">
        <v>1115</v>
      </c>
      <c r="D538" s="36" t="s">
        <v>26</v>
      </c>
      <c r="E538" s="36" t="s">
        <v>554</v>
      </c>
      <c r="F538" s="12">
        <f>VLOOKUP(A538,Dengue!$1:$1048576,10,FALSE)</f>
        <v>2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2</v>
      </c>
      <c r="J538" s="11">
        <v>41529</v>
      </c>
      <c r="K538" s="58" t="s">
        <v>1125</v>
      </c>
      <c r="L538" s="8">
        <f>I538/J538*100000</f>
        <v>4.8159117724963281</v>
      </c>
      <c r="M538" s="7" t="str">
        <f>IF(L538=0,"Silencioso",IF(AND(L538&gt;0,L538&lt;100),"Baixa",IF(AND(L538&gt;=100,L538&lt;300),"Média",IF(AND(L538&gt;=300,L538&lt;500),"Alta",IF(L538&gt;=500,"Muito Alta","Avaliar")))))</f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19" ht="15.75" x14ac:dyDescent="0.25">
      <c r="A539" s="42">
        <v>534</v>
      </c>
      <c r="B539" s="7">
        <v>314570</v>
      </c>
      <c r="C539" s="17" t="s">
        <v>1118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2136</v>
      </c>
      <c r="K539" s="58" t="s">
        <v>1124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535</v>
      </c>
      <c r="B540" s="7">
        <v>314580</v>
      </c>
      <c r="C540" s="17" t="s">
        <v>1115</v>
      </c>
      <c r="D540" s="36" t="s">
        <v>26</v>
      </c>
      <c r="E540" s="36" t="s">
        <v>556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0</v>
      </c>
      <c r="J540" s="11">
        <v>3144</v>
      </c>
      <c r="K540" s="58" t="s">
        <v>1124</v>
      </c>
      <c r="L540" s="8">
        <f>I540/J540*100000</f>
        <v>0</v>
      </c>
      <c r="M540" s="7" t="str">
        <f>IF(L540=0,"Silencioso",IF(AND(L540&gt;0,L540&lt;100),"Baixa",IF(AND(L540&gt;=100,L540&lt;300),"Média",IF(AND(L540&gt;=300,L540&lt;500),"Alta",IF(L540&gt;=500,"Muito Alta","Avaliar")))))</f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536</v>
      </c>
      <c r="B541" s="7">
        <v>314585</v>
      </c>
      <c r="C541" s="17" t="s">
        <v>1112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4647</v>
      </c>
      <c r="K541" s="58" t="s">
        <v>1124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537</v>
      </c>
      <c r="B542" s="7">
        <v>314587</v>
      </c>
      <c r="C542" s="17" t="s">
        <v>1118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1</v>
      </c>
      <c r="H542" s="12">
        <f>VLOOKUP($A542,zika!$1:$1048576,10,FALSE)</f>
        <v>0</v>
      </c>
      <c r="I542" s="12">
        <f>H542+F542+G542</f>
        <v>1</v>
      </c>
      <c r="J542" s="11">
        <v>7954</v>
      </c>
      <c r="K542" s="58" t="s">
        <v>1124</v>
      </c>
      <c r="L542" s="8">
        <f>I542/J542*100000</f>
        <v>12.572290671360323</v>
      </c>
      <c r="M542" s="7" t="str">
        <f>IF(L542=0,"Silencioso",IF(AND(L542&gt;0,L542&lt;100),"Baixa",IF(AND(L542&gt;=100,L542&lt;300),"Média",IF(AND(L542&gt;=300,L542&lt;500),"Alta",IF(L542&gt;=500,"Muito Alta","Avaliar")))))</f>
        <v>Baixa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538</v>
      </c>
      <c r="B543" s="7">
        <v>314590</v>
      </c>
      <c r="C543" s="17" t="s">
        <v>1119</v>
      </c>
      <c r="D543" s="36" t="s">
        <v>41</v>
      </c>
      <c r="E543" s="36" t="s">
        <v>559</v>
      </c>
      <c r="F543" s="12">
        <f>VLOOKUP(A543,Dengue!$1:$1048576,10,FALSE)</f>
        <v>2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2</v>
      </c>
      <c r="J543" s="11">
        <v>39121</v>
      </c>
      <c r="K543" s="58" t="s">
        <v>1125</v>
      </c>
      <c r="L543" s="8">
        <f>I543/J543*100000</f>
        <v>5.1123437539940184</v>
      </c>
      <c r="M543" s="7" t="str">
        <f>IF(L543=0,"Silencioso",IF(AND(L543&gt;0,L543&lt;100),"Baixa",IF(AND(L543&gt;=100,L543&lt;300),"Média",IF(AND(L543&gt;=300,L543&lt;500),"Alta",IF(L543&gt;=500,"Muito Alta","Avaliar")))))</f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539</v>
      </c>
      <c r="B544" s="7">
        <v>314600</v>
      </c>
      <c r="C544" s="17" t="s">
        <v>1117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33481</v>
      </c>
      <c r="K544" s="58" t="s">
        <v>1125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540</v>
      </c>
      <c r="B545" s="7">
        <v>314610</v>
      </c>
      <c r="C545" s="17" t="s">
        <v>1111</v>
      </c>
      <c r="D545" s="36" t="s">
        <v>98</v>
      </c>
      <c r="E545" s="36" t="s">
        <v>561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0</v>
      </c>
      <c r="J545" s="11">
        <v>73994</v>
      </c>
      <c r="K545" s="58" t="s">
        <v>1126</v>
      </c>
      <c r="L545" s="8">
        <f>I545/J545*100000</f>
        <v>0</v>
      </c>
      <c r="M545" s="7" t="str">
        <f>IF(L545=0,"Silencioso",IF(AND(L545&gt;0,L545&lt;100),"Baixa",IF(AND(L545&gt;=100,L545&lt;300),"Média",IF(AND(L545&gt;=300,L545&lt;500),"Alta",IF(L545&gt;=500,"Muito Alta","Avaliar")))))</f>
        <v>Silencioso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19" ht="15.75" x14ac:dyDescent="0.25">
      <c r="A546" s="42">
        <v>541</v>
      </c>
      <c r="B546" s="7">
        <v>314620</v>
      </c>
      <c r="C546" s="17" t="s">
        <v>1116</v>
      </c>
      <c r="D546" s="36" t="s">
        <v>28</v>
      </c>
      <c r="E546" s="36" t="s">
        <v>562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0</v>
      </c>
      <c r="J546" s="11">
        <v>5954</v>
      </c>
      <c r="K546" s="58" t="s">
        <v>1124</v>
      </c>
      <c r="L546" s="8">
        <f>I546/J546*100000</f>
        <v>0</v>
      </c>
      <c r="M546" s="7" t="str">
        <f>IF(L546=0,"Silencioso",IF(AND(L546&gt;0,L546&lt;100),"Baixa",IF(AND(L546&gt;=100,L546&lt;300),"Média",IF(AND(L546&gt;=300,L546&lt;500),"Alta",IF(L546&gt;=500,"Muito Alta","Avaliar")))))</f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542</v>
      </c>
      <c r="B547" s="7">
        <v>314625</v>
      </c>
      <c r="C547" s="17" t="s">
        <v>1121</v>
      </c>
      <c r="D547" s="36" t="s">
        <v>102</v>
      </c>
      <c r="E547" s="36" t="s">
        <v>563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0</v>
      </c>
      <c r="J547" s="11">
        <v>6332</v>
      </c>
      <c r="K547" s="58" t="s">
        <v>1124</v>
      </c>
      <c r="L547" s="8">
        <f>I547/J547*100000</f>
        <v>0</v>
      </c>
      <c r="M547" s="7" t="str">
        <f>IF(L547=0,"Silencioso",IF(AND(L547&gt;0,L547&lt;100),"Baixa",IF(AND(L547&gt;=100,L547&lt;300),"Média",IF(AND(L547&gt;=300,L547&lt;500),"Alta",IF(L547&gt;=500,"Muito Alta","Avaliar")))))</f>
        <v>Silencioso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19" ht="15.75" x14ac:dyDescent="0.25">
      <c r="A548" s="42">
        <v>543</v>
      </c>
      <c r="B548" s="7">
        <v>314630</v>
      </c>
      <c r="C548" s="17" t="s">
        <v>1116</v>
      </c>
      <c r="D548" s="36" t="s">
        <v>28</v>
      </c>
      <c r="E548" s="36" t="s">
        <v>564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0</v>
      </c>
      <c r="J548" s="11">
        <v>20052</v>
      </c>
      <c r="K548" s="58" t="s">
        <v>1124</v>
      </c>
      <c r="L548" s="8">
        <f>I548/J548*100000</f>
        <v>0</v>
      </c>
      <c r="M548" s="7" t="str">
        <f>IF(L548=0,"Silencioso",IF(AND(L548&gt;0,L548&lt;100),"Baixa",IF(AND(L548&gt;=100,L548&lt;300),"Média",IF(AND(L548&gt;=300,L548&lt;500),"Alta",IF(L548&gt;=500,"Muito Alta","Avaliar")))))</f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544</v>
      </c>
      <c r="B549" s="7">
        <v>314655</v>
      </c>
      <c r="C549" s="17" t="s">
        <v>1121</v>
      </c>
      <c r="D549" s="36" t="s">
        <v>102</v>
      </c>
      <c r="E549" s="36" t="s">
        <v>565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6084</v>
      </c>
      <c r="K549" s="58" t="s">
        <v>1124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545</v>
      </c>
      <c r="B550" s="7">
        <v>314640</v>
      </c>
      <c r="C550" s="17" t="s">
        <v>1111</v>
      </c>
      <c r="D550" s="36" t="s">
        <v>11</v>
      </c>
      <c r="E550" s="36" t="s">
        <v>566</v>
      </c>
      <c r="F550" s="12">
        <f>VLOOKUP(A550,Dengue!$1:$1048576,10,FALSE)</f>
        <v>3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3</v>
      </c>
      <c r="J550" s="11">
        <v>4510</v>
      </c>
      <c r="K550" s="58" t="s">
        <v>1124</v>
      </c>
      <c r="L550" s="8">
        <f>I550/J550*100000</f>
        <v>66.518847006651882</v>
      </c>
      <c r="M550" s="7" t="str">
        <f>IF(L550=0,"Silencioso",IF(AND(L550&gt;0,L550&lt;100),"Baixa",IF(AND(L550&gt;=100,L550&lt;300),"Média",IF(AND(L550&gt;=300,L550&lt;500),"Alta",IF(L550&gt;=500,"Muito Alta","Avaliar")))))</f>
        <v>Baixa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546</v>
      </c>
      <c r="B551" s="7">
        <v>314650</v>
      </c>
      <c r="C551" s="17" t="s">
        <v>1115</v>
      </c>
      <c r="D551" s="36" t="s">
        <v>26</v>
      </c>
      <c r="E551" s="36" t="s">
        <v>567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0</v>
      </c>
      <c r="J551" s="11">
        <v>8270</v>
      </c>
      <c r="K551" s="58" t="s">
        <v>1124</v>
      </c>
      <c r="L551" s="8">
        <f>I551/J551*100000</f>
        <v>0</v>
      </c>
      <c r="M551" s="7" t="str">
        <f>IF(L551=0,"Silencioso",IF(AND(L551&gt;0,L551&lt;100),"Baixa",IF(AND(L551&gt;=100,L551&lt;300),"Média",IF(AND(L551&gt;=300,L551&lt;500),"Alta",IF(L551&gt;=500,"Muito Alta","Avaliar")))))</f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547</v>
      </c>
      <c r="B552" s="7">
        <v>314660</v>
      </c>
      <c r="C552" s="17" t="s">
        <v>1119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1535</v>
      </c>
      <c r="K552" s="58" t="s">
        <v>1124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548</v>
      </c>
      <c r="B553" s="7">
        <v>314670</v>
      </c>
      <c r="C553" s="17" t="s">
        <v>1118</v>
      </c>
      <c r="D553" s="36" t="s">
        <v>38</v>
      </c>
      <c r="E553" s="36" t="s">
        <v>569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0</v>
      </c>
      <c r="J553" s="11">
        <v>6621</v>
      </c>
      <c r="K553" s="58" t="s">
        <v>1124</v>
      </c>
      <c r="L553" s="8">
        <f>I553/J553*100000</f>
        <v>0</v>
      </c>
      <c r="M553" s="7" t="str">
        <f>IF(L553=0,"Silencioso",IF(AND(L553&gt;0,L553&lt;100),"Baixa",IF(AND(L553&gt;=100,L553&lt;300),"Média",IF(AND(L553&gt;=300,L553&lt;500),"Alta",IF(L553&gt;=500,"Muito Alta","Avaliar")))))</f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549</v>
      </c>
      <c r="B554" s="7">
        <v>314675</v>
      </c>
      <c r="C554" s="17" t="s">
        <v>1116</v>
      </c>
      <c r="D554" s="36" t="s">
        <v>30</v>
      </c>
      <c r="E554" s="36" t="s">
        <v>570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0</v>
      </c>
      <c r="J554" s="11">
        <v>5671</v>
      </c>
      <c r="K554" s="58" t="s">
        <v>1124</v>
      </c>
      <c r="L554" s="8">
        <f>I554/J554*100000</f>
        <v>0</v>
      </c>
      <c r="M554" s="7" t="str">
        <f>IF(L554=0,"Silencioso",IF(AND(L554&gt;0,L554&lt;100),"Baixa",IF(AND(L554&gt;=100,L554&lt;300),"Média",IF(AND(L554&gt;=300,L554&lt;500),"Alta",IF(L554&gt;=500,"Muito Alta","Avaliar")))))</f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550</v>
      </c>
      <c r="B555" s="7">
        <v>314690</v>
      </c>
      <c r="C555" s="17" t="s">
        <v>1111</v>
      </c>
      <c r="D555" s="36" t="s">
        <v>11</v>
      </c>
      <c r="E555" s="36" t="s">
        <v>571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0</v>
      </c>
      <c r="J555" s="11">
        <v>15543</v>
      </c>
      <c r="K555" s="58" t="s">
        <v>1124</v>
      </c>
      <c r="L555" s="8">
        <f>I555/J555*100000</f>
        <v>0</v>
      </c>
      <c r="M555" s="7" t="str">
        <f>IF(L555=0,"Silencioso",IF(AND(L555&gt;0,L555&lt;100),"Baixa",IF(AND(L555&gt;=100,L555&lt;300),"Média",IF(AND(L555&gt;=300,L555&lt;500),"Alta",IF(L555&gt;=500,"Muito Alta","Avaliar")))))</f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551</v>
      </c>
      <c r="B556" s="7">
        <v>314710</v>
      </c>
      <c r="C556" s="17" t="s">
        <v>1115</v>
      </c>
      <c r="D556" s="36" t="s">
        <v>26</v>
      </c>
      <c r="E556" s="36" t="s">
        <v>572</v>
      </c>
      <c r="F556" s="12">
        <f>VLOOKUP(A556,Dengue!$1:$1048576,10,FALSE)</f>
        <v>10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10</v>
      </c>
      <c r="J556" s="11">
        <v>93101</v>
      </c>
      <c r="K556" s="58" t="s">
        <v>1126</v>
      </c>
      <c r="L556" s="8">
        <f>I556/J556*100000</f>
        <v>10.741023189869066</v>
      </c>
      <c r="M556" s="7" t="str">
        <f>IF(L556=0,"Silencioso",IF(AND(L556&gt;0,L556&lt;100),"Baixa",IF(AND(L556&gt;=100,L556&lt;300),"Média",IF(AND(L556&gt;=300,L556&lt;500),"Alta",IF(L556&gt;=500,"Muito Alta","Avaliar")))))</f>
        <v>Baixa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19" ht="15.75" x14ac:dyDescent="0.25">
      <c r="A557" s="42">
        <v>552</v>
      </c>
      <c r="B557" s="7">
        <v>314700</v>
      </c>
      <c r="C557" s="17" t="s">
        <v>1120</v>
      </c>
      <c r="D557" s="36" t="s">
        <v>80</v>
      </c>
      <c r="E557" s="36" t="s">
        <v>573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0</v>
      </c>
      <c r="J557" s="11">
        <v>92430</v>
      </c>
      <c r="K557" s="58" t="s">
        <v>1126</v>
      </c>
      <c r="L557" s="8">
        <f>I557/J557*100000</f>
        <v>0</v>
      </c>
      <c r="M557" s="7" t="str">
        <f>IF(L557=0,"Silencioso",IF(AND(L557&gt;0,L557&lt;100),"Baixa",IF(AND(L557&gt;=100,L557&lt;300),"Média",IF(AND(L557&gt;=300,L557&lt;500),"Alta",IF(L557&gt;=500,"Muito Alta","Avaliar")))))</f>
        <v>Silencioso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19" ht="15.75" x14ac:dyDescent="0.25">
      <c r="A558" s="42">
        <v>553</v>
      </c>
      <c r="B558" s="7">
        <v>314720</v>
      </c>
      <c r="C558" s="17" t="s">
        <v>1117</v>
      </c>
      <c r="D558" s="36" t="s">
        <v>40</v>
      </c>
      <c r="E558" s="36" t="s">
        <v>574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0</v>
      </c>
      <c r="J558" s="11">
        <v>21418</v>
      </c>
      <c r="K558" s="58" t="s">
        <v>1124</v>
      </c>
      <c r="L558" s="8">
        <f>I558/J558*100000</f>
        <v>0</v>
      </c>
      <c r="M558" s="7" t="str">
        <f>IF(L558=0,"Silencioso",IF(AND(L558&gt;0,L558&lt;100),"Baixa",IF(AND(L558&gt;=100,L558&lt;300),"Média",IF(AND(L558&gt;=300,L558&lt;500),"Alta",IF(L558&gt;=500,"Muito Alta","Avaliar")))))</f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554</v>
      </c>
      <c r="B559" s="7">
        <v>314730</v>
      </c>
      <c r="C559" s="17" t="s">
        <v>1117</v>
      </c>
      <c r="D559" s="36" t="s">
        <v>36</v>
      </c>
      <c r="E559" s="36" t="s">
        <v>575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0</v>
      </c>
      <c r="J559" s="11">
        <v>20940</v>
      </c>
      <c r="K559" s="58" t="s">
        <v>1124</v>
      </c>
      <c r="L559" s="8">
        <f>I559/J559*100000</f>
        <v>0</v>
      </c>
      <c r="M559" s="7" t="str">
        <f>IF(L559=0,"Silencioso",IF(AND(L559&gt;0,L559&lt;100),"Baixa",IF(AND(L559&gt;=100,L559&lt;300),"Média",IF(AND(L559&gt;=300,L559&lt;500),"Alta",IF(L559&gt;=500,"Muito Alta","Avaliar")))))</f>
        <v>Silencioso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19" ht="15.75" x14ac:dyDescent="0.25">
      <c r="A560" s="42">
        <v>555</v>
      </c>
      <c r="B560" s="7">
        <v>314740</v>
      </c>
      <c r="C560" s="17" t="s">
        <v>1111</v>
      </c>
      <c r="D560" s="36" t="s">
        <v>11</v>
      </c>
      <c r="E560" s="36" t="s">
        <v>576</v>
      </c>
      <c r="F560" s="12">
        <f>VLOOKUP(A560,Dengue!$1:$1048576,10,FALSE)</f>
        <v>1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1</v>
      </c>
      <c r="J560" s="11">
        <v>24375</v>
      </c>
      <c r="K560" s="58" t="s">
        <v>1124</v>
      </c>
      <c r="L560" s="8">
        <f>I560/J560*100000</f>
        <v>4.1025641025641022</v>
      </c>
      <c r="M560" s="7" t="str">
        <f>IF(L560=0,"Silencioso",IF(AND(L560&gt;0,L560&lt;100),"Baixa",IF(AND(L560&gt;=100,L560&lt;300),"Média",IF(AND(L560&gt;=300,L560&lt;500),"Alta",IF(L560&gt;=500,"Muito Alta","Avaliar")))))</f>
        <v>Baixa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1117</v>
      </c>
      <c r="D561" s="36" t="s">
        <v>33</v>
      </c>
      <c r="E561" s="36" t="s">
        <v>577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0</v>
      </c>
      <c r="J561" s="11">
        <v>16294</v>
      </c>
      <c r="K561" s="58" t="s">
        <v>1124</v>
      </c>
      <c r="L561" s="8">
        <f>I561/J561*100000</f>
        <v>0</v>
      </c>
      <c r="M561" s="7" t="str">
        <f>IF(L561=0,"Silencioso",IF(AND(L561&gt;0,L561&lt;100),"Baixa",IF(AND(L561&gt;=100,L561&lt;300),"Média",IF(AND(L561&gt;=300,L561&lt;500),"Alta",IF(L561&gt;=500,"Muito Alta","Avaliar")))))</f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1115</v>
      </c>
      <c r="D562" s="36" t="s">
        <v>26</v>
      </c>
      <c r="E562" s="36" t="s">
        <v>578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0</v>
      </c>
      <c r="J562" s="11">
        <v>8112</v>
      </c>
      <c r="K562" s="58" t="s">
        <v>1124</v>
      </c>
      <c r="L562" s="8">
        <f>I562/J562*100000</f>
        <v>0</v>
      </c>
      <c r="M562" s="7" t="str">
        <f>IF(L562=0,"Silencioso",IF(AND(L562&gt;0,L562&lt;100),"Baixa",IF(AND(L562&gt;=100,L562&lt;300),"Média",IF(AND(L562&gt;=300,L562&lt;500),"Alta",IF(L562&gt;=500,"Muito Alta","Avaliar")))))</f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1118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2048</v>
      </c>
      <c r="K563" s="58" t="s">
        <v>1124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1111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1664</v>
      </c>
      <c r="K564" s="58" t="s">
        <v>1124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1117</v>
      </c>
      <c r="D565" s="36" t="s">
        <v>45</v>
      </c>
      <c r="E565" s="36" t="s">
        <v>45</v>
      </c>
      <c r="F565" s="12">
        <f>VLOOKUP(A565,Dengue!$1:$1048576,10,FALSE)</f>
        <v>29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29</v>
      </c>
      <c r="J565" s="11">
        <v>113998</v>
      </c>
      <c r="K565" s="58" t="s">
        <v>1127</v>
      </c>
      <c r="L565" s="8">
        <f>I565/J565*100000</f>
        <v>25.439042790224391</v>
      </c>
      <c r="M565" s="7" t="str">
        <f>IF(L565=0,"Silencioso",IF(AND(L565&gt;0,L565&lt;100),"Baixa",IF(AND(L565&gt;=100,L565&lt;300),"Média",IF(AND(L565&gt;=300,L565&lt;500),"Alta",IF(L565&gt;=500,"Muito Alta","Avaliar")))))</f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1121</v>
      </c>
      <c r="D566" s="36" t="s">
        <v>121</v>
      </c>
      <c r="E566" s="36" t="s">
        <v>580</v>
      </c>
      <c r="F566" s="12">
        <f>VLOOKUP(A566,Dengue!$1:$1048576,10,FALSE)</f>
        <v>1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1</v>
      </c>
      <c r="J566" s="11">
        <v>5942</v>
      </c>
      <c r="K566" s="58" t="s">
        <v>1124</v>
      </c>
      <c r="L566" s="8">
        <f>I566/J566*100000</f>
        <v>16.82935038707506</v>
      </c>
      <c r="M566" s="7" t="str">
        <f>IF(L566=0,"Silencioso",IF(AND(L566&gt;0,L566&lt;100),"Baixa",IF(AND(L566&gt;=100,L566&lt;300),"Média",IF(AND(L566&gt;=300,L566&lt;500),"Alta",IF(L566&gt;=500,"Muito Alta","Avaliar")))))</f>
        <v>Baixa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1120</v>
      </c>
      <c r="D567" s="36" t="s">
        <v>71</v>
      </c>
      <c r="E567" s="36" t="s">
        <v>71</v>
      </c>
      <c r="F567" s="12">
        <f>VLOOKUP(A567,Dengue!$1:$1048576,10,FALSE)</f>
        <v>62</v>
      </c>
      <c r="G567" s="12">
        <f>VLOOKUP($A567,Chik!$1:$1048576,10,FALSE)</f>
        <v>0</v>
      </c>
      <c r="H567" s="12">
        <f>VLOOKUP($A567,zika!$1:$1048576,10,FALSE)</f>
        <v>0</v>
      </c>
      <c r="I567" s="12">
        <f>H567+F567+G567</f>
        <v>62</v>
      </c>
      <c r="J567" s="11">
        <v>150833</v>
      </c>
      <c r="K567" s="58" t="s">
        <v>1127</v>
      </c>
      <c r="L567" s="8">
        <f>I567/J567*100000</f>
        <v>41.105063215609313</v>
      </c>
      <c r="M567" s="7" t="str">
        <f>IF(L567=0,"Silencioso",IF(AND(L567&gt;0,L567&lt;100),"Baixa",IF(AND(L567&gt;=100,L567&lt;300),"Média",IF(AND(L567&gt;=300,L567&lt;500),"Alta",IF(L567&gt;=500,"Muito Alta","Avaliar")))))</f>
        <v>Baixa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1110</v>
      </c>
      <c r="D568" s="36" t="s">
        <v>8</v>
      </c>
      <c r="E568" s="36" t="s">
        <v>581</v>
      </c>
      <c r="F568" s="12">
        <f>VLOOKUP(A568,Dengue!$1:$1048576,10,FALSE)</f>
        <v>3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3</v>
      </c>
      <c r="J568" s="11">
        <v>90041</v>
      </c>
      <c r="K568" s="58" t="s">
        <v>1126</v>
      </c>
      <c r="L568" s="8">
        <f>I568/J568*100000</f>
        <v>3.3318155062693666</v>
      </c>
      <c r="M568" s="7" t="str">
        <f>IF(L568=0,"Silencioso",IF(AND(L568&gt;0,L568&lt;100),"Baixa",IF(AND(L568&gt;=100,L568&lt;300),"Média",IF(AND(L568&gt;=300,L568&lt;500),"Alta",IF(L568&gt;=500,"Muito Alta","Avaliar")))))</f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1118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5652</v>
      </c>
      <c r="K569" s="58" t="s">
        <v>1124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1112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9557</v>
      </c>
      <c r="K570" s="58" t="s">
        <v>1124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1113</v>
      </c>
      <c r="D571" s="36" t="s">
        <v>22</v>
      </c>
      <c r="E571" s="36" t="s">
        <v>584</v>
      </c>
      <c r="F571" s="12">
        <f>VLOOKUP(A571,Dengue!$1:$1048576,10,FALSE)</f>
        <v>1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1</v>
      </c>
      <c r="J571" s="11">
        <v>4849</v>
      </c>
      <c r="K571" s="58" t="s">
        <v>1124</v>
      </c>
      <c r="L571" s="8">
        <f>I571/J571*100000</f>
        <v>20.622808826562178</v>
      </c>
      <c r="M571" s="7" t="str">
        <f>IF(L571=0,"Silencioso",IF(AND(L571&gt;0,L571&lt;100),"Baixa",IF(AND(L571&gt;=100,L571&lt;300),"Média",IF(AND(L571&gt;=300,L571&lt;500),"Alta",IF(L571&gt;=500,"Muito Alta","Avaliar")))))</f>
        <v>Baixa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1116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8481</v>
      </c>
      <c r="K572" s="58" t="s">
        <v>1124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1113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17545</v>
      </c>
      <c r="K573" s="58" t="s">
        <v>1124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1116</v>
      </c>
      <c r="D574" s="36" t="s">
        <v>30</v>
      </c>
      <c r="E574" s="36" t="s">
        <v>30</v>
      </c>
      <c r="F574" s="12">
        <f>VLOOKUP(A574,Dengue!$1:$1048576,10,FALSE)</f>
        <v>1</v>
      </c>
      <c r="G574" s="12">
        <f>VLOOKUP($A574,Chik!$1:$1048576,10,FALSE)</f>
        <v>1</v>
      </c>
      <c r="H574" s="12">
        <f>VLOOKUP($A574,zika!$1:$1048576,10,FALSE)</f>
        <v>0</v>
      </c>
      <c r="I574" s="12">
        <f>H574+F574+G574</f>
        <v>2</v>
      </c>
      <c r="J574" s="11">
        <v>24319</v>
      </c>
      <c r="K574" s="58" t="s">
        <v>1124</v>
      </c>
      <c r="L574" s="8">
        <f>I574/J574*100000</f>
        <v>8.2240223693408439</v>
      </c>
      <c r="M574" s="7" t="str">
        <f>IF(L574=0,"Silencioso",IF(AND(L574&gt;0,L574&lt;100),"Baixa",IF(AND(L574&gt;=100,L574&lt;300),"Média",IF(AND(L574&gt;=300,L574&lt;500),"Alta",IF(L574&gt;=500,"Muito Alta","Avaliar")))))</f>
        <v>Baixa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1118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7065</v>
      </c>
      <c r="K575" s="58" t="s">
        <v>1124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1112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3100</v>
      </c>
      <c r="K576" s="58" t="s">
        <v>1124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1115</v>
      </c>
      <c r="D577" s="36" t="s">
        <v>26</v>
      </c>
      <c r="E577" s="36" t="s">
        <v>589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0</v>
      </c>
      <c r="J577" s="11">
        <v>3969</v>
      </c>
      <c r="K577" s="58" t="s">
        <v>1124</v>
      </c>
      <c r="L577" s="8">
        <f>I577/J577*100000</f>
        <v>0</v>
      </c>
      <c r="M577" s="7" t="str">
        <f>IF(L577=0,"Silencioso",IF(AND(L577&gt;0,L577&lt;100),"Baixa",IF(AND(L577&gt;=100,L577&lt;300),"Média",IF(AND(L577&gt;=300,L577&lt;500),"Alta",IF(L577&gt;=500,"Muito Alta","Avaliar")))))</f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1118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2475</v>
      </c>
      <c r="K578" s="58" t="s">
        <v>1124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1117</v>
      </c>
      <c r="D579" s="36" t="s">
        <v>36</v>
      </c>
      <c r="E579" s="36" t="s">
        <v>591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0</v>
      </c>
      <c r="J579" s="11">
        <v>11246</v>
      </c>
      <c r="K579" s="58" t="s">
        <v>1124</v>
      </c>
      <c r="L579" s="8">
        <f>I579/J579*100000</f>
        <v>0</v>
      </c>
      <c r="M579" s="7" t="str">
        <f>IF(L579=0,"Silencioso",IF(AND(L579&gt;0,L579&lt;100),"Baixa",IF(AND(L579&gt;=100,L579&lt;300),"Média",IF(AND(L579&gt;=300,L579&lt;500),"Alta",IF(L579&gt;=500,"Muito Alta","Avaliar")))))</f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1121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11453</v>
      </c>
      <c r="K580" s="58" t="s">
        <v>1124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1114</v>
      </c>
      <c r="D581" s="36" t="s">
        <v>24</v>
      </c>
      <c r="E581" s="36" t="s">
        <v>593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3626</v>
      </c>
      <c r="K581" s="58" t="s">
        <v>1124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1111</v>
      </c>
      <c r="D582" s="36" t="s">
        <v>98</v>
      </c>
      <c r="E582" s="36" t="s">
        <v>594</v>
      </c>
      <c r="F582" s="12">
        <f>VLOOKUP(A582,Dengue!$1:$1048576,10,FALSE)</f>
        <v>9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9</v>
      </c>
      <c r="J582" s="11">
        <v>63789</v>
      </c>
      <c r="K582" s="58" t="s">
        <v>1125</v>
      </c>
      <c r="L582" s="8">
        <f>I582/J582*100000</f>
        <v>14.109015661007383</v>
      </c>
      <c r="M582" s="7" t="str">
        <f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1118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1808</v>
      </c>
      <c r="K583" s="58" t="s">
        <v>1124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1118</v>
      </c>
      <c r="D584" s="36" t="s">
        <v>57</v>
      </c>
      <c r="E584" s="36" t="s">
        <v>596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3310</v>
      </c>
      <c r="K584" s="58" t="s">
        <v>1124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1111</v>
      </c>
      <c r="D585" s="36" t="s">
        <v>11</v>
      </c>
      <c r="E585" s="36" t="s">
        <v>597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0</v>
      </c>
      <c r="J585" s="11">
        <v>4379</v>
      </c>
      <c r="K585" s="58" t="s">
        <v>1124</v>
      </c>
      <c r="L585" s="8">
        <f>I585/J585*100000</f>
        <v>0</v>
      </c>
      <c r="M585" s="7" t="str">
        <f>IF(L585=0,"Silencioso",IF(AND(L585&gt;0,L585&lt;100),"Baixa",IF(AND(L585&gt;=100,L585&lt;300),"Média",IF(AND(L585&gt;=300,L585&lt;500),"Alta",IF(L585&gt;=500,"Muito Alta","Avaliar")))))</f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1115</v>
      </c>
      <c r="D586" s="36" t="s">
        <v>26</v>
      </c>
      <c r="E586" s="36" t="s">
        <v>598</v>
      </c>
      <c r="F586" s="12">
        <f>VLOOKUP(A586,Dengue!$1:$1048576,10,FALSE)</f>
        <v>1</v>
      </c>
      <c r="G586" s="12">
        <f>VLOOKUP($A586,Chik!$1:$1048576,10,FALSE)</f>
        <v>2</v>
      </c>
      <c r="H586" s="12">
        <f>VLOOKUP($A586,zika!$1:$1048576,10,FALSE)</f>
        <v>0</v>
      </c>
      <c r="I586" s="12">
        <f>H586+F586+G586</f>
        <v>3</v>
      </c>
      <c r="J586" s="11">
        <v>11249</v>
      </c>
      <c r="K586" s="58" t="s">
        <v>1124</v>
      </c>
      <c r="L586" s="8">
        <f>I586/J586*100000</f>
        <v>26.669037247755355</v>
      </c>
      <c r="M586" s="7" t="str">
        <f>IF(L586=0,"Silencioso",IF(AND(L586&gt;0,L586&lt;100),"Baixa",IF(AND(L586&gt;=100,L586&lt;300),"Média",IF(AND(L586&gt;=300,L586&lt;500),"Alta",IF(L586&gt;=500,"Muito Alta","Avaliar")))))</f>
        <v>Baixa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1114</v>
      </c>
      <c r="D587" s="36" t="s">
        <v>24</v>
      </c>
      <c r="E587" s="36" t="s">
        <v>599</v>
      </c>
      <c r="F587" s="12">
        <f>VLOOKUP(A587,Dengue!$1:$1048576,10,FALSE)</f>
        <v>1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1</v>
      </c>
      <c r="J587" s="11">
        <v>16009</v>
      </c>
      <c r="K587" s="58" t="s">
        <v>1124</v>
      </c>
      <c r="L587" s="8">
        <f>I587/J587*100000</f>
        <v>6.2464863514273219</v>
      </c>
      <c r="M587" s="7" t="str">
        <f>IF(L587=0,"Silencioso",IF(AND(L587&gt;0,L587&lt;100),"Baixa",IF(AND(L587&gt;=100,L587&lt;300),"Média",IF(AND(L587&gt;=300,L587&lt;500),"Alta",IF(L587&gt;=500,"Muito Alta","Avaliar")))))</f>
        <v>Baixa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1117</v>
      </c>
      <c r="D588" s="36" t="s">
        <v>33</v>
      </c>
      <c r="E588" s="36" t="s">
        <v>600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0</v>
      </c>
      <c r="J588" s="11">
        <v>21291</v>
      </c>
      <c r="K588" s="58" t="s">
        <v>1124</v>
      </c>
      <c r="L588" s="8">
        <f>I588/J588*100000</f>
        <v>0</v>
      </c>
      <c r="M588" s="7" t="str">
        <f>IF(L588=0,"Silencioso",IF(AND(L588&gt;0,L588&lt;100),"Baixa",IF(AND(L588&gt;=100,L588&lt;300),"Média",IF(AND(L588&gt;=300,L588&lt;500),"Alta",IF(L588&gt;=500,"Muito Alta","Avaliar")))))</f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1113</v>
      </c>
      <c r="D589" s="36" t="s">
        <v>20</v>
      </c>
      <c r="E589" s="36" t="s">
        <v>601</v>
      </c>
      <c r="F589" s="12">
        <f>VLOOKUP(A589,Dengue!$1:$1048576,10,FALSE)</f>
        <v>1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1</v>
      </c>
      <c r="J589" s="11">
        <v>6847</v>
      </c>
      <c r="K589" s="58" t="s">
        <v>1124</v>
      </c>
      <c r="L589" s="8">
        <f>I589/J589*100000</f>
        <v>14.604936468526361</v>
      </c>
      <c r="M589" s="7" t="str">
        <f>IF(L589=0,"Silencioso",IF(AND(L589&gt;0,L589&lt;100),"Baixa",IF(AND(L589&gt;=100,L589&lt;300),"Média",IF(AND(L589&gt;=300,L589&lt;500),"Alta",IF(L589&gt;=500,"Muito Alta","Avaliar")))))</f>
        <v>Baixa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1116</v>
      </c>
      <c r="D590" s="36" t="s">
        <v>28</v>
      </c>
      <c r="E590" s="36" t="s">
        <v>602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0</v>
      </c>
      <c r="J590" s="11">
        <v>4246</v>
      </c>
      <c r="K590" s="58" t="s">
        <v>1124</v>
      </c>
      <c r="L590" s="8">
        <f>I590/J590*100000</f>
        <v>0</v>
      </c>
      <c r="M590" s="7" t="str">
        <f>IF(L590=0,"Silencioso",IF(AND(L590&gt;0,L590&lt;100),"Baixa",IF(AND(L590&gt;=100,L590&lt;300),"Média",IF(AND(L590&gt;=300,L590&lt;500),"Alta",IF(L590&gt;=500,"Muito Alta","Avaliar")))))</f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1118</v>
      </c>
      <c r="D591" s="36" t="s">
        <v>57</v>
      </c>
      <c r="E591" s="36" t="s">
        <v>603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2763</v>
      </c>
      <c r="K591" s="58" t="s">
        <v>1124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1113</v>
      </c>
      <c r="D592" s="36" t="s">
        <v>20</v>
      </c>
      <c r="E592" s="36" t="s">
        <v>604</v>
      </c>
      <c r="F592" s="12">
        <f>VLOOKUP(A592,Dengue!$1:$1048576,10,FALSE)</f>
        <v>1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1</v>
      </c>
      <c r="J592" s="11">
        <v>8426</v>
      </c>
      <c r="K592" s="58" t="s">
        <v>1124</v>
      </c>
      <c r="L592" s="8">
        <f>I592/J592*100000</f>
        <v>11.868027533823879</v>
      </c>
      <c r="M592" s="7" t="str">
        <f>IF(L592=0,"Silencioso",IF(AND(L592&gt;0,L592&lt;100),"Baixa",IF(AND(L592&gt;=100,L592&lt;300),"Média",IF(AND(L592&gt;=300,L592&lt;500),"Alta",IF(L592&gt;=500,"Muito Alta","Avaliar")))))</f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19" ht="15.75" x14ac:dyDescent="0.25">
      <c r="A593" s="42">
        <v>588</v>
      </c>
      <c r="B593" s="7">
        <v>315020</v>
      </c>
      <c r="C593" s="17" t="s">
        <v>1112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4140</v>
      </c>
      <c r="K593" s="58" t="s">
        <v>1124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19" ht="15.75" x14ac:dyDescent="0.25">
      <c r="A594" s="42">
        <v>589</v>
      </c>
      <c r="B594" s="7">
        <v>315030</v>
      </c>
      <c r="C594" s="17" t="s">
        <v>1119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4528</v>
      </c>
      <c r="K594" s="58" t="s">
        <v>1124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19" ht="15.75" x14ac:dyDescent="0.25">
      <c r="A595" s="42">
        <v>590</v>
      </c>
      <c r="B595" s="7">
        <v>315040</v>
      </c>
      <c r="C595" s="17" t="s">
        <v>1111</v>
      </c>
      <c r="D595" s="36" t="s">
        <v>98</v>
      </c>
      <c r="E595" s="36" t="s">
        <v>607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0</v>
      </c>
      <c r="J595" s="11">
        <v>4955</v>
      </c>
      <c r="K595" s="58" t="s">
        <v>1124</v>
      </c>
      <c r="L595" s="8">
        <f>I595/J595*100000</f>
        <v>0</v>
      </c>
      <c r="M595" s="7" t="str">
        <f>IF(L595=0,"Silencioso",IF(AND(L595&gt;0,L595&lt;100),"Baixa",IF(AND(L595&gt;=100,L595&lt;300),"Média",IF(AND(L595&gt;=300,L595&lt;500),"Alta",IF(L595&gt;=500,"Muito Alta","Avaliar")))))</f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19" ht="15.75" x14ac:dyDescent="0.25">
      <c r="A596" s="42">
        <v>591</v>
      </c>
      <c r="B596" s="7">
        <v>315050</v>
      </c>
      <c r="C596" s="17" t="s">
        <v>1115</v>
      </c>
      <c r="D596" s="36" t="s">
        <v>26</v>
      </c>
      <c r="E596" s="36" t="s">
        <v>608</v>
      </c>
      <c r="F596" s="12">
        <f>VLOOKUP(A596,Dengue!$1:$1048576,10,FALSE)</f>
        <v>1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1</v>
      </c>
      <c r="J596" s="11">
        <v>8631</v>
      </c>
      <c r="K596" s="58" t="s">
        <v>1124</v>
      </c>
      <c r="L596" s="8">
        <f>I596/J596*100000</f>
        <v>11.586142973004288</v>
      </c>
      <c r="M596" s="7" t="str">
        <f>IF(L596=0,"Silencioso",IF(AND(L596&gt;0,L596&lt;100),"Baixa",IF(AND(L596&gt;=100,L596&lt;300),"Média",IF(AND(L596&gt;=300,L596&lt;500),"Alta",IF(L596&gt;=500,"Muito Alta","Avaliar")))))</f>
        <v>Baixa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19" ht="15.75" x14ac:dyDescent="0.25">
      <c r="A597" s="42">
        <v>592</v>
      </c>
      <c r="B597" s="7">
        <v>315053</v>
      </c>
      <c r="C597" s="17" t="s">
        <v>1113</v>
      </c>
      <c r="D597" s="36" t="s">
        <v>20</v>
      </c>
      <c r="E597" s="36" t="s">
        <v>861</v>
      </c>
      <c r="F597" s="12">
        <f>VLOOKUP(A597,Dengue!$1:$1048576,10,FALSE)</f>
        <v>1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1</v>
      </c>
      <c r="J597" s="11">
        <v>4894</v>
      </c>
      <c r="K597" s="58" t="s">
        <v>1124</v>
      </c>
      <c r="L597" s="8">
        <f>I597/J597*100000</f>
        <v>20.433183489987741</v>
      </c>
      <c r="M597" s="7" t="str">
        <f>IF(L597=0,"Silencioso",IF(AND(L597&gt;0,L597&lt;100),"Baixa",IF(AND(L597&gt;=100,L597&lt;300),"Média",IF(AND(L597&gt;=300,L597&lt;500),"Alta",IF(L597&gt;=500,"Muito Alta","Avaliar")))))</f>
        <v>Baixa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38"/>
    </row>
    <row r="598" spans="1:19" ht="15.75" x14ac:dyDescent="0.25">
      <c r="A598" s="42">
        <v>593</v>
      </c>
      <c r="B598" s="7">
        <v>315057</v>
      </c>
      <c r="C598" s="17" t="s">
        <v>1121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7490</v>
      </c>
      <c r="K598" s="58" t="s">
        <v>1124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19" ht="15.75" x14ac:dyDescent="0.25">
      <c r="A599" s="42">
        <v>594</v>
      </c>
      <c r="B599" s="7">
        <v>315060</v>
      </c>
      <c r="C599" s="17" t="s">
        <v>1115</v>
      </c>
      <c r="D599" s="36" t="s">
        <v>26</v>
      </c>
      <c r="E599" s="36" t="s">
        <v>610</v>
      </c>
      <c r="F599" s="12">
        <f>VLOOKUP(A599,Dengue!$1:$1048576,10,FALSE)</f>
        <v>1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1</v>
      </c>
      <c r="J599" s="11">
        <v>6421</v>
      </c>
      <c r="K599" s="58" t="s">
        <v>1124</v>
      </c>
      <c r="L599" s="8">
        <f>I599/J599*100000</f>
        <v>15.573898146706121</v>
      </c>
      <c r="M599" s="7" t="str">
        <f>IF(L599=0,"Silencioso",IF(AND(L599&gt;0,L599&lt;100),"Baixa",IF(AND(L599&gt;=100,L599&lt;300),"Média",IF(AND(L599&gt;=300,L599&lt;500),"Alta",IF(L599&gt;=500,"Muito Alta","Avaliar")))))</f>
        <v>Baixa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19" ht="15.75" x14ac:dyDescent="0.25">
      <c r="A600" s="42">
        <v>595</v>
      </c>
      <c r="B600" s="7">
        <v>315070</v>
      </c>
      <c r="C600" s="17" t="s">
        <v>1114</v>
      </c>
      <c r="D600" s="36" t="s">
        <v>24</v>
      </c>
      <c r="E600" s="36" t="s">
        <v>611</v>
      </c>
      <c r="F600" s="12">
        <f>VLOOKUP(A600,Dengue!$1:$1048576,10,FALSE)</f>
        <v>14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14</v>
      </c>
      <c r="J600" s="11">
        <v>6044</v>
      </c>
      <c r="K600" s="58" t="s">
        <v>1124</v>
      </c>
      <c r="L600" s="8">
        <f>I600/J600*100000</f>
        <v>231.63467902051622</v>
      </c>
      <c r="M600" s="7" t="str">
        <f>IF(L600=0,"Silencioso",IF(AND(L600&gt;0,L600&lt;100),"Baixa",IF(AND(L600&gt;=100,L600&lt;300),"Média",IF(AND(L600&gt;=300,L600&lt;500),"Alta",IF(L600&gt;=500,"Muito Alta","Avaliar")))))</f>
        <v>Média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19" ht="15.75" x14ac:dyDescent="0.25">
      <c r="A601" s="42">
        <v>596</v>
      </c>
      <c r="B601" s="7">
        <v>315080</v>
      </c>
      <c r="C601" s="17" t="s">
        <v>1119</v>
      </c>
      <c r="D601" s="36" t="s">
        <v>41</v>
      </c>
      <c r="E601" s="36" t="s">
        <v>612</v>
      </c>
      <c r="F601" s="12">
        <f>VLOOKUP(A601,Dengue!$1:$1048576,10,FALSE)</f>
        <v>1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1</v>
      </c>
      <c r="J601" s="11">
        <v>17618</v>
      </c>
      <c r="K601" s="58" t="s">
        <v>1124</v>
      </c>
      <c r="L601" s="8">
        <f>I601/J601*100000</f>
        <v>5.6760131683505506</v>
      </c>
      <c r="M601" s="7" t="str">
        <f>IF(L601=0,"Silencioso",IF(AND(L601&gt;0,L601&lt;100),"Baixa",IF(AND(L601&gt;=100,L601&lt;300),"Média",IF(AND(L601&gt;=300,L601&lt;500),"Alta",IF(L601&gt;=500,"Muito Alta","Avaliar")))))</f>
        <v>Baixa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19" ht="15.75" x14ac:dyDescent="0.25">
      <c r="A602" s="42">
        <v>597</v>
      </c>
      <c r="B602" s="7">
        <v>315090</v>
      </c>
      <c r="C602" s="17" t="s">
        <v>1117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5455</v>
      </c>
      <c r="K602" s="58" t="s">
        <v>1124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19" ht="15.75" x14ac:dyDescent="0.25">
      <c r="A603" s="42">
        <v>598</v>
      </c>
      <c r="B603" s="7">
        <v>315100</v>
      </c>
      <c r="C603" s="17" t="s">
        <v>1117</v>
      </c>
      <c r="D603" s="36" t="s">
        <v>36</v>
      </c>
      <c r="E603" s="36" t="s">
        <v>614</v>
      </c>
      <c r="F603" s="12">
        <f>VLOOKUP(A603,Dengue!$1:$1048576,10,FALSE)</f>
        <v>1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1</v>
      </c>
      <c r="J603" s="11">
        <v>8550</v>
      </c>
      <c r="K603" s="58" t="s">
        <v>1124</v>
      </c>
      <c r="L603" s="8">
        <f>I603/J603*100000</f>
        <v>11.695906432748538</v>
      </c>
      <c r="M603" s="7" t="str">
        <f>IF(L603=0,"Silencioso",IF(AND(L603&gt;0,L603&lt;100),"Baixa",IF(AND(L603&gt;=100,L603&lt;300),"Média",IF(AND(L603&gt;=300,L603&lt;500),"Alta",IF(L603&gt;=500,"Muito Alta","Avaliar")))))</f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19" ht="15.75" x14ac:dyDescent="0.25">
      <c r="A604" s="42">
        <v>599</v>
      </c>
      <c r="B604" s="7">
        <v>315110</v>
      </c>
      <c r="C604" s="17" t="s">
        <v>1118</v>
      </c>
      <c r="D604" s="36" t="s">
        <v>38</v>
      </c>
      <c r="E604" s="36" t="s">
        <v>615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>H604+F604+G604</f>
        <v>0</v>
      </c>
      <c r="J604" s="11">
        <v>10731</v>
      </c>
      <c r="K604" s="58" t="s">
        <v>1124</v>
      </c>
      <c r="L604" s="8">
        <f>I604/J604*100000</f>
        <v>0</v>
      </c>
      <c r="M604" s="7" t="str">
        <f>IF(L604=0,"Silencioso",IF(AND(L604&gt;0,L604&lt;100),"Baixa",IF(AND(L604&gt;=100,L604&lt;300),"Média",IF(AND(L604&gt;=300,L604&lt;500),"Alta",IF(L604&gt;=500,"Muito Alta","Avaliar")))))</f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19" ht="15.75" x14ac:dyDescent="0.25">
      <c r="A605" s="42">
        <v>600</v>
      </c>
      <c r="B605" s="7">
        <v>315120</v>
      </c>
      <c r="C605" s="17" t="s">
        <v>1121</v>
      </c>
      <c r="D605" s="36" t="s">
        <v>135</v>
      </c>
      <c r="E605" s="36" t="s">
        <v>135</v>
      </c>
      <c r="F605" s="12">
        <f>VLOOKUP(A605,Dengue!$1:$1048576,10,FALSE)</f>
        <v>1</v>
      </c>
      <c r="G605" s="73">
        <f>VLOOKUP($A605,Chik!$1:$1048576,10,FALSE)</f>
        <v>5</v>
      </c>
      <c r="H605" s="12">
        <f>VLOOKUP($A605,zika!$1:$1048576,10,FALSE)</f>
        <v>0</v>
      </c>
      <c r="I605" s="12">
        <f>H605+F605+G605</f>
        <v>6</v>
      </c>
      <c r="J605" s="11">
        <v>56208</v>
      </c>
      <c r="K605" s="58" t="s">
        <v>1125</v>
      </c>
      <c r="L605" s="8">
        <f>I605/J605*100000</f>
        <v>10.67463706233988</v>
      </c>
      <c r="M605" s="7" t="str">
        <f>IF(L605=0,"Silencioso",IF(AND(L605&gt;0,L605&lt;100),"Baixa",IF(AND(L605&gt;=100,L605&lt;300),"Média",IF(AND(L605&gt;=300,L605&lt;500),"Alta",IF(L605&gt;=500,"Muito Alta","Avaliar")))))</f>
        <v>Baixa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19" ht="15.75" x14ac:dyDescent="0.25">
      <c r="A606" s="42">
        <v>601</v>
      </c>
      <c r="B606" s="7">
        <v>315130</v>
      </c>
      <c r="C606" s="17" t="s">
        <v>1118</v>
      </c>
      <c r="D606" s="36" t="s">
        <v>62</v>
      </c>
      <c r="E606" s="36" t="s">
        <v>616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0</v>
      </c>
      <c r="J606" s="11">
        <v>10816</v>
      </c>
      <c r="K606" s="58" t="s">
        <v>1124</v>
      </c>
      <c r="L606" s="8">
        <f>I606/J606*100000</f>
        <v>0</v>
      </c>
      <c r="M606" s="7" t="str">
        <f>IF(L606=0,"Silencioso",IF(AND(L606&gt;0,L606&lt;100),"Baixa",IF(AND(L606&gt;=100,L606&lt;300),"Média",IF(AND(L606&gt;=300,L606&lt;500),"Alta",IF(L606&gt;=500,"Muito Alta","Avaliar")))))</f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19" ht="15.75" x14ac:dyDescent="0.25">
      <c r="A607" s="42">
        <v>602</v>
      </c>
      <c r="B607" s="7">
        <v>315140</v>
      </c>
      <c r="C607" s="17" t="s">
        <v>1115</v>
      </c>
      <c r="D607" s="36" t="s">
        <v>26</v>
      </c>
      <c r="E607" s="36" t="s">
        <v>617</v>
      </c>
      <c r="F607" s="12">
        <f>VLOOKUP(A607,Dengue!$1:$1048576,10,FALSE)</f>
        <v>4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4</v>
      </c>
      <c r="J607" s="11">
        <v>27755</v>
      </c>
      <c r="K607" s="58" t="s">
        <v>1125</v>
      </c>
      <c r="L607" s="8">
        <f>I607/J607*100000</f>
        <v>14.411817690506215</v>
      </c>
      <c r="M607" s="7" t="str">
        <f>IF(L607=0,"Silencioso",IF(AND(L607&gt;0,L607&lt;100),"Baixa",IF(AND(L607&gt;=100,L607&lt;300),"Média",IF(AND(L607&gt;=300,L607&lt;500),"Alta",IF(L607&gt;=500,"Muito Alta","Avaliar")))))</f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19" ht="15.75" x14ac:dyDescent="0.25">
      <c r="A608" s="42">
        <v>603</v>
      </c>
      <c r="B608" s="7">
        <v>315150</v>
      </c>
      <c r="C608" s="17" t="s">
        <v>1117</v>
      </c>
      <c r="D608" s="36" t="s">
        <v>45</v>
      </c>
      <c r="E608" s="36" t="s">
        <v>862</v>
      </c>
      <c r="F608" s="12">
        <f>VLOOKUP(A608,Dengue!$1:$1048576,10,FALSE)</f>
        <v>1</v>
      </c>
      <c r="G608" s="12">
        <f>VLOOKUP($A608,Chik!$1:$1048576,10,FALSE)</f>
        <v>0</v>
      </c>
      <c r="H608" s="12">
        <f>VLOOKUP($A608,zika!$1:$1048576,10,FALSE)</f>
        <v>0</v>
      </c>
      <c r="I608" s="12">
        <f>H608+F608+G608</f>
        <v>1</v>
      </c>
      <c r="J608" s="11">
        <v>34456</v>
      </c>
      <c r="K608" s="58" t="s">
        <v>1125</v>
      </c>
      <c r="L608" s="8">
        <f>I608/J608*100000</f>
        <v>2.9022521476665895</v>
      </c>
      <c r="M608" s="7" t="str">
        <f>IF(L608=0,"Silencioso",IF(AND(L608&gt;0,L608&lt;100),"Baixa",IF(AND(L608&gt;=100,L608&lt;300),"Média",IF(AND(L608&gt;=300,L608&lt;500),"Alta",IF(L608&gt;=500,"Muito Alta","Avaliar")))))</f>
        <v>Baixa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1114</v>
      </c>
      <c r="D609" s="36" t="s">
        <v>24</v>
      </c>
      <c r="E609" s="36" t="s">
        <v>618</v>
      </c>
      <c r="F609" s="12">
        <f>VLOOKUP(A609,Dengue!$1:$1048576,10,FALSE)</f>
        <v>0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0</v>
      </c>
      <c r="J609" s="11">
        <v>11968</v>
      </c>
      <c r="K609" s="58" t="s">
        <v>1124</v>
      </c>
      <c r="L609" s="8">
        <f>I609/J609*100000</f>
        <v>0</v>
      </c>
      <c r="M609" s="7" t="str">
        <f>IF(L609=0,"Silencioso",IF(AND(L609&gt;0,L609&lt;100),"Baixa",IF(AND(L609&gt;=100,L609&lt;300),"Média",IF(AND(L609&gt;=300,L609&lt;500),"Alta",IF(L609&gt;=500,"Muito Alta","Avaliar")))))</f>
        <v>Silencioso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1117</v>
      </c>
      <c r="D610" s="36" t="s">
        <v>40</v>
      </c>
      <c r="E610" s="36" t="s">
        <v>619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0</v>
      </c>
      <c r="J610" s="11">
        <v>16734</v>
      </c>
      <c r="K610" s="58" t="s">
        <v>1124</v>
      </c>
      <c r="L610" s="8">
        <f>I610/J610*100000</f>
        <v>0</v>
      </c>
      <c r="M610" s="7" t="str">
        <f>IF(L610=0,"Silencioso",IF(AND(L610&gt;0,L610&lt;100),"Baixa",IF(AND(L610&gt;=100,L610&lt;300),"Média",IF(AND(L610&gt;=300,L610&lt;500),"Alta",IF(L610&gt;=500,"Muito Alta","Avaliar")))))</f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1117</v>
      </c>
      <c r="D611" s="36" t="s">
        <v>36</v>
      </c>
      <c r="E611" s="36" t="s">
        <v>620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166111</v>
      </c>
      <c r="K611" s="58" t="s">
        <v>1127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1112</v>
      </c>
      <c r="D612" s="36" t="s">
        <v>14</v>
      </c>
      <c r="E612" s="36" t="s">
        <v>621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0</v>
      </c>
      <c r="J612" s="11">
        <v>8508</v>
      </c>
      <c r="K612" s="58" t="s">
        <v>1124</v>
      </c>
      <c r="L612" s="8">
        <f>I612/J612*100000</f>
        <v>0</v>
      </c>
      <c r="M612" s="7" t="str">
        <f>IF(L612=0,"Silencioso",IF(AND(L612&gt;0,L612&lt;100),"Baixa",IF(AND(L612&gt;=100,L612&lt;300),"Média",IF(AND(L612&gt;=300,L612&lt;500),"Alta",IF(L612&gt;=500,"Muito Alta","Avaliar")))))</f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1111</v>
      </c>
      <c r="D613" s="36" t="s">
        <v>11</v>
      </c>
      <c r="E613" s="36" t="s">
        <v>622</v>
      </c>
      <c r="F613" s="12">
        <f>VLOOKUP(A613,Dengue!$1:$1048576,10,FALSE)</f>
        <v>9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9</v>
      </c>
      <c r="J613" s="11">
        <v>31583</v>
      </c>
      <c r="K613" s="58" t="s">
        <v>1125</v>
      </c>
      <c r="L613" s="8">
        <f>I613/J613*100000</f>
        <v>28.496342969318938</v>
      </c>
      <c r="M613" s="7" t="str">
        <f>IF(L613=0,"Silencioso",IF(AND(L613&gt;0,L613&lt;100),"Baixa",IF(AND(L613&gt;=100,L613&lt;300),"Média",IF(AND(L613&gt;=300,L613&lt;500),"Alta",IF(L613&gt;=500,"Muito Alta","Avaliar")))))</f>
        <v>Baixa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1112</v>
      </c>
      <c r="D614" s="36" t="s">
        <v>17</v>
      </c>
      <c r="E614" s="36" t="s">
        <v>17</v>
      </c>
      <c r="F614" s="12">
        <f>VLOOKUP(A614,Dengue!$1:$1048576,10,FALSE)</f>
        <v>2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2</v>
      </c>
      <c r="J614" s="11">
        <v>59605</v>
      </c>
      <c r="K614" s="58" t="s">
        <v>1125</v>
      </c>
      <c r="L614" s="8">
        <f>I614/J614*100000</f>
        <v>3.3554232027514468</v>
      </c>
      <c r="M614" s="7" t="str">
        <f>IF(L614=0,"Silencioso",IF(AND(L614&gt;0,L614&lt;100),"Baixa",IF(AND(L614&gt;=100,L614&lt;300),"Média",IF(AND(L614&gt;=300,L614&lt;500),"Alta",IF(L614&gt;=500,"Muito Alta","Avaliar")))))</f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1121</v>
      </c>
      <c r="D615" s="36" t="s">
        <v>135</v>
      </c>
      <c r="E615" s="36" t="s">
        <v>623</v>
      </c>
      <c r="F615" s="12">
        <f>VLOOKUP(A615,Dengue!$1:$1048576,10,FALSE)</f>
        <v>1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1</v>
      </c>
      <c r="J615" s="11">
        <v>4237</v>
      </c>
      <c r="K615" s="58" t="s">
        <v>1124</v>
      </c>
      <c r="L615" s="8">
        <f>I615/J615*100000</f>
        <v>23.601604909133819</v>
      </c>
      <c r="M615" s="7" t="str">
        <f>IF(L615=0,"Silencioso",IF(AND(L615&gt;0,L615&lt;100),"Baixa",IF(AND(L615&gt;=100,L615&lt;300),"Média",IF(AND(L615&gt;=300,L615&lt;500),"Alta",IF(L615&gt;=500,"Muito Alta","Avaliar")))))</f>
        <v>Baixa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1116</v>
      </c>
      <c r="D616" s="36" t="s">
        <v>30</v>
      </c>
      <c r="E616" s="36" t="s">
        <v>624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0</v>
      </c>
      <c r="J616" s="11">
        <v>12061</v>
      </c>
      <c r="K616" s="58" t="s">
        <v>1124</v>
      </c>
      <c r="L616" s="8">
        <f>I616/J616*100000</f>
        <v>0</v>
      </c>
      <c r="M616" s="7" t="str">
        <f>IF(L616=0,"Silencioso",IF(AND(L616&gt;0,L616&lt;100),"Baixa",IF(AND(L616&gt;=100,L616&lt;300),"Média",IF(AND(L616&gt;=300,L616&lt;500),"Alta",IF(L616&gt;=500,"Muito Alta","Avaliar")))))</f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1121</v>
      </c>
      <c r="D617" s="36" t="s">
        <v>102</v>
      </c>
      <c r="E617" s="36" t="s">
        <v>625</v>
      </c>
      <c r="F617" s="12">
        <f>VLOOKUP(A617,Dengue!$1:$1048576,10,FALSE)</f>
        <v>2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2</v>
      </c>
      <c r="J617" s="11">
        <v>37950</v>
      </c>
      <c r="K617" s="58" t="s">
        <v>1125</v>
      </c>
      <c r="L617" s="8">
        <f>I617/J617*100000</f>
        <v>5.2700922266139658</v>
      </c>
      <c r="M617" s="7" t="str">
        <f>IF(L617=0,"Silencioso",IF(AND(L617&gt;0,L617&lt;100),"Baixa",IF(AND(L617&gt;=100,L617&lt;300),"Média",IF(AND(L617&gt;=300,L617&lt;500),"Alta",IF(L617&gt;=500,"Muito Alta","Avaliar")))))</f>
        <v>Baixa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1112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11208</v>
      </c>
      <c r="K618" s="58" t="s">
        <v>1124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1116</v>
      </c>
      <c r="D619" s="36" t="s">
        <v>28</v>
      </c>
      <c r="E619" s="36" t="s">
        <v>627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0</v>
      </c>
      <c r="J619" s="11">
        <v>16491</v>
      </c>
      <c r="K619" s="58" t="s">
        <v>1124</v>
      </c>
      <c r="L619" s="8">
        <f>I619/J619*100000</f>
        <v>0</v>
      </c>
      <c r="M619" s="7" t="str">
        <f>IF(L619=0,"Silencioso",IF(AND(L619&gt;0,L619&lt;100),"Baixa",IF(AND(L619&gt;=100,L619&lt;300),"Média",IF(AND(L619&gt;=300,L619&lt;500),"Alta",IF(L619&gt;=500,"Muito Alta","Avaliar")))))</f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1117</v>
      </c>
      <c r="D620" s="36" t="s">
        <v>36</v>
      </c>
      <c r="E620" s="36" t="s">
        <v>36</v>
      </c>
      <c r="F620" s="12">
        <f>VLOOKUP(A620,Dengue!$1:$1048576,10,FALSE)</f>
        <v>2</v>
      </c>
      <c r="G620" s="12">
        <f>VLOOKUP($A620,Chik!$1:$1048576,10,FALSE)</f>
        <v>0</v>
      </c>
      <c r="H620" s="12">
        <f>VLOOKUP($A620,zika!$1:$1048576,10,FALSE)</f>
        <v>0</v>
      </c>
      <c r="I620" s="12">
        <f>H620+F620+G620</f>
        <v>2</v>
      </c>
      <c r="J620" s="11">
        <v>148862</v>
      </c>
      <c r="K620" s="58" t="s">
        <v>1127</v>
      </c>
      <c r="L620" s="8">
        <f>I620/J620*100000</f>
        <v>1.3435262189141621</v>
      </c>
      <c r="M620" s="7" t="str">
        <f>IF(L620=0,"Silencioso",IF(AND(L620&gt;0,L620&lt;100),"Baixa",IF(AND(L620&gt;=100,L620&lt;300),"Média",IF(AND(L620&gt;=300,L620&lt;500),"Alta",IF(L620&gt;=500,"Muito Alta","Avaliar")))))</f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1117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5981</v>
      </c>
      <c r="K621" s="58" t="s">
        <v>1124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1119</v>
      </c>
      <c r="D622" s="36" t="s">
        <v>94</v>
      </c>
      <c r="E622" s="36" t="s">
        <v>629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0</v>
      </c>
      <c r="J622" s="11">
        <v>8979</v>
      </c>
      <c r="K622" s="58" t="s">
        <v>1124</v>
      </c>
      <c r="L622" s="8">
        <f>I622/J622*100000</f>
        <v>0</v>
      </c>
      <c r="M622" s="7" t="str">
        <f>IF(L622=0,"Silencioso",IF(AND(L622&gt;0,L622&lt;100),"Baixa",IF(AND(L622&gt;=100,L622&lt;300),"Média",IF(AND(L622&gt;=300,L622&lt;500),"Alta",IF(L622&gt;=500,"Muito Alta","Avaliar")))))</f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1110</v>
      </c>
      <c r="D623" s="36" t="s">
        <v>8</v>
      </c>
      <c r="E623" s="36" t="s">
        <v>630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0</v>
      </c>
      <c r="J623" s="11">
        <v>27688</v>
      </c>
      <c r="K623" s="58" t="s">
        <v>1125</v>
      </c>
      <c r="L623" s="8">
        <f>I623/J623*100000</f>
        <v>0</v>
      </c>
      <c r="M623" s="7" t="str">
        <f>IF(L623=0,"Silencioso",IF(AND(L623&gt;0,L623&lt;100),"Baixa",IF(AND(L623&gt;=100,L623&lt;300),"Média",IF(AND(L623&gt;=300,L623&lt;500),"Alta",IF(L623&gt;=500,"Muito Alta","Avaliar")))))</f>
        <v>Silencioso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1117</v>
      </c>
      <c r="D624" s="36" t="s">
        <v>45</v>
      </c>
      <c r="E624" s="36" t="s">
        <v>631</v>
      </c>
      <c r="F624" s="12">
        <f>VLOOKUP(A624,Dengue!$1:$1048576,10,FALSE)</f>
        <v>1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1</v>
      </c>
      <c r="J624" s="11">
        <v>8642</v>
      </c>
      <c r="K624" s="58" t="s">
        <v>1124</v>
      </c>
      <c r="L624" s="8">
        <f>I624/J624*100000</f>
        <v>11.571395510298542</v>
      </c>
      <c r="M624" s="7" t="str">
        <f>IF(L624=0,"Silencioso",IF(AND(L624&gt;0,L624&lt;100),"Baixa",IF(AND(L624&gt;=100,L624&lt;300),"Média",IF(AND(L624&gt;=300,L624&lt;500),"Alta",IF(L624&gt;=500,"Muito Alta","Avaliar")))))</f>
        <v>Baixa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1114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3573</v>
      </c>
      <c r="K625" s="58" t="s">
        <v>1124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1118</v>
      </c>
      <c r="D626" s="36" t="s">
        <v>62</v>
      </c>
      <c r="E626" s="36" t="s">
        <v>633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0</v>
      </c>
      <c r="J626" s="11">
        <v>5398</v>
      </c>
      <c r="K626" s="58" t="s">
        <v>1124</v>
      </c>
      <c r="L626" s="8">
        <f>I626/J626*100000</f>
        <v>0</v>
      </c>
      <c r="M626" s="7" t="str">
        <f>IF(L626=0,"Silencioso",IF(AND(L626&gt;0,L626&lt;100),"Baixa",IF(AND(L626&gt;=100,L626&lt;300),"Média",IF(AND(L626&gt;=300,L626&lt;500),"Alta",IF(L626&gt;=500,"Muito Alta","Avaliar")))))</f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1111</v>
      </c>
      <c r="D627" s="36" t="s">
        <v>11</v>
      </c>
      <c r="E627" s="36" t="s">
        <v>634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0</v>
      </c>
      <c r="J627" s="11">
        <v>3676</v>
      </c>
      <c r="K627" s="58" t="s">
        <v>1124</v>
      </c>
      <c r="L627" s="8">
        <f>I627/J627*100000</f>
        <v>0</v>
      </c>
      <c r="M627" s="7" t="str">
        <f>IF(L627=0,"Silencioso",IF(AND(L627&gt;0,L627&lt;100),"Baixa",IF(AND(L627&gt;=100,L627&lt;300),"Média",IF(AND(L627&gt;=300,L627&lt;500),"Alta",IF(L627&gt;=500,"Muito Alta","Avaliar")))))</f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3004</v>
      </c>
      <c r="K628" s="58" t="s">
        <v>1124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1120</v>
      </c>
      <c r="D629" s="36" t="s">
        <v>71</v>
      </c>
      <c r="E629" s="36" t="s">
        <v>636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0</v>
      </c>
      <c r="J629" s="11">
        <v>19377</v>
      </c>
      <c r="K629" s="58" t="s">
        <v>1124</v>
      </c>
      <c r="L629" s="8">
        <f>I629/J629*100000</f>
        <v>0</v>
      </c>
      <c r="M629" s="7" t="str">
        <f>IF(L629=0,"Silencioso",IF(AND(L629&gt;0,L629&lt;100),"Baixa",IF(AND(L629&gt;=100,L629&lt;300),"Média",IF(AND(L629&gt;=300,L629&lt;500),"Alta",IF(L629&gt;=500,"Muito Alta","Avaliar")))))</f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1111</v>
      </c>
      <c r="D630" s="36" t="s">
        <v>11</v>
      </c>
      <c r="E630" s="36" t="s">
        <v>637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0</v>
      </c>
      <c r="J630" s="11">
        <v>10629</v>
      </c>
      <c r="K630" s="58" t="s">
        <v>1124</v>
      </c>
      <c r="L630" s="8">
        <f>I630/J630*100000</f>
        <v>0</v>
      </c>
      <c r="M630" s="7" t="str">
        <f>IF(L630=0,"Silencioso",IF(AND(L630&gt;0,L630&lt;100),"Baixa",IF(AND(L630&gt;=100,L630&lt;300),"Média",IF(AND(L630&gt;=300,L630&lt;500),"Alta",IF(L630&gt;=500,"Muito Alta","Avaliar")))))</f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1111</v>
      </c>
      <c r="D631" s="36" t="s">
        <v>11</v>
      </c>
      <c r="E631" s="36" t="s">
        <v>638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0</v>
      </c>
      <c r="J631" s="11">
        <v>3542</v>
      </c>
      <c r="K631" s="58" t="s">
        <v>1124</v>
      </c>
      <c r="L631" s="8">
        <f>I631/J631*100000</f>
        <v>0</v>
      </c>
      <c r="M631" s="7" t="str">
        <f>IF(L631=0,"Silencioso",IF(AND(L631&gt;0,L631&lt;100),"Baixa",IF(AND(L631&gt;=100,L631&lt;300),"Média",IF(AND(L631&gt;=300,L631&lt;500),"Alta",IF(L631&gt;=500,"Muito Alta","Avaliar")))))</f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1119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1934</v>
      </c>
      <c r="K632" s="58" t="s">
        <v>1124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1111</v>
      </c>
      <c r="D633" s="36" t="s">
        <v>98</v>
      </c>
      <c r="E633" s="36" t="s">
        <v>639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0</v>
      </c>
      <c r="J633" s="11">
        <v>16277</v>
      </c>
      <c r="K633" s="58" t="s">
        <v>1124</v>
      </c>
      <c r="L633" s="8">
        <f>I633/J633*100000</f>
        <v>0</v>
      </c>
      <c r="M633" s="7" t="str">
        <f>IF(L633=0,"Silencioso",IF(AND(L633&gt;0,L633&lt;100),"Baixa",IF(AND(L633&gt;=100,L633&lt;300),"Média",IF(AND(L633&gt;=300,L633&lt;500),"Alta",IF(L633&gt;=500,"Muito Alta","Avaliar")))))</f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1112</v>
      </c>
      <c r="D634" s="36" t="s">
        <v>17</v>
      </c>
      <c r="E634" s="36" t="s">
        <v>640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0</v>
      </c>
      <c r="J634" s="11">
        <v>23814</v>
      </c>
      <c r="K634" s="58" t="s">
        <v>1124</v>
      </c>
      <c r="L634" s="8">
        <f>I634/J634*100000</f>
        <v>0</v>
      </c>
      <c r="M634" s="7" t="str">
        <f>IF(L634=0,"Silencioso",IF(AND(L634&gt;0,L634&lt;100),"Baixa",IF(AND(L634&gt;=100,L634&lt;300),"Média",IF(AND(L634&gt;=300,L634&lt;500),"Alta",IF(L634&gt;=500,"Muito Alta","Avaliar")))))</f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1118</v>
      </c>
      <c r="D635" s="36" t="s">
        <v>38</v>
      </c>
      <c r="E635" s="36" t="s">
        <v>641</v>
      </c>
      <c r="F635" s="12">
        <f>VLOOKUP(A635,Dengue!$1:$1048576,10,FALSE)</f>
        <v>6</v>
      </c>
      <c r="G635" s="73">
        <f>VLOOKUP($A635,Chik!$1:$1048576,10,FALSE)</f>
        <v>4</v>
      </c>
      <c r="H635" s="12">
        <f>VLOOKUP($A635,zika!$1:$1048576,10,FALSE)</f>
        <v>0</v>
      </c>
      <c r="I635" s="12">
        <f>H635+F635+G635</f>
        <v>10</v>
      </c>
      <c r="J635" s="11">
        <v>10514</v>
      </c>
      <c r="K635" s="58" t="s">
        <v>1124</v>
      </c>
      <c r="L635" s="8">
        <f>I635/J635*100000</f>
        <v>95.111280197831462</v>
      </c>
      <c r="M635" s="7" t="str">
        <f>IF(L635=0,"Silencioso",IF(AND(L635&gt;0,L635&lt;100),"Baixa",IF(AND(L635&gt;=100,L635&lt;300),"Média",IF(AND(L635&gt;=300,L635&lt;500),"Alta",IF(L635&gt;=500,"Muito Alta","Avaliar")))))</f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1112</v>
      </c>
      <c r="D636" s="36" t="s">
        <v>14</v>
      </c>
      <c r="E636" s="36" t="s">
        <v>642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7105</v>
      </c>
      <c r="K636" s="58" t="s">
        <v>1124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1119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11459</v>
      </c>
      <c r="K637" s="58" t="s">
        <v>1124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1113</v>
      </c>
      <c r="D638" s="36" t="s">
        <v>22</v>
      </c>
      <c r="E638" s="36" t="s">
        <v>644</v>
      </c>
      <c r="F638" s="12">
        <f>VLOOKUP(A638,Dengue!$1:$1048576,10,FALSE)</f>
        <v>2</v>
      </c>
      <c r="G638" s="12">
        <f>VLOOKUP($A638,Chik!$1:$1048576,10,FALSE)</f>
        <v>0</v>
      </c>
      <c r="H638" s="12">
        <f>VLOOKUP($A638,zika!$1:$1048576,10,FALSE)</f>
        <v>0</v>
      </c>
      <c r="I638" s="12">
        <f>H638+F638+G638</f>
        <v>2</v>
      </c>
      <c r="J638" s="11">
        <v>17398</v>
      </c>
      <c r="K638" s="58" t="s">
        <v>1124</v>
      </c>
      <c r="L638" s="8">
        <f>I638/J638*100000</f>
        <v>11.495574203931486</v>
      </c>
      <c r="M638" s="7" t="str">
        <f>IF(L638=0,"Silencioso",IF(AND(L638&gt;0,L638&lt;100),"Baixa",IF(AND(L638&gt;=100,L638&lt;300),"Média",IF(AND(L638&gt;=300,L638&lt;500),"Alta",IF(L638&gt;=500,"Muito Alta","Avaliar")))))</f>
        <v>Baixa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1119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4798</v>
      </c>
      <c r="K639" s="58" t="s">
        <v>1124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1120</v>
      </c>
      <c r="D640" s="36" t="s">
        <v>80</v>
      </c>
      <c r="E640" s="36" t="s">
        <v>646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0</v>
      </c>
      <c r="J640" s="11">
        <v>8138</v>
      </c>
      <c r="K640" s="58" t="s">
        <v>1124</v>
      </c>
      <c r="L640" s="8">
        <f>I640/J640*100000</f>
        <v>0</v>
      </c>
      <c r="M640" s="7" t="str">
        <f>IF(L640=0,"Silencioso",IF(AND(L640&gt;0,L640&lt;100),"Baixa",IF(AND(L640&gt;=100,L640&lt;300),"Média",IF(AND(L640&gt;=300,L640&lt;500),"Alta",IF(L640&gt;=500,"Muito Alta","Avaliar")))))</f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1121</v>
      </c>
      <c r="D641" s="36" t="s">
        <v>102</v>
      </c>
      <c r="E641" s="36" t="s">
        <v>647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0</v>
      </c>
      <c r="J641" s="11">
        <v>9487</v>
      </c>
      <c r="K641" s="58" t="s">
        <v>1124</v>
      </c>
      <c r="L641" s="8">
        <f>I641/J641*100000</f>
        <v>0</v>
      </c>
      <c r="M641" s="7" t="str">
        <f>IF(L641=0,"Silencioso",IF(AND(L641&gt;0,L641&lt;100),"Baixa",IF(AND(L641&gt;=100,L641&lt;300),"Média",IF(AND(L641&gt;=300,L641&lt;500),"Alta",IF(L641&gt;=500,"Muito Alta","Avaliar")))))</f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1111</v>
      </c>
      <c r="D642" s="36" t="s">
        <v>98</v>
      </c>
      <c r="E642" s="36" t="s">
        <v>648</v>
      </c>
      <c r="F642" s="12">
        <f>VLOOKUP(A642,Dengue!$1:$1048576,10,FALSE)</f>
        <v>22</v>
      </c>
      <c r="G642" s="12">
        <f>VLOOKUP($A642,Chik!$1:$1048576,10,FALSE)</f>
        <v>1</v>
      </c>
      <c r="H642" s="12">
        <f>VLOOKUP($A642,zika!$1:$1048576,10,FALSE)</f>
        <v>1</v>
      </c>
      <c r="I642" s="12">
        <f>H642+F642+G642</f>
        <v>24</v>
      </c>
      <c r="J642" s="11">
        <v>331045</v>
      </c>
      <c r="K642" s="58" t="s">
        <v>1127</v>
      </c>
      <c r="L642" s="8">
        <f>I642/J642*100000</f>
        <v>7.2497696687761488</v>
      </c>
      <c r="M642" s="7" t="str">
        <f>IF(L642=0,"Silencioso",IF(AND(L642&gt;0,L642&lt;100),"Baixa",IF(AND(L642&gt;=100,L642&lt;300),"Média",IF(AND(L642&gt;=300,L642&lt;500),"Alta",IF(L642&gt;=500,"Muito Alta","Avaliar")))))</f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1117</v>
      </c>
      <c r="D643" s="36" t="s">
        <v>33</v>
      </c>
      <c r="E643" s="36" t="s">
        <v>649</v>
      </c>
      <c r="F643" s="12">
        <f>VLOOKUP(A643,Dengue!$1:$1048576,10,FALSE)</f>
        <v>1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1</v>
      </c>
      <c r="J643" s="11">
        <v>4019</v>
      </c>
      <c r="K643" s="58" t="s">
        <v>1124</v>
      </c>
      <c r="L643" s="8">
        <f>I643/J643*100000</f>
        <v>24.881811395869619</v>
      </c>
      <c r="M643" s="7" t="str">
        <f>IF(L643=0,"Silencioso",IF(AND(L643&gt;0,L643&lt;100),"Baixa",IF(AND(L643&gt;=100,L643&lt;300),"Média",IF(AND(L643&gt;=300,L643&lt;500),"Alta",IF(L643&gt;=500,"Muito Alta","Avaliar")))))</f>
        <v>Baixa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1111</v>
      </c>
      <c r="D644" s="36" t="s">
        <v>98</v>
      </c>
      <c r="E644" s="36" t="s">
        <v>650</v>
      </c>
      <c r="F644" s="12">
        <f>VLOOKUP(A644,Dengue!$1:$1048576,10,FALSE)</f>
        <v>1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1</v>
      </c>
      <c r="J644" s="11">
        <v>10203</v>
      </c>
      <c r="K644" s="58" t="s">
        <v>1124</v>
      </c>
      <c r="L644" s="8">
        <f>I644/J644*100000</f>
        <v>9.8010389101244737</v>
      </c>
      <c r="M644" s="7" t="str">
        <f>IF(L644=0,"Silencioso",IF(AND(L644&gt;0,L644&lt;100),"Baixa",IF(AND(L644&gt;=100,L644&lt;300),"Média",IF(AND(L644&gt;=300,L644&lt;500),"Alta",IF(L644&gt;=500,"Muito Alta","Avaliar")))))</f>
        <v>Baixa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1112</v>
      </c>
      <c r="D645" s="36" t="s">
        <v>17</v>
      </c>
      <c r="E645" s="36" t="s">
        <v>651</v>
      </c>
      <c r="F645" s="12">
        <f>VLOOKUP(A645,Dengue!$1:$1048576,10,FALSE)</f>
        <v>18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18</v>
      </c>
      <c r="J645" s="11">
        <v>13659</v>
      </c>
      <c r="K645" s="58" t="s">
        <v>1124</v>
      </c>
      <c r="L645" s="8">
        <f>I645/J645*100000</f>
        <v>131.78124313639358</v>
      </c>
      <c r="M645" s="7" t="str">
        <f>IF(L645=0,"Silencioso",IF(AND(L645&gt;0,L645&lt;100),"Baixa",IF(AND(L645&gt;=100,L645&lt;300),"Média",IF(AND(L645&gt;=300,L645&lt;500),"Alta",IF(L645&gt;=500,"Muito Alta","Avaliar")))))</f>
        <v>Média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1116</v>
      </c>
      <c r="D646" s="36" t="s">
        <v>30</v>
      </c>
      <c r="E646" s="36" t="s">
        <v>652</v>
      </c>
      <c r="F646" s="12">
        <f>VLOOKUP(A646,Dengue!$1:$1048576,10,FALSE)</f>
        <v>17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17</v>
      </c>
      <c r="J646" s="11">
        <v>5167</v>
      </c>
      <c r="K646" s="58" t="s">
        <v>1124</v>
      </c>
      <c r="L646" s="8">
        <f>I646/J646*100000</f>
        <v>329.01103154635183</v>
      </c>
      <c r="M646" s="7" t="str">
        <f>IF(L646=0,"Silencioso",IF(AND(L646&gt;0,L646&lt;100),"Baixa",IF(AND(L646&gt;=100,L646&lt;300),"Média",IF(AND(L646&gt;=300,L646&lt;500),"Alta",IF(L646&gt;=500,"Muito Alta","Avaliar")))))</f>
        <v>Alta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1112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2599</v>
      </c>
      <c r="K647" s="58" t="s">
        <v>1124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1119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5549</v>
      </c>
      <c r="K648" s="58" t="s">
        <v>1124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1111</v>
      </c>
      <c r="D649" s="36" t="s">
        <v>98</v>
      </c>
      <c r="E649" s="36" t="s">
        <v>655</v>
      </c>
      <c r="F649" s="12">
        <f>VLOOKUP(A649,Dengue!$1:$1048576,10,FALSE)</f>
        <v>1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1</v>
      </c>
      <c r="J649" s="11">
        <v>5783</v>
      </c>
      <c r="K649" s="58" t="s">
        <v>1124</v>
      </c>
      <c r="L649" s="8">
        <f>I649/J649*100000</f>
        <v>17.292062943109116</v>
      </c>
      <c r="M649" s="7" t="str">
        <f>IF(L649=0,"Silencioso",IF(AND(L649&gt;0,L649&lt;100),"Baixa",IF(AND(L649&gt;=100,L649&lt;300),"Média",IF(AND(L649&gt;=300,L649&lt;500),"Alta",IF(L649&gt;=500,"Muito Alta","Avaliar")))))</f>
        <v>Baixa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1118</v>
      </c>
      <c r="D650" s="36" t="s">
        <v>57</v>
      </c>
      <c r="E650" s="36" t="s">
        <v>656</v>
      </c>
      <c r="F650" s="12">
        <f>VLOOKUP(A650,Dengue!$1:$1048576,10,FALSE)</f>
        <v>2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2</v>
      </c>
      <c r="J650" s="11">
        <v>8941</v>
      </c>
      <c r="K650" s="58" t="s">
        <v>1124</v>
      </c>
      <c r="L650" s="8">
        <f>I650/J650*100000</f>
        <v>22.36886254333967</v>
      </c>
      <c r="M650" s="7" t="str">
        <f>IF(L650=0,"Silencioso",IF(AND(L650&gt;0,L650&lt;100),"Baixa",IF(AND(L650&gt;=100,L650&lt;300),"Média",IF(AND(L650&gt;=300,L650&lt;500),"Alta",IF(L650&gt;=500,"Muito Alta","Avaliar")))))</f>
        <v>Baixa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1120</v>
      </c>
      <c r="D651" s="36" t="s">
        <v>71</v>
      </c>
      <c r="E651" s="36" t="s">
        <v>657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0</v>
      </c>
      <c r="J651" s="11">
        <v>12291</v>
      </c>
      <c r="K651" s="58" t="s">
        <v>1124</v>
      </c>
      <c r="L651" s="8">
        <f>I651/J651*100000</f>
        <v>0</v>
      </c>
      <c r="M651" s="7" t="str">
        <f>IF(L651=0,"Silencioso",IF(AND(L651&gt;0,L651&lt;100),"Baixa",IF(AND(L651&gt;=100,L651&lt;300),"Média",IF(AND(L651&gt;=300,L651&lt;500),"Alta",IF(L651&gt;=500,"Muito Alta","Avaliar")))))</f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1121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0</v>
      </c>
      <c r="J652" s="11">
        <v>30779</v>
      </c>
      <c r="K652" s="58" t="s">
        <v>1125</v>
      </c>
      <c r="L652" s="8">
        <f>I652/J652*100000</f>
        <v>0</v>
      </c>
      <c r="M652" s="7" t="str">
        <f>IF(L652=0,"Silencioso",IF(AND(L652&gt;0,L652&lt;100),"Baixa",IF(AND(L652&gt;=100,L652&lt;300),"Média",IF(AND(L652&gt;=300,L652&lt;500),"Alta",IF(L652&gt;=500,"Muito Alta","Avaliar")))))</f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1111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14346</v>
      </c>
      <c r="K653" s="58" t="s">
        <v>1124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1118</v>
      </c>
      <c r="D654" s="36" t="s">
        <v>62</v>
      </c>
      <c r="E654" s="36" t="s">
        <v>660</v>
      </c>
      <c r="F654" s="12">
        <f>VLOOKUP(A654,Dengue!$1:$1048576,10,FALSE)</f>
        <v>2</v>
      </c>
      <c r="G654" s="12">
        <f>VLOOKUP($A654,Chik!$1:$1048576,10,FALSE)</f>
        <v>0</v>
      </c>
      <c r="H654" s="12">
        <f>VLOOKUP($A654,zika!$1:$1048576,10,FALSE)</f>
        <v>0</v>
      </c>
      <c r="I654" s="12">
        <f>H654+F654+G654</f>
        <v>2</v>
      </c>
      <c r="J654" s="11">
        <v>17858</v>
      </c>
      <c r="K654" s="58" t="s">
        <v>1124</v>
      </c>
      <c r="L654" s="8">
        <f>I654/J654*100000</f>
        <v>11.199462425803562</v>
      </c>
      <c r="M654" s="7" t="str">
        <f>IF(L654=0,"Silencioso",IF(AND(L654&gt;0,L654&lt;100),"Baixa",IF(AND(L654&gt;=100,L654&lt;300),"Média",IF(AND(L654&gt;=300,L654&lt;500),"Alta",IF(L654&gt;=500,"Muito Alta","Avaliar")))))</f>
        <v>Baixa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1118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5467</v>
      </c>
      <c r="K655" s="58" t="s">
        <v>1124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1111</v>
      </c>
      <c r="D656" s="36" t="s">
        <v>53</v>
      </c>
      <c r="E656" s="36" t="s">
        <v>662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12957</v>
      </c>
      <c r="K656" s="58" t="s">
        <v>1124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652</v>
      </c>
      <c r="B657" s="7">
        <v>315610</v>
      </c>
      <c r="C657" s="17" t="s">
        <v>1119</v>
      </c>
      <c r="D657" s="36" t="s">
        <v>94</v>
      </c>
      <c r="E657" s="36" t="s">
        <v>663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4648</v>
      </c>
      <c r="K657" s="58" t="s">
        <v>1124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653</v>
      </c>
      <c r="B658" s="7">
        <v>315620</v>
      </c>
      <c r="C658" s="17" t="s">
        <v>1118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2289</v>
      </c>
      <c r="K658" s="58" t="s">
        <v>1124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654</v>
      </c>
      <c r="B659" s="7">
        <v>315630</v>
      </c>
      <c r="C659" s="17" t="s">
        <v>1118</v>
      </c>
      <c r="D659" s="36" t="s">
        <v>62</v>
      </c>
      <c r="E659" s="36" t="s">
        <v>665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0</v>
      </c>
      <c r="J659" s="11">
        <v>7991</v>
      </c>
      <c r="K659" s="58" t="s">
        <v>1124</v>
      </c>
      <c r="L659" s="8">
        <f>I659/J659*100000</f>
        <v>0</v>
      </c>
      <c r="M659" s="7" t="str">
        <f>IF(L659=0,"Silencioso",IF(AND(L659&gt;0,L659&lt;100),"Baixa",IF(AND(L659&gt;=100,L659&lt;300),"Média",IF(AND(L659&gt;=300,L659&lt;500),"Alta",IF(L659&gt;=500,"Muito Alta","Avaliar")))))</f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38"/>
    </row>
    <row r="660" spans="1:19" ht="15.75" x14ac:dyDescent="0.25">
      <c r="A660" s="42">
        <v>655</v>
      </c>
      <c r="B660" s="7">
        <v>315640</v>
      </c>
      <c r="C660" s="17" t="s">
        <v>1110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3547</v>
      </c>
      <c r="K660" s="58" t="s">
        <v>1124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656</v>
      </c>
      <c r="B661" s="7">
        <v>315645</v>
      </c>
      <c r="C661" s="17" t="s">
        <v>1118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4566</v>
      </c>
      <c r="K661" s="58" t="s">
        <v>1124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657</v>
      </c>
      <c r="B662" s="7">
        <v>315650</v>
      </c>
      <c r="C662" s="17" t="s">
        <v>1121</v>
      </c>
      <c r="D662" s="36" t="s">
        <v>102</v>
      </c>
      <c r="E662" s="36" t="s">
        <v>668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0</v>
      </c>
      <c r="J662" s="11">
        <v>6198</v>
      </c>
      <c r="K662" s="58" t="s">
        <v>1124</v>
      </c>
      <c r="L662" s="8">
        <f>I662/J662*100000</f>
        <v>0</v>
      </c>
      <c r="M662" s="7" t="str">
        <f>IF(L662=0,"Silencioso",IF(AND(L662&gt;0,L662&lt;100),"Baixa",IF(AND(L662&gt;=100,L662&lt;300),"Média",IF(AND(L662&gt;=300,L662&lt;500),"Alta",IF(L662&gt;=500,"Muito Alta","Avaliar")))))</f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658</v>
      </c>
      <c r="B663" s="7">
        <v>315660</v>
      </c>
      <c r="C663" s="17" t="s">
        <v>1116</v>
      </c>
      <c r="D663" s="36" t="s">
        <v>30</v>
      </c>
      <c r="E663" s="36" t="s">
        <v>669</v>
      </c>
      <c r="F663" s="12">
        <f>VLOOKUP(A663,Dengue!$1:$1048576,10,FALSE)</f>
        <v>6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6</v>
      </c>
      <c r="J663" s="11">
        <v>10226</v>
      </c>
      <c r="K663" s="58" t="s">
        <v>1124</v>
      </c>
      <c r="L663" s="8">
        <f>I663/J663*100000</f>
        <v>58.673968316057106</v>
      </c>
      <c r="M663" s="7" t="str">
        <f>IF(L663=0,"Silencioso",IF(AND(L663&gt;0,L663&lt;100),"Baixa",IF(AND(L663&gt;=100,L663&lt;300),"Média",IF(AND(L663&gt;=300,L663&lt;500),"Alta",IF(L663&gt;=500,"Muito Alta","Avaliar")))))</f>
        <v>Baixa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659</v>
      </c>
      <c r="B664" s="7">
        <v>315670</v>
      </c>
      <c r="C664" s="17" t="s">
        <v>1111</v>
      </c>
      <c r="D664" s="36" t="s">
        <v>98</v>
      </c>
      <c r="E664" s="36" t="s">
        <v>670</v>
      </c>
      <c r="F664" s="12">
        <f>VLOOKUP(A664,Dengue!$1:$1048576,10,FALSE)</f>
        <v>8</v>
      </c>
      <c r="G664" s="12">
        <f>VLOOKUP($A664,Chik!$1:$1048576,10,FALSE)</f>
        <v>0</v>
      </c>
      <c r="H664" s="12">
        <f>VLOOKUP($A664,zika!$1:$1048576,10,FALSE)</f>
        <v>0</v>
      </c>
      <c r="I664" s="12">
        <f>H664+F664+G664</f>
        <v>8</v>
      </c>
      <c r="J664" s="11">
        <v>135421</v>
      </c>
      <c r="K664" s="58" t="s">
        <v>1127</v>
      </c>
      <c r="L664" s="8">
        <f>I664/J664*100000</f>
        <v>5.907503267587745</v>
      </c>
      <c r="M664" s="7" t="str">
        <f>IF(L664=0,"Silencioso",IF(AND(L664&gt;0,L664&lt;100),"Baixa",IF(AND(L664&gt;=100,L664&lt;300),"Média",IF(AND(L664&gt;=300,L664&lt;500),"Alta",IF(L664&gt;=500,"Muito Alta","Avaliar")))))</f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19" ht="15.75" x14ac:dyDescent="0.25">
      <c r="A665" s="42">
        <v>660</v>
      </c>
      <c r="B665" s="7">
        <v>315680</v>
      </c>
      <c r="C665" s="17" t="s">
        <v>1111</v>
      </c>
      <c r="D665" s="36" t="s">
        <v>53</v>
      </c>
      <c r="E665" s="36" t="s">
        <v>671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0</v>
      </c>
      <c r="J665" s="11">
        <v>15525</v>
      </c>
      <c r="K665" s="58" t="s">
        <v>1124</v>
      </c>
      <c r="L665" s="8">
        <f>I665/J665*100000</f>
        <v>0</v>
      </c>
      <c r="M665" s="7" t="str">
        <f>IF(L665=0,"Silencioso",IF(AND(L665&gt;0,L665&lt;100),"Baixa",IF(AND(L665&gt;=100,L665&lt;300),"Média",IF(AND(L665&gt;=300,L665&lt;500),"Alta",IF(L665&gt;=500,"Muito Alta","Avaliar")))))</f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661</v>
      </c>
      <c r="B666" s="7">
        <v>315690</v>
      </c>
      <c r="C666" s="17" t="s">
        <v>1114</v>
      </c>
      <c r="D666" s="36" t="s">
        <v>24</v>
      </c>
      <c r="E666" s="36" t="s">
        <v>672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0</v>
      </c>
      <c r="J666" s="11">
        <v>25989</v>
      </c>
      <c r="K666" s="58" t="s">
        <v>1125</v>
      </c>
      <c r="L666" s="8">
        <f>I666/J666*100000</f>
        <v>0</v>
      </c>
      <c r="M666" s="7" t="str">
        <f>IF(L666=0,"Silencioso",IF(AND(L666&gt;0,L666&lt;100),"Baixa",IF(AND(L666&gt;=100,L666&lt;300),"Média",IF(AND(L666&gt;=300,L666&lt;500),"Alta",IF(L666&gt;=500,"Muito Alta","Avaliar")))))</f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662</v>
      </c>
      <c r="B667" s="7">
        <v>315700</v>
      </c>
      <c r="C667" s="17" t="s">
        <v>1121</v>
      </c>
      <c r="D667" s="36" t="s">
        <v>102</v>
      </c>
      <c r="E667" s="36" t="s">
        <v>673</v>
      </c>
      <c r="F667" s="12">
        <f>VLOOKUP(A667,Dengue!$1:$1048576,10,FALSE)</f>
        <v>11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11</v>
      </c>
      <c r="J667" s="11">
        <v>41349</v>
      </c>
      <c r="K667" s="58" t="s">
        <v>1125</v>
      </c>
      <c r="L667" s="8">
        <f>I667/J667*100000</f>
        <v>26.602819898909285</v>
      </c>
      <c r="M667" s="7" t="str">
        <f>IF(L667=0,"Silencioso",IF(AND(L667&gt;0,L667&lt;100),"Baixa",IF(AND(L667&gt;=100,L667&lt;300),"Média",IF(AND(L667&gt;=300,L667&lt;500),"Alta",IF(L667&gt;=500,"Muito Alta","Avaliar")))))</f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19" ht="15.75" x14ac:dyDescent="0.25">
      <c r="A668" s="42">
        <v>663</v>
      </c>
      <c r="B668" s="7">
        <v>315710</v>
      </c>
      <c r="C668" s="17" t="s">
        <v>1116</v>
      </c>
      <c r="D668" s="36" t="s">
        <v>30</v>
      </c>
      <c r="E668" s="36" t="s">
        <v>674</v>
      </c>
      <c r="F668" s="12">
        <f>VLOOKUP(A668,Dengue!$1:$1048576,10,FALSE)</f>
        <v>1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1</v>
      </c>
      <c r="J668" s="11">
        <v>7007</v>
      </c>
      <c r="K668" s="58" t="s">
        <v>1124</v>
      </c>
      <c r="L668" s="8">
        <f>I668/J668*100000</f>
        <v>14.271442842871414</v>
      </c>
      <c r="M668" s="7" t="str">
        <f>IF(L668=0,"Silencioso",IF(AND(L668&gt;0,L668&lt;100),"Baixa",IF(AND(L668&gt;=100,L668&lt;300),"Média",IF(AND(L668&gt;=300,L668&lt;500),"Alta",IF(L668&gt;=500,"Muito Alta","Avaliar")))))</f>
        <v>Baixa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19" ht="15.75" x14ac:dyDescent="0.25">
      <c r="A669" s="42">
        <v>664</v>
      </c>
      <c r="B669" s="7">
        <v>315720</v>
      </c>
      <c r="C669" s="17" t="s">
        <v>1111</v>
      </c>
      <c r="D669" s="36" t="s">
        <v>90</v>
      </c>
      <c r="E669" s="36" t="s">
        <v>675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0</v>
      </c>
      <c r="J669" s="11">
        <v>30807</v>
      </c>
      <c r="K669" s="58" t="s">
        <v>1125</v>
      </c>
      <c r="L669" s="8">
        <f>I669/J669*100000</f>
        <v>0</v>
      </c>
      <c r="M669" s="7" t="str">
        <f>IF(L669=0,"Silencioso",IF(AND(L669&gt;0,L669&lt;100),"Baixa",IF(AND(L669&gt;=100,L669&lt;300),"Média",IF(AND(L669&gt;=300,L669&lt;500),"Alta",IF(L669&gt;=500,"Muito Alta","Avaliar")))))</f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665</v>
      </c>
      <c r="B670" s="7">
        <v>315725</v>
      </c>
      <c r="C670" s="17" t="s">
        <v>1113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8113</v>
      </c>
      <c r="K670" s="58" t="s">
        <v>1124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19" ht="15.75" x14ac:dyDescent="0.25">
      <c r="A671" s="42">
        <v>666</v>
      </c>
      <c r="B671" s="7">
        <v>315727</v>
      </c>
      <c r="C671" s="17" t="s">
        <v>1118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3117</v>
      </c>
      <c r="K671" s="58" t="s">
        <v>1124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667</v>
      </c>
      <c r="B672" s="7">
        <v>315730</v>
      </c>
      <c r="C672" s="17" t="s">
        <v>1119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4454</v>
      </c>
      <c r="K672" s="58" t="s">
        <v>1124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1119</v>
      </c>
      <c r="D673" s="36" t="s">
        <v>94</v>
      </c>
      <c r="E673" s="36" t="s">
        <v>679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0</v>
      </c>
      <c r="J673" s="11">
        <v>8541</v>
      </c>
      <c r="K673" s="58" t="s">
        <v>1124</v>
      </c>
      <c r="L673" s="8">
        <f>I673/J673*100000</f>
        <v>0</v>
      </c>
      <c r="M673" s="7" t="str">
        <f>IF(L673=0,"Silencioso",IF(AND(L673&gt;0,L673&lt;100),"Baixa",IF(AND(L673&gt;=100,L673&lt;300),"Média",IF(AND(L673&gt;=300,L673&lt;500),"Alta",IF(L673&gt;=500,"Muito Alta","Avaliar")))))</f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1121</v>
      </c>
      <c r="D674" s="36" t="s">
        <v>102</v>
      </c>
      <c r="E674" s="36" t="s">
        <v>680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4177</v>
      </c>
      <c r="K674" s="58" t="s">
        <v>1124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1112</v>
      </c>
      <c r="D675" s="36" t="s">
        <v>17</v>
      </c>
      <c r="E675" s="36" t="s">
        <v>681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4793</v>
      </c>
      <c r="K675" s="58" t="s">
        <v>1124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1113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4438</v>
      </c>
      <c r="K676" s="58" t="s">
        <v>1124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1121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3866</v>
      </c>
      <c r="K677" s="58" t="s">
        <v>1124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1116</v>
      </c>
      <c r="D678" s="36" t="s">
        <v>28</v>
      </c>
      <c r="E678" s="36" t="s">
        <v>684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0</v>
      </c>
      <c r="J678" s="11">
        <v>6345</v>
      </c>
      <c r="K678" s="58" t="s">
        <v>1124</v>
      </c>
      <c r="L678" s="8">
        <f>I678/J678*100000</f>
        <v>0</v>
      </c>
      <c r="M678" s="7" t="str">
        <f>IF(L678=0,"Silencioso",IF(AND(L678&gt;0,L678&lt;100),"Baixa",IF(AND(L678&gt;=100,L678&lt;300),"Média",IF(AND(L678&gt;=300,L678&lt;500),"Alta",IF(L678&gt;=500,"Muito Alta","Avaliar")))))</f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1114</v>
      </c>
      <c r="D679" s="36" t="s">
        <v>24</v>
      </c>
      <c r="E679" s="36" t="s">
        <v>685</v>
      </c>
      <c r="F679" s="12">
        <f>VLOOKUP(A679,Dengue!$1:$1048576,10,FALSE)</f>
        <v>1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1</v>
      </c>
      <c r="J679" s="11">
        <v>13743</v>
      </c>
      <c r="K679" s="58" t="s">
        <v>1124</v>
      </c>
      <c r="L679" s="8">
        <f>I679/J679*100000</f>
        <v>7.2764316379247616</v>
      </c>
      <c r="M679" s="7" t="str">
        <f>IF(L679=0,"Silencioso",IF(AND(L679&gt;0,L679&lt;100),"Baixa",IF(AND(L679&gt;=100,L679&lt;300),"Média",IF(AND(L679&gt;=300,L679&lt;500),"Alta",IF(L679&gt;=500,"Muito Alta","Avaliar")))))</f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1111</v>
      </c>
      <c r="D680" s="36" t="s">
        <v>98</v>
      </c>
      <c r="E680" s="36" t="s">
        <v>686</v>
      </c>
      <c r="F680" s="12">
        <f>VLOOKUP(A680,Dengue!$1:$1048576,10,FALSE)</f>
        <v>17</v>
      </c>
      <c r="G680" s="12">
        <f>VLOOKUP($A680,Chik!$1:$1048576,10,FALSE)</f>
        <v>0</v>
      </c>
      <c r="H680" s="12">
        <f>VLOOKUP($A680,zika!$1:$1048576,10,FALSE)</f>
        <v>0</v>
      </c>
      <c r="I680" s="12">
        <f>H680+F680+G680</f>
        <v>17</v>
      </c>
      <c r="J680" s="11">
        <v>218147</v>
      </c>
      <c r="K680" s="58" t="s">
        <v>1127</v>
      </c>
      <c r="L680" s="8">
        <f>I680/J680*100000</f>
        <v>7.7929102852663563</v>
      </c>
      <c r="M680" s="7" t="str">
        <f>IF(L680=0,"Silencioso",IF(AND(L680&gt;0,L680&lt;100),"Baixa",IF(AND(L680&gt;=100,L680&lt;300),"Média",IF(AND(L680&gt;=300,L680&lt;500),"Alta",IF(L680&gt;=500,"Muito Alta","Avaliar")))))</f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1112</v>
      </c>
      <c r="D681" s="36" t="s">
        <v>14</v>
      </c>
      <c r="E681" s="36" t="s">
        <v>687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0</v>
      </c>
      <c r="J681" s="11">
        <v>16111</v>
      </c>
      <c r="K681" s="58" t="s">
        <v>1124</v>
      </c>
      <c r="L681" s="8">
        <f>I681/J681*100000</f>
        <v>0</v>
      </c>
      <c r="M681" s="7" t="str">
        <f>IF(L681=0,"Silencioso",IF(AND(L681&gt;0,L681&lt;100),"Baixa",IF(AND(L681&gt;=100,L681&lt;300),"Média",IF(AND(L681&gt;=300,L681&lt;500),"Alta",IF(L681&gt;=500,"Muito Alta","Avaliar")))))</f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1111</v>
      </c>
      <c r="D682" s="36" t="s">
        <v>90</v>
      </c>
      <c r="E682" s="36" t="s">
        <v>688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0</v>
      </c>
      <c r="J682" s="11">
        <v>10836</v>
      </c>
      <c r="K682" s="58" t="s">
        <v>1124</v>
      </c>
      <c r="L682" s="8">
        <f>I682/J682*100000</f>
        <v>0</v>
      </c>
      <c r="M682" s="7" t="str">
        <f>IF(L682=0,"Silencioso",IF(AND(L682&gt;0,L682&lt;100),"Baixa",IF(AND(L682&gt;=100,L682&lt;300),"Média",IF(AND(L682&gt;=300,L682&lt;500),"Alta",IF(L682&gt;=500,"Muito Alta","Avaliar")))))</f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1116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5248</v>
      </c>
      <c r="K683" s="58" t="s">
        <v>1124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1113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14620</v>
      </c>
      <c r="K684" s="58" t="s">
        <v>1124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1117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8974</v>
      </c>
      <c r="K685" s="58" t="s">
        <v>1124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1118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4905</v>
      </c>
      <c r="K686" s="58" t="s">
        <v>1124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1113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7155</v>
      </c>
      <c r="K687" s="58" t="s">
        <v>1124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1119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3449</v>
      </c>
      <c r="K688" s="58" t="s">
        <v>1124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684</v>
      </c>
      <c r="B689" s="7">
        <v>315950</v>
      </c>
      <c r="C689" s="17" t="s">
        <v>1113</v>
      </c>
      <c r="D689" s="36" t="s">
        <v>22</v>
      </c>
      <c r="E689" s="36" t="s">
        <v>694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0</v>
      </c>
      <c r="J689" s="11">
        <v>5522</v>
      </c>
      <c r="K689" s="58" t="s">
        <v>1124</v>
      </c>
      <c r="L689" s="8">
        <f>I689/J689*100000</f>
        <v>0</v>
      </c>
      <c r="M689" s="7" t="str">
        <f>IF(L689=0,"Silencioso",IF(AND(L689&gt;0,L689&lt;100),"Baixa",IF(AND(L689&gt;=100,L689&lt;300),"Média",IF(AND(L689&gt;=300,L689&lt;500),"Alta",IF(L689&gt;=500,"Muito Alta","Avaliar")))))</f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685</v>
      </c>
      <c r="B690" s="7">
        <v>315960</v>
      </c>
      <c r="C690" s="17" t="s">
        <v>1117</v>
      </c>
      <c r="D690" s="36" t="s">
        <v>36</v>
      </c>
      <c r="E690" s="36" t="s">
        <v>695</v>
      </c>
      <c r="F690" s="12">
        <f>VLOOKUP(A690,Dengue!$1:$1048576,10,FALSE)</f>
        <v>2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2</v>
      </c>
      <c r="J690" s="11">
        <v>42751</v>
      </c>
      <c r="K690" s="58" t="s">
        <v>1125</v>
      </c>
      <c r="L690" s="8">
        <f>I690/J690*100000</f>
        <v>4.6782531402774206</v>
      </c>
      <c r="M690" s="7" t="str">
        <f>IF(L690=0,"Silencioso",IF(AND(L690&gt;0,L690&lt;100),"Baixa",IF(AND(L690&gt;=100,L690&lt;300),"Média",IF(AND(L690&gt;=300,L690&lt;500),"Alta",IF(L690&gt;=500,"Muito Alta","Avaliar")))))</f>
        <v>Baixa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686</v>
      </c>
      <c r="B691" s="7">
        <v>315970</v>
      </c>
      <c r="C691" s="17" t="s">
        <v>1120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3343</v>
      </c>
      <c r="K691" s="58" t="s">
        <v>1124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687</v>
      </c>
      <c r="B692" s="7">
        <v>315980</v>
      </c>
      <c r="C692" s="17" t="s">
        <v>1110</v>
      </c>
      <c r="D692" s="36" t="s">
        <v>142</v>
      </c>
      <c r="E692" s="36" t="s">
        <v>697</v>
      </c>
      <c r="F692" s="12">
        <f>VLOOKUP(A692,Dengue!$1:$1048576,10,FALSE)</f>
        <v>3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3</v>
      </c>
      <c r="J692" s="11">
        <v>19608</v>
      </c>
      <c r="K692" s="58" t="s">
        <v>1124</v>
      </c>
      <c r="L692" s="8">
        <f>I692/J692*100000</f>
        <v>15.29987760097919</v>
      </c>
      <c r="M692" s="7" t="str">
        <f>IF(L692=0,"Silencioso",IF(AND(L692&gt;0,L692&lt;100),"Baixa",IF(AND(L692&gt;=100,L692&lt;300),"Média",IF(AND(L692&gt;=300,L692&lt;500),"Alta",IF(L692&gt;=500,"Muito Alta","Avaliar")))))</f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19" ht="15.75" x14ac:dyDescent="0.25">
      <c r="A693" s="42">
        <v>688</v>
      </c>
      <c r="B693" s="7">
        <v>315830</v>
      </c>
      <c r="C693" s="17" t="s">
        <v>1117</v>
      </c>
      <c r="D693" s="36" t="s">
        <v>33</v>
      </c>
      <c r="E693" s="36" t="s">
        <v>698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0</v>
      </c>
      <c r="J693" s="11">
        <v>7128</v>
      </c>
      <c r="K693" s="58" t="s">
        <v>1124</v>
      </c>
      <c r="L693" s="8">
        <f>I693/J693*100000</f>
        <v>0</v>
      </c>
      <c r="M693" s="7" t="str">
        <f>IF(L693=0,"Silencioso",IF(AND(L693&gt;0,L693&lt;100),"Baixa",IF(AND(L693&gt;=100,L693&lt;300),"Média",IF(AND(L693&gt;=300,L693&lt;500),"Alta",IF(L693&gt;=500,"Muito Alta","Avaliar")))))</f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689</v>
      </c>
      <c r="B694" s="7">
        <v>315840</v>
      </c>
      <c r="C694" s="17" t="s">
        <v>1118</v>
      </c>
      <c r="D694" s="36" t="s">
        <v>38</v>
      </c>
      <c r="E694" s="36" t="s">
        <v>699</v>
      </c>
      <c r="F694" s="12">
        <f>VLOOKUP(A694,Dengue!$1:$1048576,10,FALSE)</f>
        <v>1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1</v>
      </c>
      <c r="J694" s="11">
        <v>3853</v>
      </c>
      <c r="K694" s="58" t="s">
        <v>1124</v>
      </c>
      <c r="L694" s="8">
        <f>I694/J694*100000</f>
        <v>25.953802232026991</v>
      </c>
      <c r="M694" s="7" t="str">
        <f>IF(L694=0,"Silencioso",IF(AND(L694&gt;0,L694&lt;100),"Baixa",IF(AND(L694&gt;=100,L694&lt;300),"Média",IF(AND(L694&gt;=300,L694&lt;500),"Alta",IF(L694&gt;=500,"Muito Alta","Avaliar")))))</f>
        <v>Baixa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690</v>
      </c>
      <c r="B695" s="7">
        <v>315850</v>
      </c>
      <c r="C695" s="17" t="s">
        <v>1111</v>
      </c>
      <c r="D695" s="36" t="s">
        <v>11</v>
      </c>
      <c r="E695" s="36" t="s">
        <v>700</v>
      </c>
      <c r="F695" s="12">
        <f>VLOOKUP(A695,Dengue!$1:$1048576,10,FALSE)</f>
        <v>2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2</v>
      </c>
      <c r="J695" s="11">
        <v>7696</v>
      </c>
      <c r="K695" s="58" t="s">
        <v>1124</v>
      </c>
      <c r="L695" s="8">
        <f>I695/J695*100000</f>
        <v>25.987525987525988</v>
      </c>
      <c r="M695" s="7" t="str">
        <f>IF(L695=0,"Silencioso",IF(AND(L695&gt;0,L695&lt;100),"Baixa",IF(AND(L695&gt;=100,L695&lt;300),"Média",IF(AND(L695&gt;=300,L695&lt;500),"Alta",IF(L695&gt;=500,"Muito Alta","Avaliar")))))</f>
        <v>Baixa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691</v>
      </c>
      <c r="B696" s="7">
        <v>315860</v>
      </c>
      <c r="C696" s="17" t="s">
        <v>1118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3971</v>
      </c>
      <c r="K696" s="58" t="s">
        <v>1124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692</v>
      </c>
      <c r="B697" s="7">
        <v>315870</v>
      </c>
      <c r="C697" s="17" t="s">
        <v>1119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2438</v>
      </c>
      <c r="K697" s="58" t="s">
        <v>1124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693</v>
      </c>
      <c r="B698" s="7">
        <v>315880</v>
      </c>
      <c r="C698" s="17" t="s">
        <v>1115</v>
      </c>
      <c r="D698" s="36" t="s">
        <v>26</v>
      </c>
      <c r="E698" s="36" t="s">
        <v>703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0</v>
      </c>
      <c r="J698" s="11">
        <v>4807</v>
      </c>
      <c r="K698" s="58" t="s">
        <v>1124</v>
      </c>
      <c r="L698" s="8">
        <f>I698/J698*100000</f>
        <v>0</v>
      </c>
      <c r="M698" s="7" t="str">
        <f>IF(L698=0,"Silencioso",IF(AND(L698&gt;0,L698&lt;100),"Baixa",IF(AND(L698&gt;=100,L698&lt;300),"Média",IF(AND(L698&gt;=300,L698&lt;500),"Alta",IF(L698&gt;=500,"Muito Alta","Avaliar")))))</f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694</v>
      </c>
      <c r="B699" s="7">
        <v>315890</v>
      </c>
      <c r="C699" s="17" t="s">
        <v>1112</v>
      </c>
      <c r="D699" s="36" t="s">
        <v>14</v>
      </c>
      <c r="E699" s="36" t="s">
        <v>704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0</v>
      </c>
      <c r="J699" s="11">
        <v>8681</v>
      </c>
      <c r="K699" s="58" t="s">
        <v>1124</v>
      </c>
      <c r="L699" s="8">
        <f>I699/J699*100000</f>
        <v>0</v>
      </c>
      <c r="M699" s="7" t="str">
        <f>IF(L699=0,"Silencioso",IF(AND(L699&gt;0,L699&lt;100),"Baixa",IF(AND(L699&gt;=100,L699&lt;300),"Média",IF(AND(L699&gt;=300,L699&lt;500),"Alta",IF(L699&gt;=500,"Muito Alta","Avaliar")))))</f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695</v>
      </c>
      <c r="B700" s="7">
        <v>315895</v>
      </c>
      <c r="C700" s="17" t="s">
        <v>1113</v>
      </c>
      <c r="D700" s="36" t="s">
        <v>20</v>
      </c>
      <c r="E700" s="36" t="s">
        <v>705</v>
      </c>
      <c r="F700" s="12">
        <f>VLOOKUP(A700,Dengue!$1:$1048576,10,FALSE)</f>
        <v>3</v>
      </c>
      <c r="G700" s="12">
        <f>VLOOKUP($A700,Chik!$1:$1048576,10,FALSE)</f>
        <v>0</v>
      </c>
      <c r="H700" s="12">
        <f>VLOOKUP($A700,zika!$1:$1048576,10,FALSE)</f>
        <v>0</v>
      </c>
      <c r="I700" s="12">
        <f>H700+F700+G700</f>
        <v>3</v>
      </c>
      <c r="J700" s="11">
        <v>33934</v>
      </c>
      <c r="K700" s="58" t="s">
        <v>1125</v>
      </c>
      <c r="L700" s="8">
        <f>I700/J700*100000</f>
        <v>8.8406907526374727</v>
      </c>
      <c r="M700" s="7" t="str">
        <f>IF(L700=0,"Silencioso",IF(AND(L700&gt;0,L700&lt;100),"Baixa",IF(AND(L700&gt;=100,L700&lt;300),"Média",IF(AND(L700&gt;=300,L700&lt;500),"Alta",IF(L700&gt;=500,"Muito Alta","Avaliar")))))</f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19" ht="15.75" x14ac:dyDescent="0.25">
      <c r="A701" s="42">
        <v>696</v>
      </c>
      <c r="B701" s="7">
        <v>315900</v>
      </c>
      <c r="C701" s="17" t="s">
        <v>1111</v>
      </c>
      <c r="D701" s="36" t="s">
        <v>98</v>
      </c>
      <c r="E701" s="36" t="s">
        <v>706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0</v>
      </c>
      <c r="J701" s="11">
        <v>4274</v>
      </c>
      <c r="K701" s="58" t="s">
        <v>1124</v>
      </c>
      <c r="L701" s="8">
        <f>I701/J701*100000</f>
        <v>0</v>
      </c>
      <c r="M701" s="7" t="str">
        <f>IF(L701=0,"Silencioso",IF(AND(L701&gt;0,L701&lt;100),"Baixa",IF(AND(L701&gt;=100,L701&lt;300),"Média",IF(AND(L701&gt;=300,L701&lt;500),"Alta",IF(L701&gt;=500,"Muito Alta","Avaliar")))))</f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697</v>
      </c>
      <c r="B702" s="7">
        <v>315910</v>
      </c>
      <c r="C702" s="17" t="s">
        <v>1119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3789</v>
      </c>
      <c r="K702" s="58" t="s">
        <v>1124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698</v>
      </c>
      <c r="B703" s="7">
        <v>315990</v>
      </c>
      <c r="C703" s="17" t="s">
        <v>1115</v>
      </c>
      <c r="D703" s="36" t="s">
        <v>26</v>
      </c>
      <c r="E703" s="36" t="s">
        <v>708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0</v>
      </c>
      <c r="J703" s="11">
        <v>18434</v>
      </c>
      <c r="K703" s="58" t="s">
        <v>1124</v>
      </c>
      <c r="L703" s="8">
        <f>I703/J703*100000</f>
        <v>0</v>
      </c>
      <c r="M703" s="7" t="str">
        <f>IF(L703=0,"Silencioso",IF(AND(L703&gt;0,L703&lt;100),"Baixa",IF(AND(L703&gt;=100,L703&lt;300),"Média",IF(AND(L703&gt;=300,L703&lt;500),"Alta",IF(L703&gt;=500,"Muito Alta","Avaliar")))))</f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699</v>
      </c>
      <c r="B704" s="7">
        <v>316000</v>
      </c>
      <c r="C704" s="17" t="s">
        <v>1118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3602</v>
      </c>
      <c r="K704" s="58" t="s">
        <v>1124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700</v>
      </c>
      <c r="B705" s="7">
        <v>316010</v>
      </c>
      <c r="C705" s="17" t="s">
        <v>1112</v>
      </c>
      <c r="D705" s="36" t="s">
        <v>17</v>
      </c>
      <c r="E705" s="36" t="s">
        <v>710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0</v>
      </c>
      <c r="J705" s="11">
        <v>3937</v>
      </c>
      <c r="K705" s="58" t="s">
        <v>1124</v>
      </c>
      <c r="L705" s="8">
        <f>I705/J705*100000</f>
        <v>0</v>
      </c>
      <c r="M705" s="7" t="str">
        <f>IF(L705=0,"Silencioso",IF(AND(L705&gt;0,L705&lt;100),"Baixa",IF(AND(L705&gt;=100,L705&lt;300),"Média",IF(AND(L705&gt;=300,L705&lt;500),"Alta",IF(L705&gt;=500,"Muito Alta","Avaliar")))))</f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3877</v>
      </c>
      <c r="K706" s="58" t="s">
        <v>1124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702</v>
      </c>
      <c r="B707" s="7">
        <v>316030</v>
      </c>
      <c r="C707" s="17" t="s">
        <v>1116</v>
      </c>
      <c r="D707" s="36" t="s">
        <v>30</v>
      </c>
      <c r="E707" s="36" t="s">
        <v>712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11677</v>
      </c>
      <c r="K707" s="58" t="s">
        <v>1124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703</v>
      </c>
      <c r="B708" s="7">
        <v>316040</v>
      </c>
      <c r="C708" s="17" t="s">
        <v>1115</v>
      </c>
      <c r="D708" s="36" t="s">
        <v>26</v>
      </c>
      <c r="E708" s="36" t="s">
        <v>713</v>
      </c>
      <c r="F708" s="12">
        <f>VLOOKUP(A708,Dengue!$1:$1048576,10,FALSE)</f>
        <v>1</v>
      </c>
      <c r="G708" s="12">
        <f>VLOOKUP($A708,Chik!$1:$1048576,10,FALSE)</f>
        <v>0</v>
      </c>
      <c r="H708" s="12">
        <f>VLOOKUP($A708,zika!$1:$1048576,10,FALSE)</f>
        <v>0</v>
      </c>
      <c r="I708" s="12">
        <f>H708+F708+G708</f>
        <v>1</v>
      </c>
      <c r="J708" s="11">
        <v>28054</v>
      </c>
      <c r="K708" s="58" t="s">
        <v>1125</v>
      </c>
      <c r="L708" s="8">
        <f>I708/J708*100000</f>
        <v>3.564554074285307</v>
      </c>
      <c r="M708" s="7" t="str">
        <f>IF(L708=0,"Silencioso",IF(AND(L708&gt;0,L708&lt;100),"Baixa",IF(AND(L708&gt;=100,L708&lt;300),"Média",IF(AND(L708&gt;=300,L708&lt;500),"Alta",IF(L708&gt;=500,"Muito Alta","Avaliar")))))</f>
        <v>Baixa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19" ht="15.75" x14ac:dyDescent="0.25">
      <c r="A709" s="42">
        <v>704</v>
      </c>
      <c r="B709" s="7">
        <v>316045</v>
      </c>
      <c r="C709" s="17" t="s">
        <v>1121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7256</v>
      </c>
      <c r="K709" s="58" t="s">
        <v>1124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705</v>
      </c>
      <c r="B710" s="7">
        <v>316050</v>
      </c>
      <c r="C710" s="17" t="s">
        <v>1111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1770</v>
      </c>
      <c r="K710" s="58" t="s">
        <v>1124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706</v>
      </c>
      <c r="B711" s="7">
        <v>316060</v>
      </c>
      <c r="C711" s="17" t="s">
        <v>1111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3109</v>
      </c>
      <c r="K711" s="58" t="s">
        <v>1124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707</v>
      </c>
      <c r="B712" s="7">
        <v>316070</v>
      </c>
      <c r="C712" s="17" t="s">
        <v>1118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46555</v>
      </c>
      <c r="K712" s="58" t="s">
        <v>1125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19" ht="15.75" x14ac:dyDescent="0.25">
      <c r="A713" s="42">
        <v>708</v>
      </c>
      <c r="B713" s="7">
        <v>316080</v>
      </c>
      <c r="C713" s="17" t="s">
        <v>1117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5220</v>
      </c>
      <c r="K713" s="58" t="s">
        <v>1124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709</v>
      </c>
      <c r="B714" s="7">
        <v>316090</v>
      </c>
      <c r="C714" s="17" t="s">
        <v>1119</v>
      </c>
      <c r="D714" s="36" t="s">
        <v>41</v>
      </c>
      <c r="E714" s="36" t="s">
        <v>719</v>
      </c>
      <c r="F714" s="12">
        <f>VLOOKUP(A714,Dengue!$1:$1048576,10,FALSE)</f>
        <v>2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2</v>
      </c>
      <c r="J714" s="11">
        <v>3721</v>
      </c>
      <c r="K714" s="58" t="s">
        <v>1124</v>
      </c>
      <c r="L714" s="8">
        <f>I714/J714*100000</f>
        <v>53.748992206396125</v>
      </c>
      <c r="M714" s="7" t="str">
        <f>IF(L714=0,"Silencioso",IF(AND(L714&gt;0,L714&lt;100),"Baixa",IF(AND(L714&gt;=100,L714&lt;300),"Média",IF(AND(L714&gt;=300,L714&lt;500),"Alta",IF(L714&gt;=500,"Muito Alta","Avaliar")))))</f>
        <v>Baixa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710</v>
      </c>
      <c r="B715" s="7">
        <v>316095</v>
      </c>
      <c r="C715" s="17" t="s">
        <v>1113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5630</v>
      </c>
      <c r="K715" s="58" t="s">
        <v>1124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711</v>
      </c>
      <c r="B716" s="7">
        <v>316100</v>
      </c>
      <c r="C716" s="17" t="s">
        <v>1111</v>
      </c>
      <c r="D716" s="36" t="s">
        <v>90</v>
      </c>
      <c r="E716" s="36" t="s">
        <v>721</v>
      </c>
      <c r="F716" s="12">
        <f>VLOOKUP(A716,Dengue!$1:$1048576,10,FALSE)</f>
        <v>1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1</v>
      </c>
      <c r="J716" s="11">
        <v>17393</v>
      </c>
      <c r="K716" s="58" t="s">
        <v>1124</v>
      </c>
      <c r="L716" s="8">
        <f>I716/J716*100000</f>
        <v>5.7494394296556086</v>
      </c>
      <c r="M716" s="7" t="str">
        <f>IF(L716=0,"Silencioso",IF(AND(L716&gt;0,L716&lt;100),"Baixa",IF(AND(L716&gt;=100,L716&lt;300),"Média",IF(AND(L716&gt;=300,L716&lt;500),"Alta",IF(L716&gt;=500,"Muito Alta","Avaliar")))))</f>
        <v>Baixa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712</v>
      </c>
      <c r="B717" s="7">
        <v>316105</v>
      </c>
      <c r="C717" s="17" t="s">
        <v>1113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3377</v>
      </c>
      <c r="K717" s="58" t="s">
        <v>1124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713</v>
      </c>
      <c r="B718" s="7">
        <v>316110</v>
      </c>
      <c r="C718" s="17" t="s">
        <v>1121</v>
      </c>
      <c r="D718" s="36" t="s">
        <v>121</v>
      </c>
      <c r="E718" s="36" t="s">
        <v>723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0</v>
      </c>
      <c r="J718" s="11">
        <v>56163</v>
      </c>
      <c r="K718" s="58" t="s">
        <v>1125</v>
      </c>
      <c r="L718" s="8">
        <f>I718/J718*100000</f>
        <v>0</v>
      </c>
      <c r="M718" s="7" t="str">
        <f>IF(L718=0,"Silencioso",IF(AND(L718&gt;0,L718&lt;100),"Baixa",IF(AND(L718&gt;=100,L718&lt;300),"Média",IF(AND(L718&gt;=300,L718&lt;500),"Alta",IF(L718&gt;=500,"Muito Alta","Avaliar")))))</f>
        <v>Silencioso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19" ht="15.75" x14ac:dyDescent="0.25">
      <c r="A719" s="42">
        <v>714</v>
      </c>
      <c r="B719" s="7">
        <v>316120</v>
      </c>
      <c r="C719" s="17" t="s">
        <v>1115</v>
      </c>
      <c r="D719" s="36" t="s">
        <v>26</v>
      </c>
      <c r="E719" s="36" t="s">
        <v>724</v>
      </c>
      <c r="F719" s="12">
        <f>VLOOKUP(A719,Dengue!$1:$1048576,10,FALSE)</f>
        <v>2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2</v>
      </c>
      <c r="J719" s="11">
        <v>6535</v>
      </c>
      <c r="K719" s="58" t="s">
        <v>1124</v>
      </c>
      <c r="L719" s="8">
        <f>I719/J719*100000</f>
        <v>30.604437643458301</v>
      </c>
      <c r="M719" s="7" t="str">
        <f>IF(L719=0,"Silencioso",IF(AND(L719&gt;0,L719&lt;100),"Baixa",IF(AND(L719&gt;=100,L719&lt;300),"Média",IF(AND(L719&gt;=300,L719&lt;500),"Alta",IF(L719&gt;=500,"Muito Alta","Avaliar")))))</f>
        <v>Baixa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715</v>
      </c>
      <c r="B720" s="7">
        <v>316130</v>
      </c>
      <c r="C720" s="17" t="s">
        <v>1114</v>
      </c>
      <c r="D720" s="36" t="s">
        <v>24</v>
      </c>
      <c r="E720" s="36" t="s">
        <v>725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0</v>
      </c>
      <c r="J720" s="11">
        <v>6200</v>
      </c>
      <c r="K720" s="58" t="s">
        <v>1124</v>
      </c>
      <c r="L720" s="8">
        <f>I720/J720*100000</f>
        <v>0</v>
      </c>
      <c r="M720" s="7" t="str">
        <f>IF(L720=0,"Silencioso",IF(AND(L720&gt;0,L720&lt;100),"Baixa",IF(AND(L720&gt;=100,L720&lt;300),"Média",IF(AND(L720&gt;=300,L720&lt;500),"Alta",IF(L720&gt;=500,"Muito Alta","Avaliar")))))</f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1118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4889</v>
      </c>
      <c r="K721" s="58" t="s">
        <v>1124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1118</v>
      </c>
      <c r="D722" s="36" t="s">
        <v>62</v>
      </c>
      <c r="E722" s="36" t="s">
        <v>727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0</v>
      </c>
      <c r="J722" s="11">
        <v>12164</v>
      </c>
      <c r="K722" s="58" t="s">
        <v>1124</v>
      </c>
      <c r="L722" s="8">
        <f>I722/J722*100000</f>
        <v>0</v>
      </c>
      <c r="M722" s="7" t="str">
        <f>IF(L722=0,"Silencioso",IF(AND(L722&gt;0,L722&lt;100),"Baixa",IF(AND(L722&gt;=100,L722&lt;300),"Média",IF(AND(L722&gt;=300,L722&lt;500),"Alta",IF(L722&gt;=500,"Muito Alta","Avaliar")))))</f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1113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4015</v>
      </c>
      <c r="K723" s="58" t="s">
        <v>1124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1113</v>
      </c>
      <c r="D724" s="36" t="s">
        <v>22</v>
      </c>
      <c r="E724" s="36" t="s">
        <v>729</v>
      </c>
      <c r="F724" s="12">
        <f>VLOOKUP(A724,Dengue!$1:$1048576,10,FALSE)</f>
        <v>4</v>
      </c>
      <c r="G724" s="12">
        <f>VLOOKUP($A724,Chik!$1:$1048576,10,FALSE)</f>
        <v>0</v>
      </c>
      <c r="H724" s="12">
        <f>VLOOKUP($A724,zika!$1:$1048576,10,FALSE)</f>
        <v>1</v>
      </c>
      <c r="I724" s="12">
        <f>H724+F724+G724</f>
        <v>5</v>
      </c>
      <c r="J724" s="11">
        <v>3963</v>
      </c>
      <c r="K724" s="58" t="s">
        <v>1124</v>
      </c>
      <c r="L724" s="8">
        <f>I724/J724*100000</f>
        <v>126.16704516780217</v>
      </c>
      <c r="M724" s="7" t="str">
        <f>IF(L724=0,"Silencioso",IF(AND(L724&gt;0,L724&lt;100),"Baixa",IF(AND(L724&gt;=100,L724&lt;300),"Média",IF(AND(L724&gt;=300,L724&lt;500),"Alta",IF(L724&gt;=500,"Muito Alta","Avaliar")))))</f>
        <v>Média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1120</v>
      </c>
      <c r="D725" s="36" t="s">
        <v>71</v>
      </c>
      <c r="E725" s="36" t="s">
        <v>730</v>
      </c>
      <c r="F725" s="12">
        <f>VLOOKUP(A725,Dengue!$1:$1048576,10,FALSE)</f>
        <v>1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1</v>
      </c>
      <c r="J725" s="11">
        <v>6923</v>
      </c>
      <c r="K725" s="58" t="s">
        <v>1124</v>
      </c>
      <c r="L725" s="8">
        <f>I725/J725*100000</f>
        <v>14.444604940054889</v>
      </c>
      <c r="M725" s="7" t="str">
        <f>IF(L725=0,"Silencioso",IF(AND(L725&gt;0,L725&lt;100),"Baixa",IF(AND(L725&gt;=100,L725&lt;300),"Média",IF(AND(L725&gt;=300,L725&lt;500),"Alta",IF(L725&gt;=500,"Muito Alta","Avaliar")))))</f>
        <v>Baixa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1115</v>
      </c>
      <c r="D726" s="36" t="s">
        <v>26</v>
      </c>
      <c r="E726" s="36" t="s">
        <v>731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0</v>
      </c>
      <c r="J726" s="11">
        <v>12218</v>
      </c>
      <c r="K726" s="58" t="s">
        <v>1124</v>
      </c>
      <c r="L726" s="8">
        <f>I726/J726*100000</f>
        <v>0</v>
      </c>
      <c r="M726" s="7" t="str">
        <f>IF(L726=0,"Silencioso",IF(AND(L726&gt;0,L726&lt;100),"Baixa",IF(AND(L726&gt;=100,L726&lt;300),"Média",IF(AND(L726&gt;=300,L726&lt;500),"Alta",IF(L726&gt;=500,"Muito Alta","Avaliar")))))</f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1111</v>
      </c>
      <c r="D727" s="36" t="s">
        <v>90</v>
      </c>
      <c r="E727" s="36" t="s">
        <v>732</v>
      </c>
      <c r="F727" s="12">
        <f>VLOOKUP(A727,Dengue!$1:$1048576,10,FALSE)</f>
        <v>1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1</v>
      </c>
      <c r="J727" s="11">
        <v>10818</v>
      </c>
      <c r="K727" s="58" t="s">
        <v>1124</v>
      </c>
      <c r="L727" s="8">
        <f>I727/J727*100000</f>
        <v>9.2438528378628213</v>
      </c>
      <c r="M727" s="7" t="str">
        <f>IF(L727=0,"Silencioso",IF(AND(L727&gt;0,L727&lt;100),"Baixa",IF(AND(L727&gt;=100,L727&lt;300),"Média",IF(AND(L727&gt;=300,L727&lt;500),"Alta",IF(L727&gt;=500,"Muito Alta","Avaliar")))))</f>
        <v>Baixa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0</v>
      </c>
      <c r="J728" s="11">
        <v>3161</v>
      </c>
      <c r="K728" s="58" t="s">
        <v>1124</v>
      </c>
      <c r="L728" s="8">
        <f>I728/J728*100000</f>
        <v>0</v>
      </c>
      <c r="M728" s="7" t="str">
        <f>IF(L728=0,"Silencioso",IF(AND(L728&gt;0,L728&lt;100),"Baixa",IF(AND(L728&gt;=100,L728&lt;300),"Média",IF(AND(L728&gt;=300,L728&lt;500),"Alta",IF(L728&gt;=500,"Muito Alta","Avaliar")))))</f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1117</v>
      </c>
      <c r="D729" s="36" t="s">
        <v>33</v>
      </c>
      <c r="E729" s="36" t="s">
        <v>734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0</v>
      </c>
      <c r="J729" s="11">
        <v>25332</v>
      </c>
      <c r="K729" s="58" t="s">
        <v>1125</v>
      </c>
      <c r="L729" s="8">
        <f>I729/J729*100000</f>
        <v>0</v>
      </c>
      <c r="M729" s="7" t="str">
        <f>IF(L729=0,"Silencioso",IF(AND(L729&gt;0,L729&lt;100),"Baixa",IF(AND(L729&gt;=100,L729&lt;300),"Média",IF(AND(L729&gt;=300,L729&lt;500),"Alta",IF(L729&gt;=500,"Muito Alta","Avaliar")))))</f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1120</v>
      </c>
      <c r="D730" s="36" t="s">
        <v>71</v>
      </c>
      <c r="E730" s="36" t="s">
        <v>735</v>
      </c>
      <c r="F730" s="12">
        <f>VLOOKUP(A730,Dengue!$1:$1048576,10,FALSE)</f>
        <v>3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3</v>
      </c>
      <c r="J730" s="11">
        <v>35145</v>
      </c>
      <c r="K730" s="58" t="s">
        <v>1125</v>
      </c>
      <c r="L730" s="8">
        <f>I730/J730*100000</f>
        <v>8.5360648740930429</v>
      </c>
      <c r="M730" s="7" t="str">
        <f>IF(L730=0,"Silencioso",IF(AND(L730&gt;0,L730&lt;100),"Baixa",IF(AND(L730&gt;=100,L730&lt;300),"Média",IF(AND(L730&gt;=300,L730&lt;500),"Alta",IF(L730&gt;=500,"Muito Alta","Avaliar")))))</f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1117</v>
      </c>
      <c r="D731" s="36" t="s">
        <v>45</v>
      </c>
      <c r="E731" s="36" t="s">
        <v>736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0</v>
      </c>
      <c r="J731" s="11">
        <v>7407</v>
      </c>
      <c r="K731" s="58" t="s">
        <v>1124</v>
      </c>
      <c r="L731" s="8">
        <f>I731/J731*100000</f>
        <v>0</v>
      </c>
      <c r="M731" s="7" t="str">
        <f>IF(L731=0,"Silencioso",IF(AND(L731&gt;0,L731&lt;100),"Baixa",IF(AND(L731&gt;=100,L731&lt;300),"Média",IF(AND(L731&gt;=300,L731&lt;500),"Alta",IF(L731&gt;=500,"Muito Alta","Avaliar")))))</f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1121</v>
      </c>
      <c r="D732" s="36" t="s">
        <v>102</v>
      </c>
      <c r="E732" s="36" t="s">
        <v>737</v>
      </c>
      <c r="F732" s="12">
        <f>VLOOKUP(A732,Dengue!$1:$1048576,10,FALSE)</f>
        <v>1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1</v>
      </c>
      <c r="J732" s="11">
        <v>4896</v>
      </c>
      <c r="K732" s="58" t="s">
        <v>1124</v>
      </c>
      <c r="L732" s="8">
        <f>I732/J732*100000</f>
        <v>20.424836601307192</v>
      </c>
      <c r="M732" s="7" t="str">
        <f>IF(L732=0,"Silencioso",IF(AND(L732&gt;0,L732&lt;100),"Baixa",IF(AND(L732&gt;=100,L732&lt;300),"Média",IF(AND(L732&gt;=300,L732&lt;500),"Alta",IF(L732&gt;=500,"Muito Alta","Avaliar")))))</f>
        <v>Baixa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1117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2753</v>
      </c>
      <c r="K733" s="58" t="s">
        <v>1124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1121</v>
      </c>
      <c r="D734" s="36" t="s">
        <v>121</v>
      </c>
      <c r="E734" s="36" t="s">
        <v>739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0</v>
      </c>
      <c r="J734" s="11">
        <v>25235</v>
      </c>
      <c r="K734" s="58" t="s">
        <v>1125</v>
      </c>
      <c r="L734" s="8">
        <f>I734/J734*100000</f>
        <v>0</v>
      </c>
      <c r="M734" s="7" t="str">
        <f>IF(L734=0,"Silencioso",IF(AND(L734&gt;0,L734&lt;100),"Baixa",IF(AND(L734&gt;=100,L734&lt;300),"Média",IF(AND(L734&gt;=300,L734&lt;500),"Alta",IF(L734&gt;=500,"Muito Alta","Avaliar")))))</f>
        <v>Silencioso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1121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12899</v>
      </c>
      <c r="K735" s="58" t="s">
        <v>1124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1119</v>
      </c>
      <c r="D736" s="36" t="s">
        <v>94</v>
      </c>
      <c r="E736" s="36" t="s">
        <v>741</v>
      </c>
      <c r="F736" s="12">
        <f>VLOOKUP(A736,Dengue!$1:$1048576,10,FALSE)</f>
        <v>15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15</v>
      </c>
      <c r="J736" s="11">
        <v>89653</v>
      </c>
      <c r="K736" s="58" t="s">
        <v>1126</v>
      </c>
      <c r="L736" s="8">
        <f>I736/J736*100000</f>
        <v>16.731174640000891</v>
      </c>
      <c r="M736" s="7" t="str">
        <f>IF(L736=0,"Silencioso",IF(AND(L736&gt;0,L736&lt;100),"Baixa",IF(AND(L736&gt;=100,L736&lt;300),"Média",IF(AND(L736&gt;=300,L736&lt;500),"Alta",IF(L736&gt;=500,"Muito Alta","Avaliar")))))</f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19" ht="15.75" x14ac:dyDescent="0.25">
      <c r="A737" s="42">
        <v>732</v>
      </c>
      <c r="B737" s="7">
        <v>316255</v>
      </c>
      <c r="C737" s="17" t="s">
        <v>1112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11440</v>
      </c>
      <c r="K737" s="58" t="s">
        <v>1124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733</v>
      </c>
      <c r="B738" s="7">
        <v>316257</v>
      </c>
      <c r="C738" s="17" t="s">
        <v>1113</v>
      </c>
      <c r="D738" s="36" t="s">
        <v>22</v>
      </c>
      <c r="E738" s="36" t="s">
        <v>743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0</v>
      </c>
      <c r="J738" s="11">
        <v>5798</v>
      </c>
      <c r="K738" s="58" t="s">
        <v>1124</v>
      </c>
      <c r="L738" s="8">
        <f>I738/J738*100000</f>
        <v>0</v>
      </c>
      <c r="M738" s="7" t="str">
        <f>IF(L738=0,"Silencioso",IF(AND(L738&gt;0,L738&lt;100),"Baixa",IF(AND(L738&gt;=100,L738&lt;300),"Média",IF(AND(L738&gt;=300,L738&lt;500),"Alta",IF(L738&gt;=500,"Muito Alta","Avaliar")))))</f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734</v>
      </c>
      <c r="B739" s="7">
        <v>316260</v>
      </c>
      <c r="C739" s="17" t="s">
        <v>1113</v>
      </c>
      <c r="D739" s="36" t="s">
        <v>20</v>
      </c>
      <c r="E739" s="36" t="s">
        <v>744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0</v>
      </c>
      <c r="J739" s="11">
        <v>7553</v>
      </c>
      <c r="K739" s="58" t="s">
        <v>1124</v>
      </c>
      <c r="L739" s="8">
        <f>I739/J739*100000</f>
        <v>0</v>
      </c>
      <c r="M739" s="7" t="str">
        <f>IF(L739=0,"Silencioso",IF(AND(L739&gt;0,L739&lt;100),"Baixa",IF(AND(L739&gt;=100,L739&lt;300),"Média",IF(AND(L739&gt;=300,L739&lt;500),"Alta",IF(L739&gt;=500,"Muito Alta","Avaliar")))))</f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735</v>
      </c>
      <c r="B740" s="7">
        <v>316265</v>
      </c>
      <c r="C740" s="17" t="s">
        <v>1121</v>
      </c>
      <c r="D740" s="36" t="s">
        <v>102</v>
      </c>
      <c r="E740" s="36" t="s">
        <v>745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0</v>
      </c>
      <c r="J740" s="11">
        <v>4389</v>
      </c>
      <c r="K740" s="58" t="s">
        <v>1124</v>
      </c>
      <c r="L740" s="8">
        <f>I740/J740*100000</f>
        <v>0</v>
      </c>
      <c r="M740" s="7" t="str">
        <f>IF(L740=0,"Silencioso",IF(AND(L740&gt;0,L740&lt;100),"Baixa",IF(AND(L740&gt;=100,L740&lt;300),"Média",IF(AND(L740&gt;=300,L740&lt;500),"Alta",IF(L740&gt;=500,"Muito Alta","Avaliar")))))</f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736</v>
      </c>
      <c r="B741" s="7">
        <v>316270</v>
      </c>
      <c r="C741" s="17" t="s">
        <v>1121</v>
      </c>
      <c r="D741" s="36" t="s">
        <v>102</v>
      </c>
      <c r="E741" s="36" t="s">
        <v>746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23524</v>
      </c>
      <c r="K741" s="58" t="s">
        <v>1124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19" ht="15.75" x14ac:dyDescent="0.25">
      <c r="A742" s="42">
        <v>737</v>
      </c>
      <c r="B742" s="7">
        <v>316280</v>
      </c>
      <c r="C742" s="17" t="s">
        <v>1113</v>
      </c>
      <c r="D742" s="36" t="s">
        <v>22</v>
      </c>
      <c r="E742" s="36" t="s">
        <v>747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15781</v>
      </c>
      <c r="K742" s="58" t="s">
        <v>1124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738</v>
      </c>
      <c r="B743" s="7">
        <v>316290</v>
      </c>
      <c r="C743" s="17" t="s">
        <v>1118</v>
      </c>
      <c r="D743" s="36" t="s">
        <v>57</v>
      </c>
      <c r="E743" s="36" t="s">
        <v>748</v>
      </c>
      <c r="F743" s="12">
        <f>VLOOKUP(A743,Dengue!$1:$1048576,10,FALSE)</f>
        <v>1</v>
      </c>
      <c r="G743" s="12">
        <f>VLOOKUP($A743,Chik!$1:$1048576,10,FALSE)</f>
        <v>0</v>
      </c>
      <c r="H743" s="12">
        <f>VLOOKUP($A743,zika!$1:$1048576,10,FALSE)</f>
        <v>0</v>
      </c>
      <c r="I743" s="12">
        <f>H743+F743+G743</f>
        <v>1</v>
      </c>
      <c r="J743" s="11">
        <v>26272</v>
      </c>
      <c r="K743" s="58" t="s">
        <v>1125</v>
      </c>
      <c r="L743" s="8">
        <f>I743/J743*100000</f>
        <v>3.8063337393422652</v>
      </c>
      <c r="M743" s="7" t="str">
        <f>IF(L743=0,"Silencioso",IF(AND(L743&gt;0,L743&lt;100),"Baixa",IF(AND(L743&gt;=100,L743&lt;300),"Média",IF(AND(L743&gt;=300,L743&lt;500),"Alta",IF(L743&gt;=500,"Muito Alta","Avaliar")))))</f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19" ht="15.75" x14ac:dyDescent="0.25">
      <c r="A744" s="42">
        <v>739</v>
      </c>
      <c r="B744" s="7">
        <v>316292</v>
      </c>
      <c r="C744" s="17" t="s">
        <v>1111</v>
      </c>
      <c r="D744" s="36" t="s">
        <v>98</v>
      </c>
      <c r="E744" s="36" t="s">
        <v>749</v>
      </c>
      <c r="F744" s="12">
        <f>VLOOKUP(A744,Dengue!$1:$1048576,10,FALSE)</f>
        <v>3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3</v>
      </c>
      <c r="J744" s="11">
        <v>30989</v>
      </c>
      <c r="K744" s="58" t="s">
        <v>1125</v>
      </c>
      <c r="L744" s="8">
        <f>I744/J744*100000</f>
        <v>9.680854496756913</v>
      </c>
      <c r="M744" s="7" t="str">
        <f>IF(L744=0,"Silencioso",IF(AND(L744&gt;0,L744&lt;100),"Baixa",IF(AND(L744&gt;=100,L744&lt;300),"Média",IF(AND(L744&gt;=300,L744&lt;500),"Alta",IF(L744&gt;=500,"Muito Alta","Avaliar")))))</f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19" ht="15.75" x14ac:dyDescent="0.25">
      <c r="A745" s="42">
        <v>740</v>
      </c>
      <c r="B745" s="7">
        <v>316294</v>
      </c>
      <c r="C745" s="17" t="s">
        <v>1117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7371</v>
      </c>
      <c r="K745" s="58" t="s">
        <v>1124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741</v>
      </c>
      <c r="B746" s="7">
        <v>316295</v>
      </c>
      <c r="C746" s="17" t="s">
        <v>1111</v>
      </c>
      <c r="D746" s="36" t="s">
        <v>98</v>
      </c>
      <c r="E746" s="36" t="s">
        <v>751</v>
      </c>
      <c r="F746" s="12">
        <f>VLOOKUP(A746,Dengue!$1:$1048576,10,FALSE)</f>
        <v>1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1</v>
      </c>
      <c r="J746" s="11">
        <v>23385</v>
      </c>
      <c r="K746" s="58" t="s">
        <v>1124</v>
      </c>
      <c r="L746" s="8">
        <f>I746/J746*100000</f>
        <v>4.2762454564892023</v>
      </c>
      <c r="M746" s="7" t="str">
        <f>IF(L746=0,"Silencioso",IF(AND(L746&gt;0,L746&lt;100),"Baixa",IF(AND(L746&gt;=100,L746&lt;300),"Média",IF(AND(L746&gt;=300,L746&lt;500),"Alta",IF(L746&gt;=500,"Muito Alta","Avaliar")))))</f>
        <v>Baixa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19" ht="15.75" x14ac:dyDescent="0.25">
      <c r="A747" s="42">
        <v>742</v>
      </c>
      <c r="B747" s="7">
        <v>316300</v>
      </c>
      <c r="C747" s="17" t="s">
        <v>1113</v>
      </c>
      <c r="D747" s="36" t="s">
        <v>22</v>
      </c>
      <c r="E747" s="36" t="s">
        <v>752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0</v>
      </c>
      <c r="J747" s="11">
        <v>4255</v>
      </c>
      <c r="K747" s="58" t="s">
        <v>1124</v>
      </c>
      <c r="L747" s="8">
        <f>I747/J747*100000</f>
        <v>0</v>
      </c>
      <c r="M747" s="7" t="str">
        <f>IF(L747=0,"Silencioso",IF(AND(L747&gt;0,L747&lt;100),"Baixa",IF(AND(L747&gt;=100,L747&lt;300),"Média",IF(AND(L747&gt;=300,L747&lt;500),"Alta",IF(L747&gt;=500,"Muito Alta","Avaliar")))))</f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743</v>
      </c>
      <c r="B748" s="7">
        <v>316310</v>
      </c>
      <c r="C748" s="17" t="s">
        <v>1115</v>
      </c>
      <c r="D748" s="36" t="s">
        <v>26</v>
      </c>
      <c r="E748" s="36" t="s">
        <v>753</v>
      </c>
      <c r="F748" s="12">
        <f>VLOOKUP(A748,Dengue!$1:$1048576,10,FALSE)</f>
        <v>13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13</v>
      </c>
      <c r="J748" s="11">
        <v>4927</v>
      </c>
      <c r="K748" s="58" t="s">
        <v>1124</v>
      </c>
      <c r="L748" s="8">
        <f>I748/J748*100000</f>
        <v>263.85224274406329</v>
      </c>
      <c r="M748" s="7" t="str">
        <f>IF(L748=0,"Silencioso",IF(AND(L748&gt;0,L748&lt;100),"Baixa",IF(AND(L748&gt;=100,L748&lt;300),"Média",IF(AND(L748&gt;=300,L748&lt;500),"Alta",IF(L748&gt;=500,"Muito Alta","Avaliar")))))</f>
        <v>Média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744</v>
      </c>
      <c r="B749" s="7">
        <v>316320</v>
      </c>
      <c r="C749" s="17" t="s">
        <v>1117</v>
      </c>
      <c r="D749" s="36" t="s">
        <v>36</v>
      </c>
      <c r="E749" s="36" t="s">
        <v>754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4183</v>
      </c>
      <c r="K749" s="58" t="s">
        <v>1124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745</v>
      </c>
      <c r="B750" s="7">
        <v>316330</v>
      </c>
      <c r="C750" s="17" t="s">
        <v>1116</v>
      </c>
      <c r="D750" s="36" t="s">
        <v>28</v>
      </c>
      <c r="E750" s="36" t="s">
        <v>755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0</v>
      </c>
      <c r="J750" s="11">
        <v>3865</v>
      </c>
      <c r="K750" s="58" t="s">
        <v>1124</v>
      </c>
      <c r="L750" s="8">
        <f>I750/J750*100000</f>
        <v>0</v>
      </c>
      <c r="M750" s="7" t="str">
        <f>IF(L750=0,"Silencioso",IF(AND(L750&gt;0,L750&lt;100),"Baixa",IF(AND(L750&gt;=100,L750&lt;300),"Média",IF(AND(L750&gt;=300,L750&lt;500),"Alta",IF(L750&gt;=500,"Muito Alta","Avaliar")))))</f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746</v>
      </c>
      <c r="B751" s="7">
        <v>316340</v>
      </c>
      <c r="C751" s="17" t="s">
        <v>1112</v>
      </c>
      <c r="D751" s="36" t="s">
        <v>17</v>
      </c>
      <c r="E751" s="36" t="s">
        <v>756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0</v>
      </c>
      <c r="J751" s="11">
        <v>5454</v>
      </c>
      <c r="K751" s="58" t="s">
        <v>1124</v>
      </c>
      <c r="L751" s="8">
        <f>I751/J751*100000</f>
        <v>0</v>
      </c>
      <c r="M751" s="7" t="str">
        <f>IF(L751=0,"Silencioso",IF(AND(L751&gt;0,L751&lt;100),"Baixa",IF(AND(L751&gt;=100,L751&lt;300),"Média",IF(AND(L751&gt;=300,L751&lt;500),"Alta",IF(L751&gt;=500,"Muito Alta","Avaliar")))))</f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747</v>
      </c>
      <c r="B752" s="7">
        <v>316350</v>
      </c>
      <c r="C752" s="17" t="s">
        <v>1113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6477</v>
      </c>
      <c r="K752" s="58" t="s">
        <v>1124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19" ht="15.75" x14ac:dyDescent="0.25">
      <c r="A753" s="42">
        <v>748</v>
      </c>
      <c r="B753" s="7">
        <v>316360</v>
      </c>
      <c r="C753" s="17" t="s">
        <v>1112</v>
      </c>
      <c r="D753" s="36" t="s">
        <v>14</v>
      </c>
      <c r="E753" s="36" t="s">
        <v>758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0</v>
      </c>
      <c r="J753" s="11">
        <v>2775</v>
      </c>
      <c r="K753" s="58" t="s">
        <v>1124</v>
      </c>
      <c r="L753" s="8">
        <f>I753/J753*100000</f>
        <v>0</v>
      </c>
      <c r="M753" s="7" t="str">
        <f>IF(L753=0,"Silencioso",IF(AND(L753&gt;0,L753&lt;100),"Baixa",IF(AND(L753&gt;=100,L753&lt;300),"Média",IF(AND(L753&gt;=300,L753&lt;500),"Alta",IF(L753&gt;=500,"Muito Alta","Avaliar")))))</f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19" ht="15.75" x14ac:dyDescent="0.25">
      <c r="A754" s="42">
        <v>749</v>
      </c>
      <c r="B754" s="7">
        <v>316370</v>
      </c>
      <c r="C754" s="17" t="s">
        <v>1117</v>
      </c>
      <c r="D754" s="36" t="s">
        <v>33</v>
      </c>
      <c r="E754" s="36" t="s">
        <v>759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0</v>
      </c>
      <c r="J754" s="11">
        <v>45488</v>
      </c>
      <c r="K754" s="58" t="s">
        <v>1125</v>
      </c>
      <c r="L754" s="8">
        <f>I754/J754*100000</f>
        <v>0</v>
      </c>
      <c r="M754" s="7" t="str">
        <f>IF(L754=0,"Silencioso",IF(AND(L754&gt;0,L754&lt;100),"Baixa",IF(AND(L754&gt;=100,L754&lt;300),"Média",IF(AND(L754&gt;=300,L754&lt;500),"Alta",IF(L754&gt;=500,"Muito Alta","Avaliar")))))</f>
        <v>Silencioso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19" ht="15.75" x14ac:dyDescent="0.25">
      <c r="A755" s="42">
        <v>750</v>
      </c>
      <c r="B755" s="7">
        <v>316380</v>
      </c>
      <c r="C755" s="17" t="s">
        <v>1112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6933</v>
      </c>
      <c r="K755" s="58" t="s">
        <v>1124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19" ht="15.75" x14ac:dyDescent="0.25">
      <c r="A756" s="42">
        <v>751</v>
      </c>
      <c r="B756" s="7">
        <v>316390</v>
      </c>
      <c r="C756" s="17" t="s">
        <v>1117</v>
      </c>
      <c r="D756" s="36" t="s">
        <v>40</v>
      </c>
      <c r="E756" s="36" t="s">
        <v>761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0</v>
      </c>
      <c r="J756" s="11">
        <v>4709</v>
      </c>
      <c r="K756" s="58" t="s">
        <v>1124</v>
      </c>
      <c r="L756" s="8">
        <f>I756/J756*100000</f>
        <v>0</v>
      </c>
      <c r="M756" s="7" t="str">
        <f>IF(L756=0,"Silencioso",IF(AND(L756&gt;0,L756&lt;100),"Baixa",IF(AND(L756&gt;=100,L756&lt;300),"Média",IF(AND(L756&gt;=300,L756&lt;500),"Alta",IF(L756&gt;=500,"Muito Alta","Avaliar")))))</f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19" ht="15.75" x14ac:dyDescent="0.25">
      <c r="A757" s="42">
        <v>752</v>
      </c>
      <c r="B757" s="7">
        <v>316410</v>
      </c>
      <c r="C757" s="17" t="s">
        <v>1113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5291</v>
      </c>
      <c r="K757" s="58" t="s">
        <v>1124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19" ht="15.75" x14ac:dyDescent="0.25">
      <c r="A758" s="42">
        <v>753</v>
      </c>
      <c r="B758" s="7">
        <v>316400</v>
      </c>
      <c r="C758" s="17" t="s">
        <v>1112</v>
      </c>
      <c r="D758" s="36" t="s">
        <v>17</v>
      </c>
      <c r="E758" s="36" t="s">
        <v>763</v>
      </c>
      <c r="F758" s="12">
        <f>VLOOKUP(A758,Dengue!$1:$1048576,10,FALSE)</f>
        <v>32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32</v>
      </c>
      <c r="J758" s="11">
        <v>7858</v>
      </c>
      <c r="K758" s="58" t="s">
        <v>1124</v>
      </c>
      <c r="L758" s="8">
        <f>I758/J758*100000</f>
        <v>407.22830236701452</v>
      </c>
      <c r="M758" s="7" t="str">
        <f>IF(L758=0,"Silencioso",IF(AND(L758&gt;0,L758&lt;100),"Baixa",IF(AND(L758&gt;=100,L758&lt;300),"Média",IF(AND(L758&gt;=300,L758&lt;500),"Alta",IF(L758&gt;=500,"Muito Alta","Avaliar")))))</f>
        <v>Alta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38"/>
    </row>
    <row r="759" spans="1:19" ht="15.75" x14ac:dyDescent="0.25">
      <c r="A759" s="42">
        <v>754</v>
      </c>
      <c r="B759" s="7">
        <v>316420</v>
      </c>
      <c r="C759" s="17" t="s">
        <v>1121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12139</v>
      </c>
      <c r="K759" s="58" t="s">
        <v>1124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19" ht="15.75" x14ac:dyDescent="0.25">
      <c r="A760" s="42">
        <v>755</v>
      </c>
      <c r="B760" s="7">
        <v>316430</v>
      </c>
      <c r="C760" s="17" t="s">
        <v>1117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7026</v>
      </c>
      <c r="K760" s="58" t="s">
        <v>1124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19" ht="15.75" x14ac:dyDescent="0.25">
      <c r="A761" s="42">
        <v>756</v>
      </c>
      <c r="B761" s="7">
        <v>316440</v>
      </c>
      <c r="C761" s="17" t="s">
        <v>1117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5455</v>
      </c>
      <c r="K761" s="58" t="s">
        <v>1124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19" ht="15.75" x14ac:dyDescent="0.25">
      <c r="A762" s="42">
        <v>757</v>
      </c>
      <c r="B762" s="7">
        <v>316443</v>
      </c>
      <c r="C762" s="17" t="s">
        <v>1118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2991</v>
      </c>
      <c r="K762" s="58" t="s">
        <v>1124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19" ht="15.75" x14ac:dyDescent="0.25">
      <c r="A763" s="42">
        <v>758</v>
      </c>
      <c r="B763" s="7">
        <v>316447</v>
      </c>
      <c r="C763" s="17" t="s">
        <v>1113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6479</v>
      </c>
      <c r="K763" s="58" t="s">
        <v>1124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19" ht="15.75" x14ac:dyDescent="0.25">
      <c r="A764" s="42">
        <v>759</v>
      </c>
      <c r="B764" s="7">
        <v>316450</v>
      </c>
      <c r="C764" s="17" t="s">
        <v>1113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10129</v>
      </c>
      <c r="K764" s="58" t="s">
        <v>1124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19" ht="15.75" x14ac:dyDescent="0.25">
      <c r="A765" s="42">
        <v>760</v>
      </c>
      <c r="B765" s="7">
        <v>316460</v>
      </c>
      <c r="C765" s="17" t="s">
        <v>1115</v>
      </c>
      <c r="D765" s="36" t="s">
        <v>26</v>
      </c>
      <c r="E765" s="36" t="s">
        <v>770</v>
      </c>
      <c r="F765" s="12">
        <f>VLOOKUP(A765,Dengue!$1:$1048576,10,FALSE)</f>
        <v>1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1</v>
      </c>
      <c r="J765" s="11">
        <v>6684</v>
      </c>
      <c r="K765" s="58" t="s">
        <v>1124</v>
      </c>
      <c r="L765" s="8">
        <f>I765/J765*100000</f>
        <v>14.961101137043686</v>
      </c>
      <c r="M765" s="7" t="str">
        <f>IF(L765=0,"Silencioso",IF(AND(L765&gt;0,L765&lt;100),"Baixa",IF(AND(L765&gt;=100,L765&lt;300),"Média",IF(AND(L765&gt;=300,L765&lt;500),"Alta",IF(L765&gt;=500,"Muito Alta","Avaliar")))))</f>
        <v>Baixa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19" ht="15.75" x14ac:dyDescent="0.25">
      <c r="A766" s="42">
        <v>761</v>
      </c>
      <c r="B766" s="7">
        <v>316470</v>
      </c>
      <c r="C766" s="17" t="s">
        <v>1117</v>
      </c>
      <c r="D766" s="36" t="s">
        <v>45</v>
      </c>
      <c r="E766" s="36" t="s">
        <v>771</v>
      </c>
      <c r="F766" s="12">
        <f>VLOOKUP(A766,Dengue!$1:$1048576,10,FALSE)</f>
        <v>5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5</v>
      </c>
      <c r="J766" s="11">
        <v>70450</v>
      </c>
      <c r="K766" s="58" t="s">
        <v>1126</v>
      </c>
      <c r="L766" s="8">
        <f>I766/J766*100000</f>
        <v>7.0972320794890003</v>
      </c>
      <c r="M766" s="7" t="str">
        <f>IF(L766=0,"Silencioso",IF(AND(L766&gt;0,L766&lt;100),"Baixa",IF(AND(L766&gt;=100,L766&lt;300),"Média",IF(AND(L766&gt;=300,L766&lt;500),"Alta",IF(L766&gt;=500,"Muito Alta","Avaliar")))))</f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19" ht="15.75" x14ac:dyDescent="0.25">
      <c r="A767" s="42">
        <v>762</v>
      </c>
      <c r="B767" s="7">
        <v>316480</v>
      </c>
      <c r="C767" s="17" t="s">
        <v>1111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1520</v>
      </c>
      <c r="K767" s="58" t="s">
        <v>1124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19" ht="15.75" x14ac:dyDescent="0.25">
      <c r="A768" s="42">
        <v>763</v>
      </c>
      <c r="B768" s="7">
        <v>316490</v>
      </c>
      <c r="C768" s="17" t="s">
        <v>1117</v>
      </c>
      <c r="D768" s="36" t="s">
        <v>33</v>
      </c>
      <c r="E768" s="36" t="s">
        <v>773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2231</v>
      </c>
      <c r="K768" s="58" t="s">
        <v>1124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764</v>
      </c>
      <c r="B769" s="7">
        <v>316500</v>
      </c>
      <c r="C769" s="17" t="s">
        <v>1119</v>
      </c>
      <c r="D769" s="36" t="s">
        <v>94</v>
      </c>
      <c r="E769" s="36" t="s">
        <v>774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>H769+F769+G769</f>
        <v>0</v>
      </c>
      <c r="J769" s="11">
        <v>10922</v>
      </c>
      <c r="K769" s="58" t="s">
        <v>1124</v>
      </c>
      <c r="L769" s="8">
        <f>I769/J769*100000</f>
        <v>0</v>
      </c>
      <c r="M769" s="7" t="str">
        <f>IF(L769=0,"Silencioso",IF(AND(L769&gt;0,L769&lt;100),"Baixa",IF(AND(L769&gt;=100,L769&lt;300),"Média",IF(AND(L769&gt;=300,L769&lt;500),"Alta",IF(L769&gt;=500,"Muito Alta","Avaliar")))))</f>
        <v>Silencioso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765</v>
      </c>
      <c r="B770" s="7">
        <v>316510</v>
      </c>
      <c r="C770" s="17" t="s">
        <v>1117</v>
      </c>
      <c r="D770" s="36" t="s">
        <v>45</v>
      </c>
      <c r="E770" s="36" t="s">
        <v>775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0</v>
      </c>
      <c r="J770" s="11">
        <v>7042</v>
      </c>
      <c r="K770" s="58" t="s">
        <v>1124</v>
      </c>
      <c r="L770" s="8">
        <f>I770/J770*100000</f>
        <v>0</v>
      </c>
      <c r="M770" s="7" t="str">
        <f>IF(L770=0,"Silencioso",IF(AND(L770&gt;0,L770&lt;100),"Baixa",IF(AND(L770&gt;=100,L770&lt;300),"Média",IF(AND(L770&gt;=300,L770&lt;500),"Alta",IF(L770&gt;=500,"Muito Alta","Avaliar")))))</f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766</v>
      </c>
      <c r="B771" s="7">
        <v>316520</v>
      </c>
      <c r="C771" s="17" t="s">
        <v>1117</v>
      </c>
      <c r="D771" s="36" t="s">
        <v>33</v>
      </c>
      <c r="E771" s="36" t="s">
        <v>865</v>
      </c>
      <c r="F771" s="12">
        <f>VLOOKUP(A771,Dengue!$1:$1048576,10,FALSE)</f>
        <v>1</v>
      </c>
      <c r="G771" s="12">
        <f>VLOOKUP($A771,Chik!$1:$1048576,10,FALSE)</f>
        <v>1</v>
      </c>
      <c r="H771" s="12">
        <f>VLOOKUP($A771,zika!$1:$1048576,10,FALSE)</f>
        <v>0</v>
      </c>
      <c r="I771" s="12">
        <f>H771+F771+G771</f>
        <v>2</v>
      </c>
      <c r="J771" s="11">
        <v>7056</v>
      </c>
      <c r="K771" s="58" t="s">
        <v>1124</v>
      </c>
      <c r="L771" s="8">
        <f>I771/J771*100000</f>
        <v>28.344671201814059</v>
      </c>
      <c r="M771" s="7" t="str">
        <f>IF(L771=0,"Silencioso",IF(AND(L771&gt;0,L771&lt;100),"Baixa",IF(AND(L771&gt;=100,L771&lt;300),"Média",IF(AND(L771&gt;=300,L771&lt;500),"Alta",IF(L771&gt;=500,"Muito Alta","Avaliar")))))</f>
        <v>Baixa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767</v>
      </c>
      <c r="B772" s="7">
        <v>316530</v>
      </c>
      <c r="C772" s="17" t="s">
        <v>1119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7687</v>
      </c>
      <c r="K772" s="58" t="s">
        <v>1124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768</v>
      </c>
      <c r="B773" s="7">
        <v>316540</v>
      </c>
      <c r="C773" s="17" t="s">
        <v>1117</v>
      </c>
      <c r="D773" s="36" t="s">
        <v>36</v>
      </c>
      <c r="E773" s="36" t="s">
        <v>777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0</v>
      </c>
      <c r="J773" s="11">
        <v>6869</v>
      </c>
      <c r="K773" s="58" t="s">
        <v>1124</v>
      </c>
      <c r="L773" s="8">
        <f>I773/J773*100000</f>
        <v>0</v>
      </c>
      <c r="M773" s="7" t="str">
        <f>IF(L773=0,"Silencioso",IF(AND(L773&gt;0,L773&lt;100),"Baixa",IF(AND(L773&gt;=100,L773&lt;300),"Média",IF(AND(L773&gt;=300,L773&lt;500),"Alta",IF(L773&gt;=500,"Muito Alta","Avaliar")))))</f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769</v>
      </c>
      <c r="B774" s="7">
        <v>316550</v>
      </c>
      <c r="C774" s="17" t="s">
        <v>1113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6236</v>
      </c>
      <c r="K774" s="58" t="s">
        <v>1124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770</v>
      </c>
      <c r="B775" s="7">
        <v>316553</v>
      </c>
      <c r="C775" s="17" t="s">
        <v>1111</v>
      </c>
      <c r="D775" s="36" t="s">
        <v>98</v>
      </c>
      <c r="E775" s="36" t="s">
        <v>779</v>
      </c>
      <c r="F775" s="12">
        <f>VLOOKUP(A775,Dengue!$1:$1048576,10,FALSE)</f>
        <v>0</v>
      </c>
      <c r="G775" s="12">
        <f>VLOOKUP($A775,Chik!$1:$1048576,10,FALSE)</f>
        <v>1</v>
      </c>
      <c r="H775" s="12">
        <f>VLOOKUP($A775,zika!$1:$1048576,10,FALSE)</f>
        <v>0</v>
      </c>
      <c r="I775" s="12">
        <f>H775+F775+G775</f>
        <v>1</v>
      </c>
      <c r="J775" s="11">
        <v>32069</v>
      </c>
      <c r="K775" s="58" t="s">
        <v>1125</v>
      </c>
      <c r="L775" s="8">
        <f>I775/J775*100000</f>
        <v>3.1182762169072937</v>
      </c>
      <c r="M775" s="7" t="str">
        <f>IF(L775=0,"Silencioso",IF(AND(L775&gt;0,L775&lt;100),"Baixa",IF(AND(L775&gt;=100,L775&lt;300),"Média",IF(AND(L775&gt;=300,L775&lt;500),"Alta",IF(L775&gt;=500,"Muito Alta","Avaliar")))))</f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19" ht="15.75" x14ac:dyDescent="0.25">
      <c r="A776" s="42">
        <v>771</v>
      </c>
      <c r="B776" s="7">
        <v>316556</v>
      </c>
      <c r="C776" s="17" t="s">
        <v>1112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2661</v>
      </c>
      <c r="K776" s="58" t="s">
        <v>1124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772</v>
      </c>
      <c r="B777" s="7">
        <v>316557</v>
      </c>
      <c r="C777" s="17" t="s">
        <v>1117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5352</v>
      </c>
      <c r="K777" s="58" t="s">
        <v>1124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773</v>
      </c>
      <c r="B778" s="7">
        <v>316560</v>
      </c>
      <c r="C778" s="17" t="s">
        <v>1118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2007</v>
      </c>
      <c r="K778" s="58" t="s">
        <v>1124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774</v>
      </c>
      <c r="B779" s="7">
        <v>316570</v>
      </c>
      <c r="C779" s="17" t="s">
        <v>1118</v>
      </c>
      <c r="D779" s="36" t="s">
        <v>62</v>
      </c>
      <c r="E779" s="36" t="s">
        <v>783</v>
      </c>
      <c r="F779" s="12">
        <f>VLOOKUP(A779,Dengue!$1:$1048576,10,FALSE)</f>
        <v>1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1</v>
      </c>
      <c r="J779" s="11">
        <v>7764</v>
      </c>
      <c r="K779" s="58" t="s">
        <v>1124</v>
      </c>
      <c r="L779" s="8">
        <f>I779/J779*100000</f>
        <v>12.879958784131892</v>
      </c>
      <c r="M779" s="7" t="str">
        <f>IF(L779=0,"Silencioso",IF(AND(L779&gt;0,L779&lt;100),"Baixa",IF(AND(L779&gt;=100,L779&lt;300),"Média",IF(AND(L779&gt;=300,L779&lt;500),"Alta",IF(L779&gt;=500,"Muito Alta","Avaliar")))))</f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775</v>
      </c>
      <c r="B780" s="7">
        <v>316580</v>
      </c>
      <c r="C780" s="17" t="s">
        <v>1117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1545</v>
      </c>
      <c r="K780" s="58" t="s">
        <v>1124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4209</v>
      </c>
      <c r="K781" s="58" t="s">
        <v>1124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777</v>
      </c>
      <c r="B782" s="7">
        <v>316600</v>
      </c>
      <c r="C782" s="17" t="s">
        <v>1119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5786</v>
      </c>
      <c r="K782" s="58" t="s">
        <v>1124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778</v>
      </c>
      <c r="B783" s="7">
        <v>316610</v>
      </c>
      <c r="C783" s="17" t="s">
        <v>1111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3527</v>
      </c>
      <c r="K783" s="58" t="s">
        <v>1124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779</v>
      </c>
      <c r="B784" s="7">
        <v>316620</v>
      </c>
      <c r="C784" s="17" t="s">
        <v>1119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10451</v>
      </c>
      <c r="K784" s="58" t="s">
        <v>1124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1112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7319</v>
      </c>
      <c r="K785" s="58" t="s">
        <v>1124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1117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1848</v>
      </c>
      <c r="K786" s="58" t="s">
        <v>1124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1111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4293</v>
      </c>
      <c r="K787" s="58" t="s">
        <v>1124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1115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786</v>
      </c>
      <c r="K788" s="58" t="s">
        <v>1124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1120</v>
      </c>
      <c r="D789" s="36" t="s">
        <v>71</v>
      </c>
      <c r="E789" s="36" t="s">
        <v>793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0</v>
      </c>
      <c r="J789" s="11">
        <v>11493</v>
      </c>
      <c r="K789" s="58" t="s">
        <v>1124</v>
      </c>
      <c r="L789" s="8">
        <f>I789/J789*100000</f>
        <v>0</v>
      </c>
      <c r="M789" s="7" t="str">
        <f>IF(L789=0,"Silencioso",IF(AND(L789&gt;0,L789&lt;100),"Baixa",IF(AND(L789&gt;=100,L789&lt;300),"Média",IF(AND(L789&gt;=300,L789&lt;500),"Alta",IF(L789&gt;=500,"Muito Alta","Avaliar")))))</f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1116</v>
      </c>
      <c r="D790" s="36" t="s">
        <v>28</v>
      </c>
      <c r="E790" s="36" t="s">
        <v>794</v>
      </c>
      <c r="F790" s="12">
        <f>VLOOKUP(A790,Dengue!$1:$1048576,10,FALSE)</f>
        <v>1</v>
      </c>
      <c r="G790" s="12">
        <f>VLOOKUP($A790,Chik!$1:$1048576,10,FALSE)</f>
        <v>3</v>
      </c>
      <c r="H790" s="12">
        <f>VLOOKUP($A790,zika!$1:$1048576,10,FALSE)</f>
        <v>0</v>
      </c>
      <c r="I790" s="12">
        <f>H790+F790+G790</f>
        <v>4</v>
      </c>
      <c r="J790" s="11">
        <v>8685</v>
      </c>
      <c r="K790" s="58" t="s">
        <v>1124</v>
      </c>
      <c r="L790" s="8">
        <f>I790/J790*100000</f>
        <v>46.056419113413931</v>
      </c>
      <c r="M790" s="7" t="str">
        <f>IF(L790=0,"Silencioso",IF(AND(L790&gt;0,L790&lt;100),"Baixa",IF(AND(L790&gt;=100,L790&lt;300),"Média",IF(AND(L790&gt;=300,L790&lt;500),"Alta",IF(L790&gt;=500,"Muito Alta","Avaliar")))))</f>
        <v>Baixa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1117</v>
      </c>
      <c r="D791" s="36" t="s">
        <v>40</v>
      </c>
      <c r="E791" s="36" t="s">
        <v>795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0</v>
      </c>
      <c r="J791" s="11">
        <v>7670</v>
      </c>
      <c r="K791" s="58" t="s">
        <v>1124</v>
      </c>
      <c r="L791" s="8">
        <f>I791/J791*100000</f>
        <v>0</v>
      </c>
      <c r="M791" s="7" t="str">
        <f>IF(L791=0,"Silencioso",IF(AND(L791&gt;0,L791&lt;100),"Baixa",IF(AND(L791&gt;=100,L791&lt;300),"Média",IF(AND(L791&gt;=300,L791&lt;500),"Alta",IF(L791&gt;=500,"Muito Alta","Avaliar")))))</f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1121</v>
      </c>
      <c r="D792" s="36" t="s">
        <v>102</v>
      </c>
      <c r="E792" s="36" t="s">
        <v>796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4752</v>
      </c>
      <c r="K792" s="58" t="s">
        <v>1124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1117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1970</v>
      </c>
      <c r="K793" s="58" t="s">
        <v>1124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1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1</v>
      </c>
      <c r="J794" s="11">
        <v>20993</v>
      </c>
      <c r="K794" s="58" t="s">
        <v>1124</v>
      </c>
      <c r="L794" s="8">
        <f>I794/J794*100000</f>
        <v>4.7634925927690182</v>
      </c>
      <c r="M794" s="7" t="str">
        <f>IF(L794=0,"Silencioso",IF(AND(L794&gt;0,L794&lt;100),"Baixa",IF(AND(L794&gt;=100,L794&lt;300),"Média",IF(AND(L794&gt;=300,L794&lt;500),"Alta",IF(L794&gt;=500,"Muito Alta","Avaliar")))))</f>
        <v>Baixa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1111</v>
      </c>
      <c r="D795" s="36" t="s">
        <v>11</v>
      </c>
      <c r="E795" s="36" t="s">
        <v>11</v>
      </c>
      <c r="F795" s="12">
        <f>VLOOKUP(A795,Dengue!$1:$1048576,10,FALSE)</f>
        <v>14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14</v>
      </c>
      <c r="J795" s="11">
        <v>237286</v>
      </c>
      <c r="K795" s="58" t="s">
        <v>1127</v>
      </c>
      <c r="L795" s="8">
        <f>I795/J795*100000</f>
        <v>5.9000531004779049</v>
      </c>
      <c r="M795" s="7" t="str">
        <f>IF(L795=0,"Silencioso",IF(AND(L795&gt;0,L795&lt;100),"Baixa",IF(AND(L795&gt;=100,L795&lt;300),"Média",IF(AND(L795&gt;=300,L795&lt;500),"Alta",IF(L795&gt;=500,"Muito Alta","Avaliar")))))</f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1116</v>
      </c>
      <c r="D796" s="36" t="s">
        <v>28</v>
      </c>
      <c r="E796" s="36" t="s">
        <v>799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0</v>
      </c>
      <c r="J796" s="11">
        <v>12134</v>
      </c>
      <c r="K796" s="58" t="s">
        <v>1124</v>
      </c>
      <c r="L796" s="8">
        <f>I796/J796*100000</f>
        <v>0</v>
      </c>
      <c r="M796" s="7" t="str">
        <f>IF(L796=0,"Silencioso",IF(AND(L796&gt;0,L796&lt;100),"Baixa",IF(AND(L796&gt;=100,L796&lt;300),"Média",IF(AND(L796&gt;=300,L796&lt;500),"Alta",IF(L796&gt;=500,"Muito Alta","Avaliar")))))</f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1118</v>
      </c>
      <c r="D797" s="36" t="s">
        <v>62</v>
      </c>
      <c r="E797" s="36" t="s">
        <v>800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0</v>
      </c>
      <c r="J797" s="11">
        <v>2258</v>
      </c>
      <c r="K797" s="58" t="s">
        <v>1124</v>
      </c>
      <c r="L797" s="8">
        <f>I797/J797*100000</f>
        <v>0</v>
      </c>
      <c r="M797" s="7" t="str">
        <f>IF(L797=0,"Silencioso",IF(AND(L797&gt;0,L797&lt;100),"Baixa",IF(AND(L797&gt;=100,L797&lt;300),"Média",IF(AND(L797&gt;=300,L797&lt;500),"Alta",IF(L797&gt;=500,"Muito Alta","Avaliar")))))</f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1117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6227</v>
      </c>
      <c r="K798" s="58" t="s">
        <v>1124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1118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2612</v>
      </c>
      <c r="K799" s="58" t="s">
        <v>1124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1112</v>
      </c>
      <c r="D800" s="36" t="s">
        <v>14</v>
      </c>
      <c r="E800" s="36" t="s">
        <v>803</v>
      </c>
      <c r="F800" s="12">
        <f>VLOOKUP(A800,Dengue!$1:$1048576,10,FALSE)</f>
        <v>1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1</v>
      </c>
      <c r="J800" s="11">
        <v>19528</v>
      </c>
      <c r="K800" s="58" t="s">
        <v>1124</v>
      </c>
      <c r="L800" s="8">
        <f>I800/J800*100000</f>
        <v>5.1208521097910698</v>
      </c>
      <c r="M800" s="7" t="str">
        <f>IF(L800=0,"Silencioso",IF(AND(L800&gt;0,L800&lt;100),"Baixa",IF(AND(L800&gt;=100,L800&lt;300),"Média",IF(AND(L800&gt;=300,L800&lt;500),"Alta",IF(L800&gt;=500,"Muito Alta","Avaliar")))))</f>
        <v>Baixa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19" ht="15.75" x14ac:dyDescent="0.25">
      <c r="A801" s="42">
        <v>796</v>
      </c>
      <c r="B801" s="7">
        <v>316770</v>
      </c>
      <c r="C801" s="17" t="s">
        <v>1113</v>
      </c>
      <c r="D801" s="36" t="s">
        <v>22</v>
      </c>
      <c r="E801" s="36" t="s">
        <v>804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5594</v>
      </c>
      <c r="K801" s="58" t="s">
        <v>1124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19" ht="15.75" x14ac:dyDescent="0.25">
      <c r="A802" s="42">
        <v>797</v>
      </c>
      <c r="B802" s="7">
        <v>316780</v>
      </c>
      <c r="C802" s="17" t="s">
        <v>1117</v>
      </c>
      <c r="D802" s="36" t="s">
        <v>33</v>
      </c>
      <c r="E802" s="36" t="s">
        <v>805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6112</v>
      </c>
      <c r="K802" s="58" t="s">
        <v>1124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19" ht="15.75" x14ac:dyDescent="0.25">
      <c r="A803" s="42">
        <v>798</v>
      </c>
      <c r="B803" s="7">
        <v>316790</v>
      </c>
      <c r="C803" s="17" t="s">
        <v>1118</v>
      </c>
      <c r="D803" s="36" t="s">
        <v>62</v>
      </c>
      <c r="E803" s="36" t="s">
        <v>806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0</v>
      </c>
      <c r="J803" s="11">
        <v>3792</v>
      </c>
      <c r="K803" s="58" t="s">
        <v>1124</v>
      </c>
      <c r="L803" s="8">
        <f>I803/J803*100000</f>
        <v>0</v>
      </c>
      <c r="M803" s="7" t="str">
        <f>IF(L803=0,"Silencioso",IF(AND(L803&gt;0,L803&lt;100),"Baixa",IF(AND(L803&gt;=100,L803&lt;300),"Média",IF(AND(L803&gt;=300,L803&lt;500),"Alta",IF(L803&gt;=500,"Muito Alta","Avaliar")))))</f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19" ht="15.75" x14ac:dyDescent="0.25">
      <c r="A804" s="42">
        <v>799</v>
      </c>
      <c r="B804" s="7">
        <v>316800</v>
      </c>
      <c r="C804" s="17" t="s">
        <v>1121</v>
      </c>
      <c r="D804" s="36" t="s">
        <v>102</v>
      </c>
      <c r="E804" s="36" t="s">
        <v>807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0</v>
      </c>
      <c r="J804" s="11">
        <v>33858</v>
      </c>
      <c r="K804" s="58" t="s">
        <v>1125</v>
      </c>
      <c r="L804" s="8">
        <f>I804/J804*100000</f>
        <v>0</v>
      </c>
      <c r="M804" s="7" t="str">
        <f>IF(L804=0,"Silencioso",IF(AND(L804&gt;0,L804&lt;100),"Baixa",IF(AND(L804&gt;=100,L804&lt;300),"Média",IF(AND(L804&gt;=300,L804&lt;500),"Alta",IF(L804&gt;=500,"Muito Alta","Avaliar")))))</f>
        <v>Silencioso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19" ht="15.75" x14ac:dyDescent="0.25">
      <c r="A805" s="42">
        <v>800</v>
      </c>
      <c r="B805" s="7">
        <v>316805</v>
      </c>
      <c r="C805" s="17" t="s">
        <v>1112</v>
      </c>
      <c r="D805" s="36" t="s">
        <v>14</v>
      </c>
      <c r="E805" s="36" t="s">
        <v>808</v>
      </c>
      <c r="F805" s="12">
        <f>VLOOKUP(A805,Dengue!$1:$1048576,10,FALSE)</f>
        <v>1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1</v>
      </c>
      <c r="J805" s="11">
        <v>3119</v>
      </c>
      <c r="K805" s="58" t="s">
        <v>1124</v>
      </c>
      <c r="L805" s="8">
        <f>I805/J805*100000</f>
        <v>32.061558191728118</v>
      </c>
      <c r="M805" s="7" t="str">
        <f>IF(L805=0,"Silencioso",IF(AND(L805&gt;0,L805&lt;100),"Baixa",IF(AND(L805&gt;=100,L805&lt;300),"Média",IF(AND(L805&gt;=300,L805&lt;500),"Alta",IF(L805&gt;=500,"Muito Alta","Avaliar")))))</f>
        <v>Baixa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19" ht="15.75" x14ac:dyDescent="0.25">
      <c r="A806" s="42">
        <v>801</v>
      </c>
      <c r="B806" s="7">
        <v>316810</v>
      </c>
      <c r="C806" s="17" t="s">
        <v>1114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4711</v>
      </c>
      <c r="K806" s="58" t="s">
        <v>1124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19" ht="15.75" x14ac:dyDescent="0.25">
      <c r="A807" s="42">
        <v>802</v>
      </c>
      <c r="B807" s="7">
        <v>316820</v>
      </c>
      <c r="C807" s="17" t="s">
        <v>1115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1879</v>
      </c>
      <c r="K807" s="58" t="s">
        <v>1124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19" ht="15.75" x14ac:dyDescent="0.25">
      <c r="A808" s="42">
        <v>803</v>
      </c>
      <c r="B808" s="7">
        <v>316830</v>
      </c>
      <c r="C808" s="17" t="s">
        <v>1111</v>
      </c>
      <c r="D808" s="36" t="s">
        <v>98</v>
      </c>
      <c r="E808" s="36" t="s">
        <v>811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4055</v>
      </c>
      <c r="K808" s="58" t="s">
        <v>1124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19" ht="15.75" x14ac:dyDescent="0.25">
      <c r="A809" s="42">
        <v>804</v>
      </c>
      <c r="B809" s="7">
        <v>316840</v>
      </c>
      <c r="C809" s="17" t="s">
        <v>1113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14350</v>
      </c>
      <c r="K809" s="58" t="s">
        <v>1124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19" ht="15.75" x14ac:dyDescent="0.25">
      <c r="A810" s="42">
        <v>805</v>
      </c>
      <c r="B810" s="7">
        <v>316850</v>
      </c>
      <c r="C810" s="17" t="s">
        <v>1112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11650</v>
      </c>
      <c r="K810" s="58" t="s">
        <v>1124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19" ht="15.75" x14ac:dyDescent="0.25">
      <c r="A811" s="42">
        <v>806</v>
      </c>
      <c r="B811" s="7">
        <v>316860</v>
      </c>
      <c r="C811" s="17" t="s">
        <v>1116</v>
      </c>
      <c r="D811" s="36" t="s">
        <v>28</v>
      </c>
      <c r="E811" s="36" t="s">
        <v>28</v>
      </c>
      <c r="F811" s="12">
        <f>VLOOKUP(A811,Dengue!$1:$1048576,10,FALSE)</f>
        <v>7</v>
      </c>
      <c r="G811" s="12">
        <f>VLOOKUP($A811,Chik!$1:$1048576,10,FALSE)</f>
        <v>0</v>
      </c>
      <c r="H811" s="12">
        <f>VLOOKUP($A811,zika!$1:$1048576,10,FALSE)</f>
        <v>0</v>
      </c>
      <c r="I811" s="12">
        <f>H811+F811+G811</f>
        <v>7</v>
      </c>
      <c r="J811" s="11">
        <v>140235</v>
      </c>
      <c r="K811" s="58" t="s">
        <v>1127</v>
      </c>
      <c r="L811" s="8">
        <f>I811/J811*100000</f>
        <v>4.991621207259243</v>
      </c>
      <c r="M811" s="7" t="str">
        <f>IF(L811=0,"Silencioso",IF(AND(L811&gt;0,L811&lt;100),"Baixa",IF(AND(L811&gt;=100,L811&lt;300),"Média",IF(AND(L811&gt;=300,L811&lt;500),"Alta",IF(L811&gt;=500,"Muito Alta","Avaliar")))))</f>
        <v>Baixa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19" ht="15.75" x14ac:dyDescent="0.25">
      <c r="A812" s="42">
        <v>807</v>
      </c>
      <c r="B812" s="7">
        <v>316870</v>
      </c>
      <c r="C812" s="17" t="s">
        <v>1113</v>
      </c>
      <c r="D812" s="36" t="s">
        <v>20</v>
      </c>
      <c r="E812" s="36" t="s">
        <v>814</v>
      </c>
      <c r="F812" s="12">
        <f>VLOOKUP(A812,Dengue!$1:$1048576,10,FALSE)</f>
        <v>7</v>
      </c>
      <c r="G812" s="12">
        <f>VLOOKUP($A812,Chik!$1:$1048576,10,FALSE)</f>
        <v>2</v>
      </c>
      <c r="H812" s="12">
        <f>VLOOKUP($A812,zika!$1:$1048576,10,FALSE)</f>
        <v>0</v>
      </c>
      <c r="I812" s="12">
        <f>H812+F812+G812</f>
        <v>9</v>
      </c>
      <c r="J812" s="11">
        <v>89090</v>
      </c>
      <c r="K812" s="58" t="s">
        <v>1126</v>
      </c>
      <c r="L812" s="8">
        <f>I812/J812*100000</f>
        <v>10.102143899427546</v>
      </c>
      <c r="M812" s="7" t="str">
        <f>IF(L812=0,"Silencioso",IF(AND(L812&gt;0,L812&lt;100),"Baixa",IF(AND(L812&gt;=100,L812&lt;300),"Média",IF(AND(L812&gt;=300,L812&lt;500),"Alta",IF(L812&gt;=500,"Muito Alta","Avaliar")))))</f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19" ht="15.75" x14ac:dyDescent="0.25">
      <c r="A813" s="42">
        <v>808</v>
      </c>
      <c r="B813" s="7">
        <v>316880</v>
      </c>
      <c r="C813" s="17" t="s">
        <v>1119</v>
      </c>
      <c r="D813" s="36" t="s">
        <v>94</v>
      </c>
      <c r="E813" s="36" t="s">
        <v>815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7886</v>
      </c>
      <c r="K813" s="58" t="s">
        <v>1124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19" ht="15.75" x14ac:dyDescent="0.25">
      <c r="A814" s="42">
        <v>809</v>
      </c>
      <c r="B814" s="7">
        <v>316890</v>
      </c>
      <c r="C814" s="17" t="s">
        <v>1120</v>
      </c>
      <c r="D814" s="36" t="s">
        <v>71</v>
      </c>
      <c r="E814" s="36" t="s">
        <v>816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0</v>
      </c>
      <c r="J814" s="11">
        <v>6539</v>
      </c>
      <c r="K814" s="58" t="s">
        <v>1124</v>
      </c>
      <c r="L814" s="8">
        <f>I814/J814*100000</f>
        <v>0</v>
      </c>
      <c r="M814" s="7" t="str">
        <f>IF(L814=0,"Silencioso",IF(AND(L814&gt;0,L814&lt;100),"Baixa",IF(AND(L814&gt;=100,L814&lt;300),"Média",IF(AND(L814&gt;=300,L814&lt;500),"Alta",IF(L814&gt;=500,"Muito Alta","Avaliar")))))</f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19" ht="15.75" x14ac:dyDescent="0.25">
      <c r="A815" s="42">
        <v>810</v>
      </c>
      <c r="B815" s="7">
        <v>316900</v>
      </c>
      <c r="C815" s="17" t="s">
        <v>1118</v>
      </c>
      <c r="D815" s="36" t="s">
        <v>62</v>
      </c>
      <c r="E815" s="36" t="s">
        <v>817</v>
      </c>
      <c r="F815" s="12">
        <f>VLOOKUP(A815,Dengue!$1:$1048576,10,FALSE)</f>
        <v>7</v>
      </c>
      <c r="G815" s="12">
        <f>VLOOKUP($A815,Chik!$1:$1048576,10,FALSE)</f>
        <v>6</v>
      </c>
      <c r="H815" s="12">
        <f>VLOOKUP($A815,zika!$1:$1048576,10,FALSE)</f>
        <v>0</v>
      </c>
      <c r="I815" s="12">
        <f>H815+F815+G815</f>
        <v>13</v>
      </c>
      <c r="J815" s="11">
        <v>16602</v>
      </c>
      <c r="K815" s="58" t="s">
        <v>1124</v>
      </c>
      <c r="L815" s="8">
        <f>I815/J815*100000</f>
        <v>78.303818817009997</v>
      </c>
      <c r="M815" s="7" t="str">
        <f>IF(L815=0,"Silencioso",IF(AND(L815&gt;0,L815&lt;100),"Baixa",IF(AND(L815&gt;=100,L815&lt;300),"Média",IF(AND(L815&gt;=300,L815&lt;500),"Alta",IF(L815&gt;=500,"Muito Alta","Avaliar")))))</f>
        <v>Baixa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38"/>
    </row>
    <row r="816" spans="1:19" ht="15.75" x14ac:dyDescent="0.25">
      <c r="A816" s="42">
        <v>811</v>
      </c>
      <c r="B816" s="7">
        <v>316905</v>
      </c>
      <c r="C816" s="17" t="s">
        <v>1117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4093</v>
      </c>
      <c r="K816" s="58" t="s">
        <v>1124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812</v>
      </c>
      <c r="B817" s="7">
        <v>316910</v>
      </c>
      <c r="C817" s="17" t="s">
        <v>1117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6217</v>
      </c>
      <c r="K817" s="58" t="s">
        <v>1124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813</v>
      </c>
      <c r="B818" s="7">
        <v>316920</v>
      </c>
      <c r="C818" s="17" t="s">
        <v>1118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8201</v>
      </c>
      <c r="K818" s="58" t="s">
        <v>1124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814</v>
      </c>
      <c r="B819" s="7">
        <v>316930</v>
      </c>
      <c r="C819" s="17" t="s">
        <v>1117</v>
      </c>
      <c r="D819" s="36" t="s">
        <v>33</v>
      </c>
      <c r="E819" s="36" t="s">
        <v>821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0</v>
      </c>
      <c r="J819" s="11">
        <v>78913</v>
      </c>
      <c r="K819" s="58" t="s">
        <v>1126</v>
      </c>
      <c r="L819" s="8">
        <f>I819/J819*100000</f>
        <v>0</v>
      </c>
      <c r="M819" s="7" t="str">
        <f>IF(L819=0,"Silencioso",IF(AND(L819&gt;0,L819&lt;100),"Baixa",IF(AND(L819&gt;=100,L819&lt;300),"Média",IF(AND(L819&gt;=300,L819&lt;500),"Alta",IF(L819&gt;=500,"Muito Alta","Avaliar")))))</f>
        <v>Silencioso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815</v>
      </c>
      <c r="B820" s="7">
        <v>316935</v>
      </c>
      <c r="C820" s="17" t="s">
        <v>1111</v>
      </c>
      <c r="D820" s="36" t="s">
        <v>11</v>
      </c>
      <c r="E820" s="36" t="s">
        <v>822</v>
      </c>
      <c r="F820" s="12">
        <f>VLOOKUP(A820,Dengue!$1:$1048576,10,FALSE)</f>
        <v>3</v>
      </c>
      <c r="G820" s="12">
        <f>VLOOKUP($A820,Chik!$1:$1048576,10,FALSE)</f>
        <v>1</v>
      </c>
      <c r="H820" s="12">
        <f>VLOOKUP($A820,zika!$1:$1048576,10,FALSE)</f>
        <v>0</v>
      </c>
      <c r="I820" s="12">
        <f>H820+F820+G820</f>
        <v>4</v>
      </c>
      <c r="J820" s="11">
        <v>31984</v>
      </c>
      <c r="K820" s="58" t="s">
        <v>1125</v>
      </c>
      <c r="L820" s="8">
        <f>I820/J820*100000</f>
        <v>12.50625312656328</v>
      </c>
      <c r="M820" s="7" t="str">
        <f>IF(L820=0,"Silencioso",IF(AND(L820&gt;0,L820&lt;100),"Baixa",IF(AND(L820&gt;=100,L820&lt;300),"Média",IF(AND(L820&gt;=300,L820&lt;500),"Alta",IF(L820&gt;=500,"Muito Alta","Avaliar")))))</f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19" ht="15.75" x14ac:dyDescent="0.25">
      <c r="A821" s="42">
        <v>816</v>
      </c>
      <c r="B821" s="7">
        <v>316940</v>
      </c>
      <c r="C821" s="17" t="s">
        <v>1117</v>
      </c>
      <c r="D821" s="36" t="s">
        <v>33</v>
      </c>
      <c r="E821" s="36" t="s">
        <v>823</v>
      </c>
      <c r="F821" s="12">
        <f>VLOOKUP(A821,Dengue!$1:$1048576,10,FALSE)</f>
        <v>3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3</v>
      </c>
      <c r="J821" s="11">
        <v>56546</v>
      </c>
      <c r="K821" s="58" t="s">
        <v>1125</v>
      </c>
      <c r="L821" s="8">
        <f>I821/J821*100000</f>
        <v>5.3054150603048846</v>
      </c>
      <c r="M821" s="7" t="str">
        <f>IF(L821=0,"Silencioso",IF(AND(L821&gt;0,L821&lt;100),"Baixa",IF(AND(L821&gt;=100,L821&lt;300),"Média",IF(AND(L821&gt;=300,L821&lt;500),"Alta",IF(L821&gt;=500,"Muito Alta","Avaliar")))))</f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817</v>
      </c>
      <c r="B822" s="7">
        <v>316950</v>
      </c>
      <c r="C822" s="17" t="s">
        <v>1113</v>
      </c>
      <c r="D822" s="36" t="s">
        <v>22</v>
      </c>
      <c r="E822" s="36" t="s">
        <v>824</v>
      </c>
      <c r="F822" s="12">
        <f>VLOOKUP(A822,Dengue!$1:$1048576,10,FALSE)</f>
        <v>13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13</v>
      </c>
      <c r="J822" s="11">
        <v>6698</v>
      </c>
      <c r="K822" s="58" t="s">
        <v>1124</v>
      </c>
      <c r="L822" s="8">
        <f>I822/J822*100000</f>
        <v>194.08778739922366</v>
      </c>
      <c r="M822" s="7" t="str">
        <f>IF(L822=0,"Silencioso",IF(AND(L822&gt;0,L822&lt;100),"Baixa",IF(AND(L822&gt;=100,L822&lt;300),"Média",IF(AND(L822&gt;=300,L822&lt;500),"Alta",IF(L822&gt;=500,"Muito Alta","Avaliar")))))</f>
        <v>Média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818</v>
      </c>
      <c r="B823" s="7">
        <v>316960</v>
      </c>
      <c r="C823" s="17" t="s">
        <v>1110</v>
      </c>
      <c r="D823" s="36" t="s">
        <v>8</v>
      </c>
      <c r="E823" s="36" t="s">
        <v>825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0</v>
      </c>
      <c r="J823" s="11">
        <v>25253</v>
      </c>
      <c r="K823" s="58" t="s">
        <v>1125</v>
      </c>
      <c r="L823" s="8">
        <f>I823/J823*100000</f>
        <v>0</v>
      </c>
      <c r="M823" s="7" t="str">
        <f>IF(L823=0,"Silencioso",IF(AND(L823&gt;0,L823&lt;100),"Baixa",IF(AND(L823&gt;=100,L823&lt;300),"Média",IF(AND(L823&gt;=300,L823&lt;500),"Alta",IF(L823&gt;=500,"Muito Alta","Avaliar")))))</f>
        <v>Silencioso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19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1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1</v>
      </c>
      <c r="J824" s="11">
        <v>19797</v>
      </c>
      <c r="K824" s="58" t="s">
        <v>1124</v>
      </c>
      <c r="L824" s="8">
        <f>I824/J824*100000</f>
        <v>5.0512703945042174</v>
      </c>
      <c r="M824" s="7" t="str">
        <f>IF(L824=0,"Silencioso",IF(AND(L824&gt;0,L824&lt;100),"Baixa",IF(AND(L824&gt;=100,L824&lt;300),"Média",IF(AND(L824&gt;=300,L824&lt;500),"Alta",IF(L824&gt;=500,"Muito Alta","Avaliar")))))</f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19" ht="15.75" x14ac:dyDescent="0.25">
      <c r="A825" s="42">
        <v>820</v>
      </c>
      <c r="B825" s="7">
        <v>316980</v>
      </c>
      <c r="C825" s="17" t="s">
        <v>1117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5008</v>
      </c>
      <c r="K825" s="58" t="s">
        <v>1124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821</v>
      </c>
      <c r="B826" s="7">
        <v>316990</v>
      </c>
      <c r="C826" s="17" t="s">
        <v>1118</v>
      </c>
      <c r="D826" s="36" t="s">
        <v>62</v>
      </c>
      <c r="E826" s="46" t="s">
        <v>62</v>
      </c>
      <c r="F826" s="12">
        <f>VLOOKUP(A826,Dengue!$1:$1048576,10,FALSE)</f>
        <v>14</v>
      </c>
      <c r="G826" s="12">
        <f>VLOOKUP($A826,Chik!$1:$1048576,10,FALSE)</f>
        <v>1</v>
      </c>
      <c r="H826" s="12">
        <f>VLOOKUP($A826,zika!$1:$1048576,10,FALSE)</f>
        <v>0</v>
      </c>
      <c r="I826" s="12">
        <f>H826+F826+G826</f>
        <v>15</v>
      </c>
      <c r="J826" s="11">
        <v>114265</v>
      </c>
      <c r="K826" s="58" t="s">
        <v>1127</v>
      </c>
      <c r="L826" s="8">
        <f>I826/J826*100000</f>
        <v>13.127379337504923</v>
      </c>
      <c r="M826" s="7" t="str">
        <f>IF(L826=0,"Silencioso",IF(AND(L826&gt;0,L826&lt;100),"Baixa",IF(AND(L826&gt;=100,L826&lt;300),"Média",IF(AND(L826&gt;=300,L826&lt;500),"Alta",IF(L826&gt;=500,"Muito Alta","Avaliar")))))</f>
        <v>Baixa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19" ht="15.75" x14ac:dyDescent="0.25">
      <c r="A827" s="42">
        <v>822</v>
      </c>
      <c r="B827" s="7">
        <v>317000</v>
      </c>
      <c r="C827" s="17" t="s">
        <v>1121</v>
      </c>
      <c r="D827" s="36" t="s">
        <v>121</v>
      </c>
      <c r="E827" s="36" t="s">
        <v>828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0</v>
      </c>
      <c r="J827" s="11">
        <v>12466</v>
      </c>
      <c r="K827" s="58" t="s">
        <v>1124</v>
      </c>
      <c r="L827" s="8">
        <f>I827/J827*100000</f>
        <v>0</v>
      </c>
      <c r="M827" s="7" t="str">
        <f>IF(L827=0,"Silencioso",IF(AND(L827&gt;0,L827&lt;100),"Baixa",IF(AND(L827&gt;=100,L827&lt;300),"Média",IF(AND(L827&gt;=300,L827&lt;500),"Alta",IF(L827&gt;=500,"Muito Alta","Avaliar")))))</f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823</v>
      </c>
      <c r="B828" s="7">
        <v>317005</v>
      </c>
      <c r="C828" s="17" t="s">
        <v>1113</v>
      </c>
      <c r="D828" s="36" t="s">
        <v>20</v>
      </c>
      <c r="E828" s="36" t="s">
        <v>829</v>
      </c>
      <c r="F828" s="12">
        <f>VLOOKUP(A828,Dengue!$1:$1048576,10,FALSE)</f>
        <v>0</v>
      </c>
      <c r="G828" s="12">
        <f>VLOOKUP($A828,Chik!$1:$1048576,10,FALSE)</f>
        <v>1</v>
      </c>
      <c r="H828" s="12">
        <f>VLOOKUP($A828,zika!$1:$1048576,10,FALSE)</f>
        <v>0</v>
      </c>
      <c r="I828" s="12">
        <f>H828+F828+G828</f>
        <v>1</v>
      </c>
      <c r="J828" s="11">
        <v>12449</v>
      </c>
      <c r="K828" s="58" t="s">
        <v>1124</v>
      </c>
      <c r="L828" s="8">
        <f>I828/J828*100000</f>
        <v>8.0327737167643996</v>
      </c>
      <c r="M828" s="7" t="str">
        <f>IF(L828=0,"Silencioso",IF(AND(L828&gt;0,L828&lt;100),"Baixa",IF(AND(L828&gt;=100,L828&lt;300),"Média",IF(AND(L828&gt;=300,L828&lt;500),"Alta",IF(L828&gt;=500,"Muito Alta","Avaliar")))))</f>
        <v>Baixa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19" ht="15.75" x14ac:dyDescent="0.25">
      <c r="A829" s="42">
        <v>824</v>
      </c>
      <c r="B829" s="7">
        <v>317010</v>
      </c>
      <c r="C829" s="17" t="s">
        <v>1114</v>
      </c>
      <c r="D829" s="36" t="s">
        <v>24</v>
      </c>
      <c r="E829" s="36" t="s">
        <v>24</v>
      </c>
      <c r="F829" s="12">
        <f>VLOOKUP(A829,Dengue!$1:$1048576,10,FALSE)</f>
        <v>19</v>
      </c>
      <c r="G829" s="12">
        <f>VLOOKUP($A829,Chik!$1:$1048576,10,FALSE)</f>
        <v>0</v>
      </c>
      <c r="H829" s="12">
        <f>VLOOKUP($A829,zika!$1:$1048576,10,FALSE)</f>
        <v>0</v>
      </c>
      <c r="I829" s="12">
        <f>H829+F829+G829</f>
        <v>19</v>
      </c>
      <c r="J829" s="11">
        <v>330361</v>
      </c>
      <c r="K829" s="58" t="s">
        <v>1127</v>
      </c>
      <c r="L829" s="8">
        <f>I829/J829*100000</f>
        <v>5.7512842012222993</v>
      </c>
      <c r="M829" s="7" t="str">
        <f>IF(L829=0,"Silencioso",IF(AND(L829&gt;0,L829&lt;100),"Baixa",IF(AND(L829&gt;=100,L829&lt;300),"Média",IF(AND(L829&gt;=300,L829&lt;500),"Alta",IF(L829&gt;=500,"Muito Alta","Avaliar")))))</f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19" ht="15.75" x14ac:dyDescent="0.25">
      <c r="A830" s="42">
        <v>825</v>
      </c>
      <c r="B830" s="7">
        <v>317020</v>
      </c>
      <c r="C830" s="17" t="s">
        <v>1110</v>
      </c>
      <c r="D830" s="36" t="s">
        <v>8</v>
      </c>
      <c r="E830" s="36" t="s">
        <v>8</v>
      </c>
      <c r="F830" s="12">
        <f>VLOOKUP(A830,Dengue!$1:$1048576,10,FALSE)</f>
        <v>150</v>
      </c>
      <c r="G830" s="12">
        <f>VLOOKUP($A830,Chik!$1:$1048576,10,FALSE)</f>
        <v>0</v>
      </c>
      <c r="H830" s="12">
        <f>VLOOKUP($A830,zika!$1:$1048576,10,FALSE)</f>
        <v>0</v>
      </c>
      <c r="I830" s="12">
        <f>H830+F830+G830</f>
        <v>150</v>
      </c>
      <c r="J830" s="11">
        <v>683247</v>
      </c>
      <c r="K830" s="58" t="s">
        <v>1128</v>
      </c>
      <c r="L830" s="8">
        <f>I830/J830*100000</f>
        <v>21.953993211825299</v>
      </c>
      <c r="M830" s="7" t="str">
        <f>IF(L830=0,"Silencioso",IF(AND(L830&gt;0,L830&lt;100),"Baixa",IF(AND(L830&gt;=100,L830&lt;300),"Média",IF(AND(L830&gt;=300,L830&lt;500),"Alta",IF(L830&gt;=500,"Muito Alta","Avaliar")))))</f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19" ht="15.75" x14ac:dyDescent="0.25">
      <c r="A831" s="42">
        <v>826</v>
      </c>
      <c r="B831" s="7">
        <v>317030</v>
      </c>
      <c r="C831" s="17" t="s">
        <v>1116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2626</v>
      </c>
      <c r="K831" s="58" t="s">
        <v>1124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19" ht="15.75" x14ac:dyDescent="0.25">
      <c r="A832" s="42">
        <v>827</v>
      </c>
      <c r="B832" s="7">
        <v>317040</v>
      </c>
      <c r="C832" s="17" t="s">
        <v>1120</v>
      </c>
      <c r="D832" s="36" t="s">
        <v>80</v>
      </c>
      <c r="E832" s="36" t="s">
        <v>80</v>
      </c>
      <c r="F832" s="12">
        <f>VLOOKUP(A832,Dengue!$1:$1048576,10,FALSE)</f>
        <v>23</v>
      </c>
      <c r="G832" s="12">
        <f>VLOOKUP($A832,Chik!$1:$1048576,10,FALSE)</f>
        <v>1</v>
      </c>
      <c r="H832" s="12">
        <f>VLOOKUP($A832,zika!$1:$1048576,10,FALSE)</f>
        <v>0</v>
      </c>
      <c r="I832" s="12">
        <f>H832+F832+G832</f>
        <v>24</v>
      </c>
      <c r="J832" s="11">
        <v>83808</v>
      </c>
      <c r="K832" s="58" t="s">
        <v>1126</v>
      </c>
      <c r="L832" s="8">
        <f>I832/J832*100000</f>
        <v>28.636884306987401</v>
      </c>
      <c r="M832" s="7" t="str">
        <f>IF(L832=0,"Silencioso",IF(AND(L832&gt;0,L832&lt;100),"Baixa",IF(AND(L832&gt;=100,L832&lt;300),"Média",IF(AND(L832&gt;=300,L832&lt;500),"Alta",IF(L832&gt;=500,"Muito Alta","Avaliar")))))</f>
        <v>Baixa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19" ht="15.75" x14ac:dyDescent="0.25">
      <c r="A833" s="42">
        <v>828</v>
      </c>
      <c r="B833" s="7">
        <v>317043</v>
      </c>
      <c r="C833" s="17" t="s">
        <v>1114</v>
      </c>
      <c r="D833" s="36" t="s">
        <v>24</v>
      </c>
      <c r="E833" s="36" t="s">
        <v>831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0</v>
      </c>
      <c r="J833" s="11">
        <v>4325</v>
      </c>
      <c r="K833" s="58" t="s">
        <v>1124</v>
      </c>
      <c r="L833" s="8">
        <f>I833/J833*100000</f>
        <v>0</v>
      </c>
      <c r="M833" s="7" t="str">
        <f>IF(L833=0,"Silencioso",IF(AND(L833&gt;0,L833&lt;100),"Baixa",IF(AND(L833&gt;=100,L833&lt;300),"Média",IF(AND(L833&gt;=300,L833&lt;500),"Alta",IF(L833&gt;=500,"Muito Alta","Avaliar")))))</f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829</v>
      </c>
      <c r="B834" s="7">
        <v>317047</v>
      </c>
      <c r="C834" s="17" t="s">
        <v>1120</v>
      </c>
      <c r="D834" s="36" t="s">
        <v>80</v>
      </c>
      <c r="E834" s="36" t="s">
        <v>832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0</v>
      </c>
      <c r="J834" s="11">
        <v>3267</v>
      </c>
      <c r="K834" s="58" t="s">
        <v>1124</v>
      </c>
      <c r="L834" s="8">
        <f>I834/J834*100000</f>
        <v>0</v>
      </c>
      <c r="M834" s="7" t="str">
        <f>IF(L834=0,"Silencioso",IF(AND(L834&gt;0,L834&lt;100),"Baixa",IF(AND(L834&gt;=100,L834&lt;300),"Média",IF(AND(L834&gt;=300,L834&lt;500),"Alta",IF(L834&gt;=500,"Muito Alta","Avaliar")))))</f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830</v>
      </c>
      <c r="B835" s="7">
        <v>317050</v>
      </c>
      <c r="C835" s="17" t="s">
        <v>1112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10371</v>
      </c>
      <c r="K835" s="58" t="s">
        <v>1124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831</v>
      </c>
      <c r="B836" s="7">
        <v>317052</v>
      </c>
      <c r="C836" s="17" t="s">
        <v>1121</v>
      </c>
      <c r="D836" s="36" t="s">
        <v>121</v>
      </c>
      <c r="E836" s="36" t="s">
        <v>834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0</v>
      </c>
      <c r="J836" s="11">
        <v>16547</v>
      </c>
      <c r="K836" s="58" t="s">
        <v>1124</v>
      </c>
      <c r="L836" s="8">
        <f>I836/J836*100000</f>
        <v>0</v>
      </c>
      <c r="M836" s="7" t="str">
        <f>IF(L836=0,"Silencioso",IF(AND(L836&gt;0,L836&lt;100),"Baixa",IF(AND(L836&gt;=100,L836&lt;300),"Média",IF(AND(L836&gt;=300,L836&lt;500),"Alta",IF(L836&gt;=500,"Muito Alta","Avaliar")))))</f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832</v>
      </c>
      <c r="B837" s="7">
        <v>317057</v>
      </c>
      <c r="C837" s="17" t="s">
        <v>1113</v>
      </c>
      <c r="D837" s="36" t="s">
        <v>20</v>
      </c>
      <c r="E837" s="36" t="s">
        <v>835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>H837+F837+G837</f>
        <v>0</v>
      </c>
      <c r="J837" s="11">
        <v>6491</v>
      </c>
      <c r="K837" s="58" t="s">
        <v>1124</v>
      </c>
      <c r="L837" s="8">
        <f>I837/J837*100000</f>
        <v>0</v>
      </c>
      <c r="M837" s="7" t="str">
        <f>IF(L837=0,"Silencioso",IF(AND(L837&gt;0,L837&lt;100),"Baixa",IF(AND(L837&gt;=100,L837&lt;300),"Média",IF(AND(L837&gt;=300,L837&lt;500),"Alta",IF(L837&gt;=500,"Muito Alta","Avaliar")))))</f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833</v>
      </c>
      <c r="B838" s="7">
        <v>317060</v>
      </c>
      <c r="C838" s="17" t="s">
        <v>1117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2158</v>
      </c>
      <c r="K838" s="58" t="s">
        <v>1124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834</v>
      </c>
      <c r="B839" s="7">
        <v>317065</v>
      </c>
      <c r="C839" s="17" t="s">
        <v>1121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4987</v>
      </c>
      <c r="K839" s="58" t="s">
        <v>1124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835</v>
      </c>
      <c r="B840" s="7">
        <v>317070</v>
      </c>
      <c r="C840" s="17" t="s">
        <v>1117</v>
      </c>
      <c r="D840" s="36" t="s">
        <v>33</v>
      </c>
      <c r="E840" s="36" t="s">
        <v>33</v>
      </c>
      <c r="F840" s="12">
        <f>VLOOKUP(A840,Dengue!$1:$1048576,10,FALSE)</f>
        <v>1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1</v>
      </c>
      <c r="J840" s="11">
        <v>134477</v>
      </c>
      <c r="K840" s="58" t="s">
        <v>1127</v>
      </c>
      <c r="L840" s="8">
        <f>I840/J840*100000</f>
        <v>0.74362158584739402</v>
      </c>
      <c r="M840" s="7" t="str">
        <f>IF(L840=0,"Silencioso",IF(AND(L840&gt;0,L840&lt;100),"Baixa",IF(AND(L840&gt;=100,L840&lt;300),"Média",IF(AND(L840&gt;=300,L840&lt;500),"Alta",IF(L840&gt;=500,"Muito Alta","Avaliar")))))</f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836</v>
      </c>
      <c r="B841" s="7">
        <v>317075</v>
      </c>
      <c r="C841" s="17" t="s">
        <v>1120</v>
      </c>
      <c r="D841" s="36" t="s">
        <v>71</v>
      </c>
      <c r="E841" s="36" t="s">
        <v>838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0</v>
      </c>
      <c r="J841" s="11">
        <v>7071</v>
      </c>
      <c r="K841" s="58" t="s">
        <v>1124</v>
      </c>
      <c r="L841" s="8">
        <f>I841/J841*100000</f>
        <v>0</v>
      </c>
      <c r="M841" s="7" t="str">
        <f>IF(L841=0,"Silencioso",IF(AND(L841&gt;0,L841&lt;100),"Baixa",IF(AND(L841&gt;=100,L841&lt;300),"Média",IF(AND(L841&gt;=300,L841&lt;500),"Alta",IF(L841&gt;=500,"Muito Alta","Avaliar")))))</f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837</v>
      </c>
      <c r="B842" s="7">
        <v>317080</v>
      </c>
      <c r="C842" s="17" t="s">
        <v>1121</v>
      </c>
      <c r="D842" s="36" t="s">
        <v>135</v>
      </c>
      <c r="E842" s="36" t="s">
        <v>839</v>
      </c>
      <c r="F842" s="12">
        <f>VLOOKUP(A842,Dengue!$1:$1048576,10,FALSE)</f>
        <v>10</v>
      </c>
      <c r="G842" s="12">
        <f>VLOOKUP($A842,Chik!$1:$1048576,10,FALSE)</f>
        <v>1</v>
      </c>
      <c r="H842" s="12">
        <f>VLOOKUP($A842,zika!$1:$1048576,10,FALSE)</f>
        <v>0</v>
      </c>
      <c r="I842" s="12">
        <f>H842+F842+G842</f>
        <v>11</v>
      </c>
      <c r="J842" s="11">
        <v>39173</v>
      </c>
      <c r="K842" s="58" t="s">
        <v>1125</v>
      </c>
      <c r="L842" s="8">
        <f>I842/J842*100000</f>
        <v>28.080565695759837</v>
      </c>
      <c r="M842" s="7" t="str">
        <f>IF(L842=0,"Silencioso",IF(AND(L842&gt;0,L842&lt;100),"Baixa",IF(AND(L842&gt;=100,L842&lt;300),"Média",IF(AND(L842&gt;=300,L842&lt;500),"Alta",IF(L842&gt;=500,"Muito Alta","Avaliar")))))</f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838</v>
      </c>
      <c r="B843" s="7">
        <v>317090</v>
      </c>
      <c r="C843" s="17" t="s">
        <v>1121</v>
      </c>
      <c r="D843" s="36" t="s">
        <v>121</v>
      </c>
      <c r="E843" s="36" t="s">
        <v>840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0</v>
      </c>
      <c r="J843" s="11">
        <v>19335</v>
      </c>
      <c r="K843" s="58" t="s">
        <v>1124</v>
      </c>
      <c r="L843" s="8">
        <f>I843/J843*100000</f>
        <v>0</v>
      </c>
      <c r="M843" s="7" t="str">
        <f>IF(L843=0,"Silencioso",IF(AND(L843&gt;0,L843&lt;100),"Baixa",IF(AND(L843&gt;=100,L843&lt;300),"Média",IF(AND(L843&gt;=300,L843&lt;500),"Alta",IF(L843&gt;=500,"Muito Alta","Avaliar")))))</f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839</v>
      </c>
      <c r="B844" s="7">
        <v>317100</v>
      </c>
      <c r="C844" s="17" t="s">
        <v>1120</v>
      </c>
      <c r="D844" s="36" t="s">
        <v>71</v>
      </c>
      <c r="E844" s="36" t="s">
        <v>841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0</v>
      </c>
      <c r="J844" s="11">
        <v>20537</v>
      </c>
      <c r="K844" s="58" t="s">
        <v>1124</v>
      </c>
      <c r="L844" s="8">
        <f>I844/J844*100000</f>
        <v>0</v>
      </c>
      <c r="M844" s="7" t="str">
        <f>IF(L844=0,"Silencioso",IF(AND(L844&gt;0,L844&lt;100),"Baixa",IF(AND(L844&gt;=100,L844&lt;300),"Média",IF(AND(L844&gt;=300,L844&lt;500),"Alta",IF(L844&gt;=500,"Muito Alta","Avaliar")))))</f>
        <v>Silencioso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19" ht="15.75" x14ac:dyDescent="0.25">
      <c r="A845" s="42">
        <v>840</v>
      </c>
      <c r="B845" s="7">
        <v>317103</v>
      </c>
      <c r="C845" s="17" t="s">
        <v>1121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9265</v>
      </c>
      <c r="K845" s="58" t="s">
        <v>1124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5712</v>
      </c>
      <c r="K846" s="58" t="s">
        <v>1124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842</v>
      </c>
      <c r="B847" s="7">
        <v>317110</v>
      </c>
      <c r="C847" s="17" t="s">
        <v>1114</v>
      </c>
      <c r="D847" s="36" t="s">
        <v>24</v>
      </c>
      <c r="E847" s="36" t="s">
        <v>844</v>
      </c>
      <c r="F847" s="12">
        <f>VLOOKUP(A847,Dengue!$1:$1048576,10,FALSE)</f>
        <v>12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12</v>
      </c>
      <c r="J847" s="11">
        <v>3951</v>
      </c>
      <c r="K847" s="58" t="s">
        <v>1124</v>
      </c>
      <c r="L847" s="8">
        <f>I847/J847*100000</f>
        <v>303.72057706909646</v>
      </c>
      <c r="M847" s="7" t="str">
        <f>IF(L847=0,"Silencioso",IF(AND(L847&gt;0,L847&lt;100),"Baixa",IF(AND(L847&gt;=100,L847&lt;300),"Média",IF(AND(L847&gt;=300,L847&lt;500),"Alta",IF(L847&gt;=500,"Muito Alta","Avaliar")))))</f>
        <v>Alta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843</v>
      </c>
      <c r="B848" s="7">
        <v>317115</v>
      </c>
      <c r="C848" s="17" t="s">
        <v>1113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4832</v>
      </c>
      <c r="K848" s="58" t="s">
        <v>1124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1111</v>
      </c>
      <c r="D849" s="36" t="s">
        <v>98</v>
      </c>
      <c r="E849" s="36" t="s">
        <v>846</v>
      </c>
      <c r="F849" s="12">
        <f>VLOOKUP(A849,Dengue!$1:$1048576,10,FALSE)</f>
        <v>3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3</v>
      </c>
      <c r="J849" s="11">
        <v>125376</v>
      </c>
      <c r="K849" s="58" t="s">
        <v>1127</v>
      </c>
      <c r="L849" s="8">
        <f>I849/J849*100000</f>
        <v>2.3928024502297092</v>
      </c>
      <c r="M849" s="7" t="str">
        <f>IF(L849=0,"Silencioso",IF(AND(L849&gt;0,L849&lt;100),"Baixa",IF(AND(L849&gt;=100,L849&lt;300),"Média",IF(AND(L849&gt;=300,L849&lt;500),"Alta",IF(L849&gt;=500,"Muito Alta","Avaliar")))))</f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1112</v>
      </c>
      <c r="D850" s="36" t="s">
        <v>17</v>
      </c>
      <c r="E850" s="36" t="s">
        <v>847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0</v>
      </c>
      <c r="J850" s="11">
        <v>78286</v>
      </c>
      <c r="K850" s="58" t="s">
        <v>1126</v>
      </c>
      <c r="L850" s="8">
        <f>I850/J850*100000</f>
        <v>0</v>
      </c>
      <c r="M850" s="7" t="str">
        <f>IF(L850=0,"Silencioso",IF(AND(L850&gt;0,L850&lt;100),"Baixa",IF(AND(L850&gt;=100,L850&lt;300),"Média",IF(AND(L850&gt;=300,L850&lt;500),"Alta",IF(L850&gt;=500,"Muito Alta","Avaliar")))))</f>
        <v>Silencioso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1118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3629</v>
      </c>
      <c r="K851" s="58" t="s">
        <v>1124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0</v>
      </c>
      <c r="J852" s="11">
        <v>13764</v>
      </c>
      <c r="K852" s="58" t="s">
        <v>1124</v>
      </c>
      <c r="L852" s="8">
        <f>I852/J852*100000</f>
        <v>0</v>
      </c>
      <c r="M852" s="7" t="str">
        <f>IF(L852=0,"Silencioso",IF(AND(L852&gt;0,L852&lt;100),"Baixa",IF(AND(L852&gt;=100,L852&lt;300),"Média",IF(AND(L852&gt;=300,L852&lt;500),"Alta",IF(L852&gt;=500,"Muito Alta","Avaliar")))))</f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1117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8685</v>
      </c>
      <c r="K853" s="58" t="s">
        <v>1124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1111</v>
      </c>
      <c r="D854" s="36" t="s">
        <v>90</v>
      </c>
      <c r="E854" s="36" t="s">
        <v>851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0</v>
      </c>
      <c r="J854" s="11">
        <v>10537</v>
      </c>
      <c r="K854" s="58" t="s">
        <v>1124</v>
      </c>
      <c r="L854" s="8">
        <f>I854/J854*100000</f>
        <v>0</v>
      </c>
      <c r="M854" s="7" t="str">
        <f>IF(L854=0,"Silencioso",IF(AND(L854&gt;0,L854&lt;100),"Baixa",IF(AND(L854&gt;=100,L854&lt;300),"Média",IF(AND(L854&gt;=300,L854&lt;500),"Alta",IF(L854&gt;=500,"Muito Alta","Avaliar")))))</f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1113</v>
      </c>
      <c r="D855" s="36" t="s">
        <v>22</v>
      </c>
      <c r="E855" s="36" t="s">
        <v>852</v>
      </c>
      <c r="F855" s="12">
        <f>VLOOKUP(A855,Dengue!$1:$1048576,10,FALSE)</f>
        <v>1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1</v>
      </c>
      <c r="J855" s="11">
        <v>5420</v>
      </c>
      <c r="K855" s="58" t="s">
        <v>1124</v>
      </c>
      <c r="L855" s="8">
        <f>I855/J855*100000</f>
        <v>18.450184501845019</v>
      </c>
      <c r="M855" s="7" t="str">
        <f>IF(L855=0,"Silencioso",IF(AND(L855&gt;0,L855&lt;100),"Baixa",IF(AND(L855&gt;=100,L855&lt;300),"Média",IF(AND(L855&gt;=300,L855&lt;500),"Alta",IF(L855&gt;=500,"Muito Alta","Avaliar")))))</f>
        <v>Baixa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1118</v>
      </c>
      <c r="D856" s="36" t="s">
        <v>62</v>
      </c>
      <c r="E856" s="36" t="s">
        <v>853</v>
      </c>
      <c r="F856" s="12">
        <f>VLOOKUP(A856,Dengue!$1:$1048576,10,FALSE)</f>
        <v>40</v>
      </c>
      <c r="G856" s="12">
        <f>VLOOKUP($A856,Chik!$1:$1048576,10,FALSE)</f>
        <v>0</v>
      </c>
      <c r="H856" s="12">
        <f>VLOOKUP($A856,zika!$1:$1048576,10,FALSE)</f>
        <v>0</v>
      </c>
      <c r="I856" s="12">
        <f>H856+F856+G856</f>
        <v>40</v>
      </c>
      <c r="J856" s="11">
        <v>42149</v>
      </c>
      <c r="K856" s="58" t="s">
        <v>1125</v>
      </c>
      <c r="L856" s="8">
        <f>I856/J856*100000</f>
        <v>94.901421148781708</v>
      </c>
      <c r="M856" s="7" t="str">
        <f>IF(L856=0,"Silencioso",IF(AND(L856&gt;0,L856&lt;100),"Baixa",IF(AND(L856&gt;=100,L856&lt;300),"Média",IF(AND(L856&gt;=300,L856&lt;500),"Alta",IF(L856&gt;=500,"Muito Alta","Avaliar")))))</f>
        <v>Baixa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1118</v>
      </c>
      <c r="D857" s="36" t="s">
        <v>38</v>
      </c>
      <c r="E857" s="36" t="s">
        <v>854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0</v>
      </c>
      <c r="J857" s="11">
        <v>5243</v>
      </c>
      <c r="K857" s="58" t="s">
        <v>1124</v>
      </c>
      <c r="L857" s="8">
        <f>I857/J857*100000</f>
        <v>0</v>
      </c>
      <c r="M857" s="7" t="str">
        <f>IF(L857=0,"Silencioso",IF(AND(L857&gt;0,L857&lt;100),"Baixa",IF(AND(L857&gt;=100,L857&lt;300),"Média",IF(AND(L857&gt;=300,L857&lt;500),"Alta",IF(L857&gt;=500,"Muito Alta","Avaliar")))))</f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1117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1124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2017-05-08T17:09:45Z</cp:lastPrinted>
  <dcterms:created xsi:type="dcterms:W3CDTF">2016-01-22T18:58:14Z</dcterms:created>
  <dcterms:modified xsi:type="dcterms:W3CDTF">2019-12-17T18:25:47Z</dcterms:modified>
</cp:coreProperties>
</file>