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\2020\Fevereiro\03-02-2020\"/>
    </mc:Choice>
  </mc:AlternateContent>
  <bookViews>
    <workbookView xWindow="0" yWindow="0" windowWidth="25200" windowHeight="11685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Planilha" sheetId="9" r:id="rId6"/>
  </sheets>
  <externalReferences>
    <externalReference r:id="rId7"/>
  </externalReferences>
  <definedNames>
    <definedName name="_xlnm._FilterDatabase" localSheetId="1" hidden="1">Chik!$A$4:$R$857</definedName>
    <definedName name="_xlnm._FilterDatabase" localSheetId="4" hidden="1">Consolidado!$A$5:$U$858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</definedNames>
  <calcPr calcId="152511"/>
</workbook>
</file>

<file path=xl/calcChain.xml><?xml version="1.0" encoding="utf-8"?>
<calcChain xmlns="http://schemas.openxmlformats.org/spreadsheetml/2006/main">
  <c r="A3" i="5" l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4" i="5"/>
  <c r="H572" i="5"/>
  <c r="H570" i="5"/>
  <c r="H568" i="5"/>
  <c r="H565" i="5"/>
  <c r="H563" i="5"/>
  <c r="H561" i="5"/>
  <c r="H558" i="5"/>
  <c r="H554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2" i="5"/>
  <c r="H240" i="5"/>
  <c r="H235" i="5"/>
  <c r="H232" i="5"/>
  <c r="H230" i="5"/>
  <c r="H225" i="5"/>
  <c r="H223" i="5"/>
  <c r="H221" i="5"/>
  <c r="H214" i="5"/>
  <c r="H210" i="5"/>
  <c r="H207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84" i="5"/>
  <c r="H79" i="5"/>
  <c r="H76" i="5"/>
  <c r="H74" i="5"/>
  <c r="H72" i="5"/>
  <c r="H63" i="5"/>
  <c r="H61" i="5"/>
  <c r="H58" i="5"/>
  <c r="H54" i="5"/>
  <c r="H52" i="5"/>
  <c r="H50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556" i="5"/>
  <c r="H376" i="5"/>
  <c r="H403" i="5"/>
  <c r="H462" i="5"/>
  <c r="H371" i="5"/>
  <c r="H8" i="5"/>
  <c r="H826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3" i="5"/>
  <c r="H808" i="5"/>
  <c r="H813" i="5"/>
  <c r="H509" i="5"/>
  <c r="H513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47" i="5"/>
  <c r="H550" i="5"/>
  <c r="H552" i="5"/>
  <c r="H603" i="5"/>
  <c r="H606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6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69" i="5"/>
  <c r="H773" i="5"/>
  <c r="H777" i="5"/>
  <c r="H786" i="5"/>
  <c r="H794" i="5"/>
  <c r="H802" i="5"/>
  <c r="H807" i="5"/>
  <c r="H811" i="5"/>
  <c r="H816" i="5"/>
  <c r="H819" i="5"/>
  <c r="H823" i="5"/>
  <c r="H825" i="5"/>
  <c r="H832" i="5"/>
  <c r="H834" i="5"/>
  <c r="H836" i="5"/>
  <c r="H838" i="5"/>
  <c r="H840" i="5"/>
  <c r="H843" i="5"/>
  <c r="H847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463" i="5"/>
  <c r="H650" i="5"/>
  <c r="H142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3" i="5"/>
  <c r="H126" i="5"/>
  <c r="H212" i="5"/>
  <c r="H227" i="5"/>
  <c r="H251" i="5"/>
  <c r="H264" i="5"/>
  <c r="H289" i="5"/>
  <c r="H301" i="5"/>
  <c r="H323" i="5"/>
  <c r="H337" i="5"/>
  <c r="H363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9" i="5"/>
  <c r="H202" i="5"/>
  <c r="H190" i="5"/>
  <c r="H59" i="5"/>
  <c r="H746" i="5"/>
  <c r="H5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394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46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287" i="5"/>
  <c r="H296" i="5"/>
  <c r="H304" i="5"/>
  <c r="H312" i="5"/>
  <c r="H321" i="5"/>
  <c r="H332" i="5"/>
  <c r="H340" i="5"/>
  <c r="H350" i="5"/>
  <c r="H358" i="5"/>
  <c r="H369" i="5"/>
  <c r="H381" i="5"/>
  <c r="H392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27" i="5"/>
  <c r="H130" i="5"/>
  <c r="H136" i="5"/>
  <c r="H138" i="5"/>
  <c r="H148" i="5"/>
  <c r="H151" i="5"/>
  <c r="H157" i="5"/>
  <c r="H159" i="5"/>
  <c r="H166" i="5"/>
  <c r="H168" i="5"/>
  <c r="H175" i="5"/>
  <c r="H178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0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1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54" i="5"/>
  <c r="H677" i="5"/>
  <c r="H689" i="5"/>
  <c r="H724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7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65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09" i="5"/>
  <c r="H611" i="5"/>
  <c r="H623" i="5"/>
  <c r="H633" i="5"/>
  <c r="H645" i="5"/>
  <c r="H655" i="5"/>
  <c r="H687" i="5"/>
  <c r="H690" i="5"/>
  <c r="H697" i="5"/>
  <c r="H708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6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31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Q10" i="8" l="1"/>
  <c r="G858" i="5"/>
  <c r="J857" i="3" l="1"/>
  <c r="F858" i="5" s="1"/>
  <c r="M857" i="3" l="1"/>
  <c r="N857" i="3" s="1"/>
  <c r="I858" i="5"/>
  <c r="L858" i="5" s="1"/>
  <c r="M858" i="5" s="1"/>
  <c r="G858" i="3"/>
  <c r="H858" i="3"/>
  <c r="I858" i="3"/>
  <c r="F858" i="3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J856" i="3" l="1"/>
  <c r="F857" i="5" s="1"/>
  <c r="J855" i="3"/>
  <c r="F856" i="5" s="1"/>
  <c r="J854" i="3"/>
  <c r="F855" i="5" s="1"/>
  <c r="J853" i="3"/>
  <c r="F854" i="5" s="1"/>
  <c r="J852" i="3"/>
  <c r="F853" i="5" s="1"/>
  <c r="J851" i="3"/>
  <c r="F852" i="5" s="1"/>
  <c r="J850" i="3"/>
  <c r="F851" i="5" s="1"/>
  <c r="J849" i="3"/>
  <c r="F850" i="5" s="1"/>
  <c r="J848" i="3"/>
  <c r="F849" i="5" s="1"/>
  <c r="J847" i="3"/>
  <c r="F848" i="5" s="1"/>
  <c r="J846" i="3"/>
  <c r="F847" i="5" s="1"/>
  <c r="J845" i="3"/>
  <c r="F846" i="5" s="1"/>
  <c r="J844" i="3"/>
  <c r="F845" i="5" s="1"/>
  <c r="J843" i="3"/>
  <c r="F844" i="5" s="1"/>
  <c r="J842" i="3"/>
  <c r="F843" i="5" s="1"/>
  <c r="J841" i="3"/>
  <c r="F842" i="5" s="1"/>
  <c r="J840" i="3"/>
  <c r="F841" i="5" s="1"/>
  <c r="J839" i="3"/>
  <c r="F840" i="5" s="1"/>
  <c r="J838" i="3"/>
  <c r="F839" i="5" s="1"/>
  <c r="J837" i="3"/>
  <c r="F838" i="5" s="1"/>
  <c r="J836" i="3"/>
  <c r="F837" i="5" s="1"/>
  <c r="J835" i="3"/>
  <c r="F836" i="5" s="1"/>
  <c r="J834" i="3"/>
  <c r="F835" i="5" s="1"/>
  <c r="J833" i="3"/>
  <c r="F834" i="5" s="1"/>
  <c r="J832" i="3"/>
  <c r="F833" i="5" s="1"/>
  <c r="J831" i="3"/>
  <c r="F832" i="5" s="1"/>
  <c r="J830" i="3"/>
  <c r="F831" i="5" s="1"/>
  <c r="J829" i="3"/>
  <c r="F830" i="5" s="1"/>
  <c r="J828" i="3"/>
  <c r="F829" i="5" s="1"/>
  <c r="J827" i="3"/>
  <c r="F828" i="5" s="1"/>
  <c r="J826" i="3"/>
  <c r="F827" i="5" s="1"/>
  <c r="J825" i="3"/>
  <c r="F826" i="5" s="1"/>
  <c r="J824" i="3"/>
  <c r="F825" i="5" s="1"/>
  <c r="J823" i="3"/>
  <c r="F824" i="5" s="1"/>
  <c r="J822" i="3"/>
  <c r="F823" i="5" s="1"/>
  <c r="J821" i="3"/>
  <c r="F822" i="5" s="1"/>
  <c r="J820" i="3"/>
  <c r="F821" i="5" s="1"/>
  <c r="J819" i="3"/>
  <c r="F820" i="5" s="1"/>
  <c r="J818" i="3"/>
  <c r="F819" i="5" s="1"/>
  <c r="J817" i="3"/>
  <c r="F818" i="5" s="1"/>
  <c r="J816" i="3"/>
  <c r="F817" i="5" s="1"/>
  <c r="J815" i="3"/>
  <c r="F816" i="5" s="1"/>
  <c r="J814" i="3"/>
  <c r="F815" i="5" s="1"/>
  <c r="J813" i="3"/>
  <c r="F814" i="5" s="1"/>
  <c r="J812" i="3"/>
  <c r="F813" i="5" s="1"/>
  <c r="J811" i="3"/>
  <c r="F812" i="5" s="1"/>
  <c r="J810" i="3"/>
  <c r="F811" i="5" s="1"/>
  <c r="J809" i="3"/>
  <c r="F810" i="5" s="1"/>
  <c r="J808" i="3"/>
  <c r="F809" i="5" s="1"/>
  <c r="J807" i="3"/>
  <c r="F808" i="5" s="1"/>
  <c r="J806" i="3"/>
  <c r="F807" i="5" s="1"/>
  <c r="J805" i="3"/>
  <c r="F806" i="5" s="1"/>
  <c r="J804" i="3"/>
  <c r="F805" i="5" s="1"/>
  <c r="J803" i="3"/>
  <c r="F804" i="5" s="1"/>
  <c r="J802" i="3"/>
  <c r="F803" i="5" s="1"/>
  <c r="J801" i="3"/>
  <c r="F802" i="5" s="1"/>
  <c r="J800" i="3"/>
  <c r="F801" i="5" s="1"/>
  <c r="J799" i="3"/>
  <c r="F800" i="5" s="1"/>
  <c r="J798" i="3"/>
  <c r="F799" i="5" s="1"/>
  <c r="J797" i="3"/>
  <c r="F798" i="5" s="1"/>
  <c r="J796" i="3"/>
  <c r="F797" i="5" s="1"/>
  <c r="J795" i="3"/>
  <c r="F796" i="5" s="1"/>
  <c r="J794" i="3"/>
  <c r="F795" i="5" s="1"/>
  <c r="J793" i="3"/>
  <c r="F794" i="5" s="1"/>
  <c r="J792" i="3"/>
  <c r="F793" i="5" s="1"/>
  <c r="J791" i="3"/>
  <c r="F792" i="5" s="1"/>
  <c r="J790" i="3"/>
  <c r="F791" i="5" s="1"/>
  <c r="J789" i="3"/>
  <c r="F790" i="5" s="1"/>
  <c r="J788" i="3"/>
  <c r="F789" i="5" s="1"/>
  <c r="J787" i="3"/>
  <c r="F788" i="5" s="1"/>
  <c r="J786" i="3"/>
  <c r="F787" i="5" s="1"/>
  <c r="J785" i="3"/>
  <c r="F786" i="5" s="1"/>
  <c r="J784" i="3"/>
  <c r="F785" i="5" s="1"/>
  <c r="J783" i="3"/>
  <c r="F784" i="5" s="1"/>
  <c r="J782" i="3"/>
  <c r="F783" i="5" s="1"/>
  <c r="J781" i="3"/>
  <c r="F782" i="5" s="1"/>
  <c r="J780" i="3"/>
  <c r="F781" i="5" s="1"/>
  <c r="J779" i="3"/>
  <c r="F780" i="5" s="1"/>
  <c r="J778" i="3"/>
  <c r="F779" i="5" s="1"/>
  <c r="J777" i="3"/>
  <c r="F778" i="5" s="1"/>
  <c r="J776" i="3"/>
  <c r="F777" i="5" s="1"/>
  <c r="J775" i="3"/>
  <c r="F776" i="5" s="1"/>
  <c r="J774" i="3"/>
  <c r="F775" i="5" s="1"/>
  <c r="J773" i="3"/>
  <c r="F774" i="5" s="1"/>
  <c r="J772" i="3"/>
  <c r="F773" i="5" s="1"/>
  <c r="J771" i="3"/>
  <c r="F772" i="5" s="1"/>
  <c r="J770" i="3"/>
  <c r="F771" i="5" s="1"/>
  <c r="J769" i="3"/>
  <c r="F770" i="5" s="1"/>
  <c r="J768" i="3"/>
  <c r="F769" i="5" s="1"/>
  <c r="J767" i="3"/>
  <c r="F768" i="5" s="1"/>
  <c r="J766" i="3"/>
  <c r="F767" i="5" s="1"/>
  <c r="J765" i="3"/>
  <c r="F766" i="5" s="1"/>
  <c r="J764" i="3"/>
  <c r="F765" i="5" s="1"/>
  <c r="J763" i="3"/>
  <c r="F764" i="5" s="1"/>
  <c r="J762" i="3"/>
  <c r="F763" i="5" s="1"/>
  <c r="J761" i="3"/>
  <c r="F762" i="5" s="1"/>
  <c r="J760" i="3"/>
  <c r="F761" i="5" s="1"/>
  <c r="J759" i="3"/>
  <c r="F760" i="5" s="1"/>
  <c r="J758" i="3"/>
  <c r="F759" i="5" s="1"/>
  <c r="J757" i="3"/>
  <c r="F758" i="5" s="1"/>
  <c r="J756" i="3"/>
  <c r="F757" i="5" s="1"/>
  <c r="J755" i="3"/>
  <c r="F756" i="5" s="1"/>
  <c r="J754" i="3"/>
  <c r="F755" i="5" s="1"/>
  <c r="J753" i="3"/>
  <c r="F754" i="5" s="1"/>
  <c r="J752" i="3"/>
  <c r="F753" i="5" s="1"/>
  <c r="J751" i="3"/>
  <c r="F752" i="5" s="1"/>
  <c r="J750" i="3"/>
  <c r="F751" i="5" s="1"/>
  <c r="J749" i="3"/>
  <c r="F750" i="5" s="1"/>
  <c r="J748" i="3"/>
  <c r="F749" i="5" s="1"/>
  <c r="J747" i="3"/>
  <c r="F748" i="5" s="1"/>
  <c r="J746" i="3"/>
  <c r="F747" i="5" s="1"/>
  <c r="J745" i="3"/>
  <c r="F746" i="5" s="1"/>
  <c r="J744" i="3"/>
  <c r="F745" i="5" s="1"/>
  <c r="J743" i="3"/>
  <c r="F744" i="5" s="1"/>
  <c r="J742" i="3"/>
  <c r="F743" i="5" s="1"/>
  <c r="J741" i="3"/>
  <c r="F742" i="5" s="1"/>
  <c r="J740" i="3"/>
  <c r="F741" i="5" s="1"/>
  <c r="J739" i="3"/>
  <c r="F740" i="5" s="1"/>
  <c r="J738" i="3"/>
  <c r="F739" i="5" s="1"/>
  <c r="J737" i="3"/>
  <c r="F738" i="5" s="1"/>
  <c r="J736" i="3"/>
  <c r="F737" i="5" s="1"/>
  <c r="J735" i="3"/>
  <c r="F736" i="5" s="1"/>
  <c r="J734" i="3"/>
  <c r="F735" i="5" s="1"/>
  <c r="J733" i="3"/>
  <c r="F734" i="5" s="1"/>
  <c r="J732" i="3"/>
  <c r="F733" i="5" s="1"/>
  <c r="J731" i="3"/>
  <c r="F732" i="5" s="1"/>
  <c r="J730" i="3"/>
  <c r="F731" i="5" s="1"/>
  <c r="J729" i="3"/>
  <c r="F730" i="5" s="1"/>
  <c r="J728" i="3"/>
  <c r="F729" i="5" s="1"/>
  <c r="J727" i="3"/>
  <c r="F728" i="5" s="1"/>
  <c r="J726" i="3"/>
  <c r="F727" i="5" s="1"/>
  <c r="J725" i="3"/>
  <c r="F726" i="5" s="1"/>
  <c r="J724" i="3"/>
  <c r="F725" i="5" s="1"/>
  <c r="J723" i="3"/>
  <c r="F724" i="5" s="1"/>
  <c r="J722" i="3"/>
  <c r="F723" i="5" s="1"/>
  <c r="J721" i="3"/>
  <c r="F722" i="5" s="1"/>
  <c r="J720" i="3"/>
  <c r="F721" i="5" s="1"/>
  <c r="J719" i="3"/>
  <c r="F720" i="5" s="1"/>
  <c r="J718" i="3"/>
  <c r="F719" i="5" s="1"/>
  <c r="J717" i="3"/>
  <c r="F718" i="5" s="1"/>
  <c r="J716" i="3"/>
  <c r="F717" i="5" s="1"/>
  <c r="J715" i="3"/>
  <c r="F716" i="5" s="1"/>
  <c r="J714" i="3"/>
  <c r="F715" i="5" s="1"/>
  <c r="J713" i="3"/>
  <c r="F714" i="5" s="1"/>
  <c r="J712" i="3"/>
  <c r="F713" i="5" s="1"/>
  <c r="J711" i="3"/>
  <c r="F712" i="5" s="1"/>
  <c r="J710" i="3"/>
  <c r="F711" i="5" s="1"/>
  <c r="J709" i="3"/>
  <c r="F710" i="5" s="1"/>
  <c r="J708" i="3"/>
  <c r="F709" i="5" s="1"/>
  <c r="J707" i="3"/>
  <c r="F708" i="5" s="1"/>
  <c r="J706" i="3"/>
  <c r="F707" i="5" s="1"/>
  <c r="J705" i="3"/>
  <c r="F706" i="5" s="1"/>
  <c r="J704" i="3"/>
  <c r="F705" i="5" s="1"/>
  <c r="J703" i="3"/>
  <c r="F704" i="5" s="1"/>
  <c r="J702" i="3"/>
  <c r="F703" i="5" s="1"/>
  <c r="J701" i="3"/>
  <c r="F702" i="5" s="1"/>
  <c r="J700" i="3"/>
  <c r="F701" i="5" s="1"/>
  <c r="J699" i="3"/>
  <c r="F700" i="5" s="1"/>
  <c r="J698" i="3"/>
  <c r="F699" i="5" s="1"/>
  <c r="J697" i="3"/>
  <c r="F698" i="5" s="1"/>
  <c r="J696" i="3"/>
  <c r="F697" i="5" s="1"/>
  <c r="J695" i="3"/>
  <c r="F696" i="5" s="1"/>
  <c r="J694" i="3"/>
  <c r="F695" i="5" s="1"/>
  <c r="J693" i="3"/>
  <c r="F694" i="5" s="1"/>
  <c r="J692" i="3"/>
  <c r="F693" i="5" s="1"/>
  <c r="J691" i="3"/>
  <c r="F692" i="5" s="1"/>
  <c r="J690" i="3"/>
  <c r="F691" i="5" s="1"/>
  <c r="J689" i="3"/>
  <c r="F690" i="5" s="1"/>
  <c r="J688" i="3"/>
  <c r="F689" i="5" s="1"/>
  <c r="J687" i="3"/>
  <c r="F688" i="5" s="1"/>
  <c r="J686" i="3"/>
  <c r="F687" i="5" s="1"/>
  <c r="J685" i="3"/>
  <c r="F686" i="5" s="1"/>
  <c r="J684" i="3"/>
  <c r="F685" i="5" s="1"/>
  <c r="J683" i="3"/>
  <c r="F684" i="5" s="1"/>
  <c r="J682" i="3"/>
  <c r="F683" i="5" s="1"/>
  <c r="J681" i="3"/>
  <c r="F682" i="5" s="1"/>
  <c r="J680" i="3"/>
  <c r="F681" i="5" s="1"/>
  <c r="J679" i="3"/>
  <c r="F680" i="5" s="1"/>
  <c r="J678" i="3"/>
  <c r="F679" i="5" s="1"/>
  <c r="J677" i="3"/>
  <c r="F678" i="5" s="1"/>
  <c r="J676" i="3"/>
  <c r="F677" i="5" s="1"/>
  <c r="J675" i="3"/>
  <c r="F676" i="5" s="1"/>
  <c r="J674" i="3"/>
  <c r="F675" i="5" s="1"/>
  <c r="J673" i="3"/>
  <c r="F674" i="5" s="1"/>
  <c r="J672" i="3"/>
  <c r="F673" i="5" s="1"/>
  <c r="J671" i="3"/>
  <c r="F672" i="5" s="1"/>
  <c r="J670" i="3"/>
  <c r="F671" i="5" s="1"/>
  <c r="J669" i="3"/>
  <c r="F670" i="5" s="1"/>
  <c r="J668" i="3"/>
  <c r="F669" i="5" s="1"/>
  <c r="J667" i="3"/>
  <c r="F668" i="5" s="1"/>
  <c r="J666" i="3"/>
  <c r="F667" i="5" s="1"/>
  <c r="J665" i="3"/>
  <c r="F666" i="5" s="1"/>
  <c r="J664" i="3"/>
  <c r="F665" i="5" s="1"/>
  <c r="J663" i="3"/>
  <c r="F664" i="5" s="1"/>
  <c r="J662" i="3"/>
  <c r="F663" i="5" s="1"/>
  <c r="J661" i="3"/>
  <c r="F662" i="5" s="1"/>
  <c r="J660" i="3"/>
  <c r="F661" i="5" s="1"/>
  <c r="J659" i="3"/>
  <c r="F660" i="5" s="1"/>
  <c r="J658" i="3"/>
  <c r="F659" i="5" s="1"/>
  <c r="J657" i="3"/>
  <c r="F658" i="5" s="1"/>
  <c r="J656" i="3"/>
  <c r="F657" i="5" s="1"/>
  <c r="J655" i="3"/>
  <c r="F656" i="5" s="1"/>
  <c r="J654" i="3"/>
  <c r="F655" i="5" s="1"/>
  <c r="J653" i="3"/>
  <c r="F654" i="5" s="1"/>
  <c r="J652" i="3"/>
  <c r="F653" i="5" s="1"/>
  <c r="J651" i="3"/>
  <c r="F652" i="5" s="1"/>
  <c r="J650" i="3"/>
  <c r="F651" i="5" s="1"/>
  <c r="J649" i="3"/>
  <c r="F650" i="5" s="1"/>
  <c r="J648" i="3"/>
  <c r="F649" i="5" s="1"/>
  <c r="J647" i="3"/>
  <c r="F648" i="5" s="1"/>
  <c r="J646" i="3"/>
  <c r="F647" i="5" s="1"/>
  <c r="J645" i="3"/>
  <c r="F646" i="5" s="1"/>
  <c r="J644" i="3"/>
  <c r="F645" i="5" s="1"/>
  <c r="J643" i="3"/>
  <c r="F644" i="5" s="1"/>
  <c r="J642" i="3"/>
  <c r="F643" i="5" s="1"/>
  <c r="J641" i="3"/>
  <c r="F642" i="5" s="1"/>
  <c r="J640" i="3"/>
  <c r="F641" i="5" s="1"/>
  <c r="J639" i="3"/>
  <c r="F640" i="5" s="1"/>
  <c r="J638" i="3"/>
  <c r="F639" i="5" s="1"/>
  <c r="J637" i="3"/>
  <c r="F638" i="5" s="1"/>
  <c r="J636" i="3"/>
  <c r="F637" i="5" s="1"/>
  <c r="J635" i="3"/>
  <c r="F636" i="5" s="1"/>
  <c r="J634" i="3"/>
  <c r="F635" i="5" s="1"/>
  <c r="J633" i="3"/>
  <c r="F634" i="5" s="1"/>
  <c r="J632" i="3"/>
  <c r="F633" i="5" s="1"/>
  <c r="J631" i="3"/>
  <c r="F632" i="5" s="1"/>
  <c r="J630" i="3"/>
  <c r="F631" i="5" s="1"/>
  <c r="J629" i="3"/>
  <c r="F630" i="5" s="1"/>
  <c r="J628" i="3"/>
  <c r="F629" i="5" s="1"/>
  <c r="J627" i="3"/>
  <c r="F628" i="5" s="1"/>
  <c r="J626" i="3"/>
  <c r="F627" i="5" s="1"/>
  <c r="J625" i="3"/>
  <c r="F626" i="5" s="1"/>
  <c r="J624" i="3"/>
  <c r="F625" i="5" s="1"/>
  <c r="J623" i="3"/>
  <c r="F624" i="5" s="1"/>
  <c r="J622" i="3"/>
  <c r="F623" i="5" s="1"/>
  <c r="J621" i="3"/>
  <c r="F622" i="5" s="1"/>
  <c r="J620" i="3"/>
  <c r="F621" i="5" s="1"/>
  <c r="J619" i="3"/>
  <c r="F620" i="5" s="1"/>
  <c r="J618" i="3"/>
  <c r="F619" i="5" s="1"/>
  <c r="J617" i="3"/>
  <c r="F618" i="5" s="1"/>
  <c r="J616" i="3"/>
  <c r="F617" i="5" s="1"/>
  <c r="J615" i="3"/>
  <c r="F616" i="5" s="1"/>
  <c r="J614" i="3"/>
  <c r="F615" i="5" s="1"/>
  <c r="J613" i="3"/>
  <c r="F614" i="5" s="1"/>
  <c r="J612" i="3"/>
  <c r="F613" i="5" s="1"/>
  <c r="J611" i="3"/>
  <c r="F612" i="5" s="1"/>
  <c r="J610" i="3"/>
  <c r="F611" i="5" s="1"/>
  <c r="J609" i="3"/>
  <c r="F610" i="5" s="1"/>
  <c r="J608" i="3"/>
  <c r="F609" i="5" s="1"/>
  <c r="J607" i="3"/>
  <c r="F608" i="5" s="1"/>
  <c r="J606" i="3"/>
  <c r="F607" i="5" s="1"/>
  <c r="J605" i="3"/>
  <c r="F606" i="5" s="1"/>
  <c r="J604" i="3"/>
  <c r="F605" i="5" s="1"/>
  <c r="J603" i="3"/>
  <c r="F604" i="5" s="1"/>
  <c r="J602" i="3"/>
  <c r="F603" i="5" s="1"/>
  <c r="J601" i="3"/>
  <c r="F602" i="5" s="1"/>
  <c r="J600" i="3"/>
  <c r="F601" i="5" s="1"/>
  <c r="J599" i="3"/>
  <c r="F600" i="5" s="1"/>
  <c r="J598" i="3"/>
  <c r="F599" i="5" s="1"/>
  <c r="J597" i="3"/>
  <c r="F598" i="5" s="1"/>
  <c r="J596" i="3"/>
  <c r="F597" i="5" s="1"/>
  <c r="J595" i="3"/>
  <c r="F596" i="5" s="1"/>
  <c r="J594" i="3"/>
  <c r="F595" i="5" s="1"/>
  <c r="J593" i="3"/>
  <c r="F594" i="5" s="1"/>
  <c r="J592" i="3"/>
  <c r="F593" i="5" s="1"/>
  <c r="J591" i="3"/>
  <c r="F592" i="5" s="1"/>
  <c r="J590" i="3"/>
  <c r="F591" i="5" s="1"/>
  <c r="J589" i="3"/>
  <c r="F590" i="5" s="1"/>
  <c r="J588" i="3"/>
  <c r="F589" i="5" s="1"/>
  <c r="J587" i="3"/>
  <c r="F588" i="5" s="1"/>
  <c r="J586" i="3"/>
  <c r="F587" i="5" s="1"/>
  <c r="J585" i="3"/>
  <c r="F586" i="5" s="1"/>
  <c r="J584" i="3"/>
  <c r="F585" i="5" s="1"/>
  <c r="J583" i="3"/>
  <c r="F584" i="5" s="1"/>
  <c r="J582" i="3"/>
  <c r="F583" i="5" s="1"/>
  <c r="J581" i="3"/>
  <c r="F582" i="5" s="1"/>
  <c r="J580" i="3"/>
  <c r="F581" i="5" s="1"/>
  <c r="J579" i="3"/>
  <c r="F580" i="5" s="1"/>
  <c r="J578" i="3"/>
  <c r="F579" i="5" s="1"/>
  <c r="J577" i="3"/>
  <c r="F578" i="5" s="1"/>
  <c r="J576" i="3"/>
  <c r="F577" i="5" s="1"/>
  <c r="J575" i="3"/>
  <c r="F576" i="5" s="1"/>
  <c r="J574" i="3"/>
  <c r="F575" i="5" s="1"/>
  <c r="J573" i="3"/>
  <c r="F574" i="5" s="1"/>
  <c r="J572" i="3"/>
  <c r="F573" i="5" s="1"/>
  <c r="J571" i="3"/>
  <c r="F572" i="5" s="1"/>
  <c r="J570" i="3"/>
  <c r="F571" i="5" s="1"/>
  <c r="J569" i="3"/>
  <c r="F570" i="5" s="1"/>
  <c r="J568" i="3"/>
  <c r="F569" i="5" s="1"/>
  <c r="J567" i="3"/>
  <c r="F568" i="5" s="1"/>
  <c r="J566" i="3"/>
  <c r="F567" i="5" s="1"/>
  <c r="J565" i="3"/>
  <c r="F566" i="5" s="1"/>
  <c r="J564" i="3"/>
  <c r="F565" i="5" s="1"/>
  <c r="J563" i="3"/>
  <c r="F564" i="5" s="1"/>
  <c r="J562" i="3"/>
  <c r="F563" i="5" s="1"/>
  <c r="J561" i="3"/>
  <c r="F562" i="5" s="1"/>
  <c r="J560" i="3"/>
  <c r="F561" i="5" s="1"/>
  <c r="J559" i="3"/>
  <c r="F560" i="5" s="1"/>
  <c r="J558" i="3"/>
  <c r="F559" i="5" s="1"/>
  <c r="J557" i="3"/>
  <c r="F558" i="5" s="1"/>
  <c r="J556" i="3"/>
  <c r="F557" i="5" s="1"/>
  <c r="J555" i="3"/>
  <c r="F556" i="5" s="1"/>
  <c r="J554" i="3"/>
  <c r="F555" i="5" s="1"/>
  <c r="J553" i="3"/>
  <c r="F554" i="5" s="1"/>
  <c r="J552" i="3"/>
  <c r="F553" i="5" s="1"/>
  <c r="J551" i="3"/>
  <c r="F552" i="5" s="1"/>
  <c r="J550" i="3"/>
  <c r="F551" i="5" s="1"/>
  <c r="J549" i="3"/>
  <c r="F550" i="5" s="1"/>
  <c r="J548" i="3"/>
  <c r="F549" i="5" s="1"/>
  <c r="J547" i="3"/>
  <c r="F548" i="5" s="1"/>
  <c r="J546" i="3"/>
  <c r="F547" i="5" s="1"/>
  <c r="J545" i="3"/>
  <c r="F546" i="5" s="1"/>
  <c r="J544" i="3"/>
  <c r="F545" i="5" s="1"/>
  <c r="J543" i="3"/>
  <c r="F544" i="5" s="1"/>
  <c r="J542" i="3"/>
  <c r="F543" i="5" s="1"/>
  <c r="J541" i="3"/>
  <c r="F542" i="5" s="1"/>
  <c r="J540" i="3"/>
  <c r="F541" i="5" s="1"/>
  <c r="J539" i="3"/>
  <c r="F540" i="5" s="1"/>
  <c r="J538" i="3"/>
  <c r="F539" i="5" s="1"/>
  <c r="J537" i="3"/>
  <c r="F538" i="5" s="1"/>
  <c r="J536" i="3"/>
  <c r="F537" i="5" s="1"/>
  <c r="J535" i="3"/>
  <c r="F536" i="5" s="1"/>
  <c r="J534" i="3"/>
  <c r="F535" i="5" s="1"/>
  <c r="J533" i="3"/>
  <c r="F534" i="5" s="1"/>
  <c r="J532" i="3"/>
  <c r="F533" i="5" s="1"/>
  <c r="J531" i="3"/>
  <c r="F532" i="5" s="1"/>
  <c r="J530" i="3"/>
  <c r="F531" i="5" s="1"/>
  <c r="J529" i="3"/>
  <c r="F530" i="5" s="1"/>
  <c r="J528" i="3"/>
  <c r="F529" i="5" s="1"/>
  <c r="J527" i="3"/>
  <c r="F528" i="5" s="1"/>
  <c r="J526" i="3"/>
  <c r="F527" i="5" s="1"/>
  <c r="J525" i="3"/>
  <c r="F526" i="5" s="1"/>
  <c r="J524" i="3"/>
  <c r="F525" i="5" s="1"/>
  <c r="J523" i="3"/>
  <c r="F524" i="5" s="1"/>
  <c r="J522" i="3"/>
  <c r="F523" i="5" s="1"/>
  <c r="J521" i="3"/>
  <c r="F522" i="5" s="1"/>
  <c r="J520" i="3"/>
  <c r="F521" i="5" s="1"/>
  <c r="J519" i="3"/>
  <c r="F520" i="5" s="1"/>
  <c r="J518" i="3"/>
  <c r="F519" i="5" s="1"/>
  <c r="J517" i="3"/>
  <c r="F518" i="5" s="1"/>
  <c r="J516" i="3"/>
  <c r="F517" i="5" s="1"/>
  <c r="J515" i="3"/>
  <c r="F516" i="5" s="1"/>
  <c r="J514" i="3"/>
  <c r="F515" i="5" s="1"/>
  <c r="J513" i="3"/>
  <c r="F514" i="5" s="1"/>
  <c r="J512" i="3"/>
  <c r="F513" i="5" s="1"/>
  <c r="J511" i="3"/>
  <c r="F512" i="5" s="1"/>
  <c r="J510" i="3"/>
  <c r="F511" i="5" s="1"/>
  <c r="J509" i="3"/>
  <c r="F510" i="5" s="1"/>
  <c r="J508" i="3"/>
  <c r="F509" i="5" s="1"/>
  <c r="J507" i="3"/>
  <c r="F508" i="5" s="1"/>
  <c r="J506" i="3"/>
  <c r="F507" i="5" s="1"/>
  <c r="J505" i="3"/>
  <c r="F506" i="5" s="1"/>
  <c r="J504" i="3"/>
  <c r="F505" i="5" s="1"/>
  <c r="J503" i="3"/>
  <c r="F504" i="5" s="1"/>
  <c r="J502" i="3"/>
  <c r="F503" i="5" s="1"/>
  <c r="J501" i="3"/>
  <c r="F502" i="5" s="1"/>
  <c r="J500" i="3"/>
  <c r="F501" i="5" s="1"/>
  <c r="J499" i="3"/>
  <c r="F500" i="5" s="1"/>
  <c r="J498" i="3"/>
  <c r="F499" i="5" s="1"/>
  <c r="J497" i="3"/>
  <c r="F498" i="5" s="1"/>
  <c r="J496" i="3"/>
  <c r="F497" i="5" s="1"/>
  <c r="J495" i="3"/>
  <c r="F496" i="5" s="1"/>
  <c r="J494" i="3"/>
  <c r="F495" i="5" s="1"/>
  <c r="J493" i="3"/>
  <c r="F494" i="5" s="1"/>
  <c r="J492" i="3"/>
  <c r="F493" i="5" s="1"/>
  <c r="J491" i="3"/>
  <c r="F492" i="5" s="1"/>
  <c r="J490" i="3"/>
  <c r="F491" i="5" s="1"/>
  <c r="J489" i="3"/>
  <c r="F490" i="5" s="1"/>
  <c r="J488" i="3"/>
  <c r="F489" i="5" s="1"/>
  <c r="J487" i="3"/>
  <c r="F488" i="5" s="1"/>
  <c r="J486" i="3"/>
  <c r="F487" i="5" s="1"/>
  <c r="J485" i="3"/>
  <c r="F486" i="5" s="1"/>
  <c r="J484" i="3"/>
  <c r="F485" i="5" s="1"/>
  <c r="J483" i="3"/>
  <c r="F484" i="5" s="1"/>
  <c r="J482" i="3"/>
  <c r="F483" i="5" s="1"/>
  <c r="J481" i="3"/>
  <c r="F482" i="5" s="1"/>
  <c r="J480" i="3"/>
  <c r="F481" i="5" s="1"/>
  <c r="J479" i="3"/>
  <c r="F480" i="5" s="1"/>
  <c r="J478" i="3"/>
  <c r="F479" i="5" s="1"/>
  <c r="J477" i="3"/>
  <c r="F478" i="5" s="1"/>
  <c r="J476" i="3"/>
  <c r="F477" i="5" s="1"/>
  <c r="J475" i="3"/>
  <c r="F476" i="5" s="1"/>
  <c r="J474" i="3"/>
  <c r="F475" i="5" s="1"/>
  <c r="J473" i="3"/>
  <c r="F474" i="5" s="1"/>
  <c r="J472" i="3"/>
  <c r="F473" i="5" s="1"/>
  <c r="J471" i="3"/>
  <c r="F472" i="5" s="1"/>
  <c r="J470" i="3"/>
  <c r="F471" i="5" s="1"/>
  <c r="J469" i="3"/>
  <c r="F470" i="5" s="1"/>
  <c r="J468" i="3"/>
  <c r="F469" i="5" s="1"/>
  <c r="J467" i="3"/>
  <c r="F468" i="5" s="1"/>
  <c r="J466" i="3"/>
  <c r="F467" i="5" s="1"/>
  <c r="J465" i="3"/>
  <c r="F466" i="5" s="1"/>
  <c r="J464" i="3"/>
  <c r="F465" i="5" s="1"/>
  <c r="J463" i="3"/>
  <c r="F464" i="5" s="1"/>
  <c r="J462" i="3"/>
  <c r="F463" i="5" s="1"/>
  <c r="J461" i="3"/>
  <c r="F462" i="5" s="1"/>
  <c r="J460" i="3"/>
  <c r="F461" i="5" s="1"/>
  <c r="J459" i="3"/>
  <c r="F460" i="5" s="1"/>
  <c r="J458" i="3"/>
  <c r="F459" i="5" s="1"/>
  <c r="J457" i="3"/>
  <c r="F458" i="5" s="1"/>
  <c r="J456" i="3"/>
  <c r="F457" i="5" s="1"/>
  <c r="J455" i="3"/>
  <c r="F456" i="5" s="1"/>
  <c r="J454" i="3"/>
  <c r="F455" i="5" s="1"/>
  <c r="J453" i="3"/>
  <c r="F454" i="5" s="1"/>
  <c r="J452" i="3"/>
  <c r="F453" i="5" s="1"/>
  <c r="J451" i="3"/>
  <c r="F452" i="5" s="1"/>
  <c r="J450" i="3"/>
  <c r="F451" i="5" s="1"/>
  <c r="J449" i="3"/>
  <c r="F450" i="5" s="1"/>
  <c r="J448" i="3"/>
  <c r="F449" i="5" s="1"/>
  <c r="J447" i="3"/>
  <c r="F448" i="5" s="1"/>
  <c r="J446" i="3"/>
  <c r="F447" i="5" s="1"/>
  <c r="J445" i="3"/>
  <c r="F446" i="5" s="1"/>
  <c r="J444" i="3"/>
  <c r="F445" i="5" s="1"/>
  <c r="J443" i="3"/>
  <c r="F444" i="5" s="1"/>
  <c r="J442" i="3"/>
  <c r="F443" i="5" s="1"/>
  <c r="J441" i="3"/>
  <c r="F442" i="5" s="1"/>
  <c r="J440" i="3"/>
  <c r="F441" i="5" s="1"/>
  <c r="J439" i="3"/>
  <c r="F440" i="5" s="1"/>
  <c r="J438" i="3"/>
  <c r="F439" i="5" s="1"/>
  <c r="J437" i="3"/>
  <c r="F438" i="5" s="1"/>
  <c r="J436" i="3"/>
  <c r="F437" i="5" s="1"/>
  <c r="J435" i="3"/>
  <c r="F436" i="5" s="1"/>
  <c r="J434" i="3"/>
  <c r="F435" i="5" s="1"/>
  <c r="J433" i="3"/>
  <c r="F434" i="5" s="1"/>
  <c r="J432" i="3"/>
  <c r="F433" i="5" s="1"/>
  <c r="J431" i="3"/>
  <c r="F432" i="5" s="1"/>
  <c r="J430" i="3"/>
  <c r="F431" i="5" s="1"/>
  <c r="J429" i="3"/>
  <c r="F430" i="5" s="1"/>
  <c r="J428" i="3"/>
  <c r="F429" i="5" s="1"/>
  <c r="J427" i="3"/>
  <c r="F428" i="5" s="1"/>
  <c r="J426" i="3"/>
  <c r="F427" i="5" s="1"/>
  <c r="J425" i="3"/>
  <c r="F426" i="5" s="1"/>
  <c r="J424" i="3"/>
  <c r="F425" i="5" s="1"/>
  <c r="J423" i="3"/>
  <c r="F424" i="5" s="1"/>
  <c r="J422" i="3"/>
  <c r="F423" i="5" s="1"/>
  <c r="J421" i="3"/>
  <c r="F422" i="5" s="1"/>
  <c r="J420" i="3"/>
  <c r="F421" i="5" s="1"/>
  <c r="J419" i="3"/>
  <c r="F420" i="5" s="1"/>
  <c r="J418" i="3"/>
  <c r="F419" i="5" s="1"/>
  <c r="J417" i="3"/>
  <c r="F418" i="5" s="1"/>
  <c r="J416" i="3"/>
  <c r="F417" i="5" s="1"/>
  <c r="J415" i="3"/>
  <c r="F416" i="5" s="1"/>
  <c r="J414" i="3"/>
  <c r="F415" i="5" s="1"/>
  <c r="J413" i="3"/>
  <c r="F414" i="5" s="1"/>
  <c r="J412" i="3"/>
  <c r="F413" i="5" s="1"/>
  <c r="J411" i="3"/>
  <c r="F412" i="5" s="1"/>
  <c r="J410" i="3"/>
  <c r="F411" i="5" s="1"/>
  <c r="J409" i="3"/>
  <c r="F410" i="5" s="1"/>
  <c r="J408" i="3"/>
  <c r="F409" i="5" s="1"/>
  <c r="J407" i="3"/>
  <c r="F408" i="5" s="1"/>
  <c r="J406" i="3"/>
  <c r="F407" i="5" s="1"/>
  <c r="J405" i="3"/>
  <c r="F406" i="5" s="1"/>
  <c r="J404" i="3"/>
  <c r="F405" i="5" s="1"/>
  <c r="J403" i="3"/>
  <c r="F404" i="5" s="1"/>
  <c r="J402" i="3"/>
  <c r="F403" i="5" s="1"/>
  <c r="J401" i="3"/>
  <c r="F402" i="5" s="1"/>
  <c r="J400" i="3"/>
  <c r="F401" i="5" s="1"/>
  <c r="J399" i="3"/>
  <c r="F400" i="5" s="1"/>
  <c r="J398" i="3"/>
  <c r="F399" i="5" s="1"/>
  <c r="J397" i="3"/>
  <c r="F398" i="5" s="1"/>
  <c r="J396" i="3"/>
  <c r="F397" i="5" s="1"/>
  <c r="J395" i="3"/>
  <c r="F396" i="5" s="1"/>
  <c r="J394" i="3"/>
  <c r="F395" i="5" s="1"/>
  <c r="J393" i="3"/>
  <c r="F394" i="5" s="1"/>
  <c r="J392" i="3"/>
  <c r="F393" i="5" s="1"/>
  <c r="J391" i="3"/>
  <c r="F392" i="5" s="1"/>
  <c r="J390" i="3"/>
  <c r="F391" i="5" s="1"/>
  <c r="J389" i="3"/>
  <c r="F390" i="5" s="1"/>
  <c r="J388" i="3"/>
  <c r="F389" i="5" s="1"/>
  <c r="J387" i="3"/>
  <c r="F388" i="5" s="1"/>
  <c r="J386" i="3"/>
  <c r="F387" i="5" s="1"/>
  <c r="J385" i="3"/>
  <c r="F386" i="5" s="1"/>
  <c r="J384" i="3"/>
  <c r="F385" i="5" s="1"/>
  <c r="J383" i="3"/>
  <c r="F384" i="5" s="1"/>
  <c r="J382" i="3"/>
  <c r="F383" i="5" s="1"/>
  <c r="J381" i="3"/>
  <c r="F382" i="5" s="1"/>
  <c r="J380" i="3"/>
  <c r="F381" i="5" s="1"/>
  <c r="J379" i="3"/>
  <c r="F380" i="5" s="1"/>
  <c r="J378" i="3"/>
  <c r="F379" i="5" s="1"/>
  <c r="J377" i="3"/>
  <c r="F378" i="5" s="1"/>
  <c r="J376" i="3"/>
  <c r="F377" i="5" s="1"/>
  <c r="J375" i="3"/>
  <c r="F376" i="5" s="1"/>
  <c r="J374" i="3"/>
  <c r="F375" i="5" s="1"/>
  <c r="J373" i="3"/>
  <c r="F374" i="5" s="1"/>
  <c r="J372" i="3"/>
  <c r="F373" i="5" s="1"/>
  <c r="J371" i="3"/>
  <c r="F372" i="5" s="1"/>
  <c r="J370" i="3"/>
  <c r="F371" i="5" s="1"/>
  <c r="J369" i="3"/>
  <c r="F370" i="5" s="1"/>
  <c r="J368" i="3"/>
  <c r="F369" i="5" s="1"/>
  <c r="J367" i="3"/>
  <c r="F368" i="5" s="1"/>
  <c r="J366" i="3"/>
  <c r="F367" i="5" s="1"/>
  <c r="J365" i="3"/>
  <c r="F366" i="5" s="1"/>
  <c r="J364" i="3"/>
  <c r="F365" i="5" s="1"/>
  <c r="J363" i="3"/>
  <c r="F364" i="5" s="1"/>
  <c r="J362" i="3"/>
  <c r="F363" i="5" s="1"/>
  <c r="J361" i="3"/>
  <c r="F362" i="5" s="1"/>
  <c r="J360" i="3"/>
  <c r="F361" i="5" s="1"/>
  <c r="J359" i="3"/>
  <c r="F360" i="5" s="1"/>
  <c r="J358" i="3"/>
  <c r="F359" i="5" s="1"/>
  <c r="J357" i="3"/>
  <c r="F358" i="5" s="1"/>
  <c r="J356" i="3"/>
  <c r="F357" i="5" s="1"/>
  <c r="J355" i="3"/>
  <c r="F356" i="5" s="1"/>
  <c r="J354" i="3"/>
  <c r="F355" i="5" s="1"/>
  <c r="J353" i="3"/>
  <c r="F354" i="5" s="1"/>
  <c r="J352" i="3"/>
  <c r="F353" i="5" s="1"/>
  <c r="J351" i="3"/>
  <c r="F352" i="5" s="1"/>
  <c r="J350" i="3"/>
  <c r="F351" i="5" s="1"/>
  <c r="J349" i="3"/>
  <c r="F350" i="5" s="1"/>
  <c r="J348" i="3"/>
  <c r="F349" i="5" s="1"/>
  <c r="J347" i="3"/>
  <c r="F348" i="5" s="1"/>
  <c r="J346" i="3"/>
  <c r="F347" i="5" s="1"/>
  <c r="J345" i="3"/>
  <c r="F346" i="5" s="1"/>
  <c r="J344" i="3"/>
  <c r="F345" i="5" s="1"/>
  <c r="J343" i="3"/>
  <c r="F344" i="5" s="1"/>
  <c r="J342" i="3"/>
  <c r="F343" i="5" s="1"/>
  <c r="J341" i="3"/>
  <c r="F342" i="5" s="1"/>
  <c r="J340" i="3"/>
  <c r="F341" i="5" s="1"/>
  <c r="J339" i="3"/>
  <c r="F340" i="5" s="1"/>
  <c r="J338" i="3"/>
  <c r="F339" i="5" s="1"/>
  <c r="J337" i="3"/>
  <c r="F338" i="5" s="1"/>
  <c r="J336" i="3"/>
  <c r="F337" i="5" s="1"/>
  <c r="J335" i="3"/>
  <c r="F336" i="5" s="1"/>
  <c r="J334" i="3"/>
  <c r="F335" i="5" s="1"/>
  <c r="J333" i="3"/>
  <c r="F334" i="5" s="1"/>
  <c r="J332" i="3"/>
  <c r="F333" i="5" s="1"/>
  <c r="J331" i="3"/>
  <c r="F332" i="5" s="1"/>
  <c r="J330" i="3"/>
  <c r="F331" i="5" s="1"/>
  <c r="J329" i="3"/>
  <c r="F330" i="5" s="1"/>
  <c r="J328" i="3"/>
  <c r="F329" i="5" s="1"/>
  <c r="J327" i="3"/>
  <c r="F328" i="5" s="1"/>
  <c r="J326" i="3"/>
  <c r="F327" i="5" s="1"/>
  <c r="J325" i="3"/>
  <c r="F326" i="5" s="1"/>
  <c r="J324" i="3"/>
  <c r="F325" i="5" s="1"/>
  <c r="J323" i="3"/>
  <c r="F324" i="5" s="1"/>
  <c r="J322" i="3"/>
  <c r="F323" i="5" s="1"/>
  <c r="J321" i="3"/>
  <c r="F322" i="5" s="1"/>
  <c r="J320" i="3"/>
  <c r="F321" i="5" s="1"/>
  <c r="J319" i="3"/>
  <c r="F320" i="5" s="1"/>
  <c r="J318" i="3"/>
  <c r="F319" i="5" s="1"/>
  <c r="J317" i="3"/>
  <c r="F318" i="5" s="1"/>
  <c r="J316" i="3"/>
  <c r="F317" i="5" s="1"/>
  <c r="J315" i="3"/>
  <c r="F316" i="5" s="1"/>
  <c r="J314" i="3"/>
  <c r="F315" i="5" s="1"/>
  <c r="J313" i="3"/>
  <c r="F314" i="5" s="1"/>
  <c r="J312" i="3"/>
  <c r="F313" i="5" s="1"/>
  <c r="J311" i="3"/>
  <c r="F312" i="5" s="1"/>
  <c r="J310" i="3"/>
  <c r="F311" i="5" s="1"/>
  <c r="J309" i="3"/>
  <c r="F310" i="5" s="1"/>
  <c r="J308" i="3"/>
  <c r="F309" i="5" s="1"/>
  <c r="J307" i="3"/>
  <c r="F308" i="5" s="1"/>
  <c r="J306" i="3"/>
  <c r="F307" i="5" s="1"/>
  <c r="J305" i="3"/>
  <c r="F306" i="5" s="1"/>
  <c r="J304" i="3"/>
  <c r="F305" i="5" s="1"/>
  <c r="J303" i="3"/>
  <c r="F304" i="5" s="1"/>
  <c r="J302" i="3"/>
  <c r="F303" i="5" s="1"/>
  <c r="J301" i="3"/>
  <c r="F302" i="5" s="1"/>
  <c r="J300" i="3"/>
  <c r="F301" i="5" s="1"/>
  <c r="J299" i="3"/>
  <c r="F300" i="5" s="1"/>
  <c r="J298" i="3"/>
  <c r="F299" i="5" s="1"/>
  <c r="J297" i="3"/>
  <c r="F298" i="5" s="1"/>
  <c r="J296" i="3"/>
  <c r="F297" i="5" s="1"/>
  <c r="J295" i="3"/>
  <c r="F296" i="5" s="1"/>
  <c r="J294" i="3"/>
  <c r="F295" i="5" s="1"/>
  <c r="J293" i="3"/>
  <c r="F294" i="5" s="1"/>
  <c r="J292" i="3"/>
  <c r="F293" i="5" s="1"/>
  <c r="J291" i="3"/>
  <c r="F292" i="5" s="1"/>
  <c r="J290" i="3"/>
  <c r="F291" i="5" s="1"/>
  <c r="J289" i="3"/>
  <c r="F290" i="5" s="1"/>
  <c r="J288" i="3"/>
  <c r="F289" i="5" s="1"/>
  <c r="J287" i="3"/>
  <c r="F288" i="5" s="1"/>
  <c r="J286" i="3"/>
  <c r="F287" i="5" s="1"/>
  <c r="J285" i="3"/>
  <c r="F286" i="5" s="1"/>
  <c r="J284" i="3"/>
  <c r="F285" i="5" s="1"/>
  <c r="J283" i="3"/>
  <c r="F284" i="5" s="1"/>
  <c r="J282" i="3"/>
  <c r="F283" i="5" s="1"/>
  <c r="J281" i="3"/>
  <c r="F282" i="5" s="1"/>
  <c r="J280" i="3"/>
  <c r="F281" i="5" s="1"/>
  <c r="J279" i="3"/>
  <c r="F280" i="5" s="1"/>
  <c r="J278" i="3"/>
  <c r="F279" i="5" s="1"/>
  <c r="J277" i="3"/>
  <c r="F278" i="5" s="1"/>
  <c r="J276" i="3"/>
  <c r="F277" i="5" s="1"/>
  <c r="J275" i="3"/>
  <c r="F276" i="5" s="1"/>
  <c r="J274" i="3"/>
  <c r="F275" i="5" s="1"/>
  <c r="J273" i="3"/>
  <c r="F274" i="5" s="1"/>
  <c r="J272" i="3"/>
  <c r="F273" i="5" s="1"/>
  <c r="J271" i="3"/>
  <c r="F272" i="5" s="1"/>
  <c r="J270" i="3"/>
  <c r="F271" i="5" s="1"/>
  <c r="J269" i="3"/>
  <c r="F270" i="5" s="1"/>
  <c r="J268" i="3"/>
  <c r="F269" i="5" s="1"/>
  <c r="J267" i="3"/>
  <c r="F268" i="5" s="1"/>
  <c r="J266" i="3"/>
  <c r="F267" i="5" s="1"/>
  <c r="J265" i="3"/>
  <c r="F266" i="5" s="1"/>
  <c r="J264" i="3"/>
  <c r="F265" i="5" s="1"/>
  <c r="J263" i="3"/>
  <c r="F264" i="5" s="1"/>
  <c r="J262" i="3"/>
  <c r="F263" i="5" s="1"/>
  <c r="J261" i="3"/>
  <c r="F262" i="5" s="1"/>
  <c r="J260" i="3"/>
  <c r="F261" i="5" s="1"/>
  <c r="J259" i="3"/>
  <c r="F260" i="5" s="1"/>
  <c r="J258" i="3"/>
  <c r="F259" i="5" s="1"/>
  <c r="J257" i="3"/>
  <c r="F258" i="5" s="1"/>
  <c r="J256" i="3"/>
  <c r="F257" i="5" s="1"/>
  <c r="J255" i="3"/>
  <c r="F256" i="5" s="1"/>
  <c r="J254" i="3"/>
  <c r="F255" i="5" s="1"/>
  <c r="J253" i="3"/>
  <c r="F254" i="5" s="1"/>
  <c r="J252" i="3"/>
  <c r="F253" i="5" s="1"/>
  <c r="J251" i="3"/>
  <c r="F252" i="5" s="1"/>
  <c r="J250" i="3"/>
  <c r="F251" i="5" s="1"/>
  <c r="J249" i="3"/>
  <c r="F250" i="5" s="1"/>
  <c r="J248" i="3"/>
  <c r="F249" i="5" s="1"/>
  <c r="J247" i="3"/>
  <c r="F248" i="5" s="1"/>
  <c r="J246" i="3"/>
  <c r="F247" i="5" s="1"/>
  <c r="J245" i="3"/>
  <c r="F246" i="5" s="1"/>
  <c r="J244" i="3"/>
  <c r="F245" i="5" s="1"/>
  <c r="J243" i="3"/>
  <c r="F244" i="5" s="1"/>
  <c r="J242" i="3"/>
  <c r="F243" i="5" s="1"/>
  <c r="J241" i="3"/>
  <c r="F242" i="5" s="1"/>
  <c r="J240" i="3"/>
  <c r="F241" i="5" s="1"/>
  <c r="J239" i="3"/>
  <c r="F240" i="5" s="1"/>
  <c r="J238" i="3"/>
  <c r="F239" i="5" s="1"/>
  <c r="J237" i="3"/>
  <c r="F238" i="5" s="1"/>
  <c r="J236" i="3"/>
  <c r="F237" i="5" s="1"/>
  <c r="J235" i="3"/>
  <c r="F236" i="5" s="1"/>
  <c r="J234" i="3"/>
  <c r="F235" i="5" s="1"/>
  <c r="J233" i="3"/>
  <c r="F234" i="5" s="1"/>
  <c r="J232" i="3"/>
  <c r="F233" i="5" s="1"/>
  <c r="J231" i="3"/>
  <c r="F232" i="5" s="1"/>
  <c r="J230" i="3"/>
  <c r="F231" i="5" s="1"/>
  <c r="J229" i="3"/>
  <c r="F230" i="5" s="1"/>
  <c r="J228" i="3"/>
  <c r="F229" i="5" s="1"/>
  <c r="J227" i="3"/>
  <c r="F228" i="5" s="1"/>
  <c r="J226" i="3"/>
  <c r="F227" i="5" s="1"/>
  <c r="J225" i="3"/>
  <c r="F226" i="5" s="1"/>
  <c r="J224" i="3"/>
  <c r="F225" i="5" s="1"/>
  <c r="J223" i="3"/>
  <c r="F224" i="5" s="1"/>
  <c r="J222" i="3"/>
  <c r="F223" i="5" s="1"/>
  <c r="J221" i="3"/>
  <c r="F222" i="5" s="1"/>
  <c r="J220" i="3"/>
  <c r="F221" i="5" s="1"/>
  <c r="J219" i="3"/>
  <c r="F220" i="5" s="1"/>
  <c r="J218" i="3"/>
  <c r="F219" i="5" s="1"/>
  <c r="J217" i="3"/>
  <c r="F218" i="5" s="1"/>
  <c r="J216" i="3"/>
  <c r="F217" i="5" s="1"/>
  <c r="J215" i="3"/>
  <c r="F216" i="5" s="1"/>
  <c r="J214" i="3"/>
  <c r="F215" i="5" s="1"/>
  <c r="J213" i="3"/>
  <c r="F214" i="5" s="1"/>
  <c r="J212" i="3"/>
  <c r="F213" i="5" s="1"/>
  <c r="J211" i="3"/>
  <c r="F212" i="5" s="1"/>
  <c r="J210" i="3"/>
  <c r="F211" i="5" s="1"/>
  <c r="J209" i="3"/>
  <c r="F210" i="5" s="1"/>
  <c r="J208" i="3"/>
  <c r="F209" i="5" s="1"/>
  <c r="J207" i="3"/>
  <c r="F208" i="5" s="1"/>
  <c r="J206" i="3"/>
  <c r="F207" i="5" s="1"/>
  <c r="J205" i="3"/>
  <c r="F206" i="5" s="1"/>
  <c r="J204" i="3"/>
  <c r="F205" i="5" s="1"/>
  <c r="J203" i="3"/>
  <c r="F204" i="5" s="1"/>
  <c r="J202" i="3"/>
  <c r="F203" i="5" s="1"/>
  <c r="J201" i="3"/>
  <c r="F202" i="5" s="1"/>
  <c r="J200" i="3"/>
  <c r="F201" i="5" s="1"/>
  <c r="J199" i="3"/>
  <c r="F200" i="5" s="1"/>
  <c r="J198" i="3"/>
  <c r="F199" i="5" s="1"/>
  <c r="J197" i="3"/>
  <c r="F198" i="5" s="1"/>
  <c r="J196" i="3"/>
  <c r="F197" i="5" s="1"/>
  <c r="J195" i="3"/>
  <c r="F196" i="5" s="1"/>
  <c r="J194" i="3"/>
  <c r="F195" i="5" s="1"/>
  <c r="J193" i="3"/>
  <c r="F194" i="5" s="1"/>
  <c r="J192" i="3"/>
  <c r="F193" i="5" s="1"/>
  <c r="J191" i="3"/>
  <c r="F192" i="5" s="1"/>
  <c r="J190" i="3"/>
  <c r="F191" i="5" s="1"/>
  <c r="J189" i="3"/>
  <c r="F190" i="5" s="1"/>
  <c r="J188" i="3"/>
  <c r="F189" i="5" s="1"/>
  <c r="J187" i="3"/>
  <c r="F188" i="5" s="1"/>
  <c r="J186" i="3"/>
  <c r="F187" i="5" s="1"/>
  <c r="J185" i="3"/>
  <c r="F186" i="5" s="1"/>
  <c r="J184" i="3"/>
  <c r="F185" i="5" s="1"/>
  <c r="J183" i="3"/>
  <c r="F184" i="5" s="1"/>
  <c r="J182" i="3"/>
  <c r="F183" i="5" s="1"/>
  <c r="J181" i="3"/>
  <c r="F182" i="5" s="1"/>
  <c r="J180" i="3"/>
  <c r="F181" i="5" s="1"/>
  <c r="J179" i="3"/>
  <c r="F180" i="5" s="1"/>
  <c r="J178" i="3"/>
  <c r="F179" i="5" s="1"/>
  <c r="J177" i="3"/>
  <c r="F178" i="5" s="1"/>
  <c r="J176" i="3"/>
  <c r="F177" i="5" s="1"/>
  <c r="J175" i="3"/>
  <c r="F176" i="5" s="1"/>
  <c r="J174" i="3"/>
  <c r="F175" i="5" s="1"/>
  <c r="J173" i="3"/>
  <c r="F174" i="5" s="1"/>
  <c r="J172" i="3"/>
  <c r="F173" i="5" s="1"/>
  <c r="J171" i="3"/>
  <c r="F172" i="5" s="1"/>
  <c r="J170" i="3"/>
  <c r="F171" i="5" s="1"/>
  <c r="J169" i="3"/>
  <c r="F170" i="5" s="1"/>
  <c r="J168" i="3"/>
  <c r="F169" i="5" s="1"/>
  <c r="J167" i="3"/>
  <c r="F168" i="5" s="1"/>
  <c r="J166" i="3"/>
  <c r="F167" i="5" s="1"/>
  <c r="J165" i="3"/>
  <c r="F166" i="5" s="1"/>
  <c r="J164" i="3"/>
  <c r="F165" i="5" s="1"/>
  <c r="J163" i="3"/>
  <c r="F164" i="5" s="1"/>
  <c r="J162" i="3"/>
  <c r="F163" i="5" s="1"/>
  <c r="J161" i="3"/>
  <c r="F162" i="5" s="1"/>
  <c r="J160" i="3"/>
  <c r="F161" i="5" s="1"/>
  <c r="J159" i="3"/>
  <c r="F160" i="5" s="1"/>
  <c r="J158" i="3"/>
  <c r="F159" i="5" s="1"/>
  <c r="J157" i="3"/>
  <c r="F158" i="5" s="1"/>
  <c r="J156" i="3"/>
  <c r="F157" i="5" s="1"/>
  <c r="J155" i="3"/>
  <c r="F156" i="5" s="1"/>
  <c r="J154" i="3"/>
  <c r="F155" i="5" s="1"/>
  <c r="J153" i="3"/>
  <c r="F154" i="5" s="1"/>
  <c r="J152" i="3"/>
  <c r="F153" i="5" s="1"/>
  <c r="J151" i="3"/>
  <c r="F152" i="5" s="1"/>
  <c r="J150" i="3"/>
  <c r="F151" i="5" s="1"/>
  <c r="J149" i="3"/>
  <c r="F150" i="5" s="1"/>
  <c r="J148" i="3"/>
  <c r="F149" i="5" s="1"/>
  <c r="J147" i="3"/>
  <c r="F148" i="5" s="1"/>
  <c r="J146" i="3"/>
  <c r="F147" i="5" s="1"/>
  <c r="J145" i="3"/>
  <c r="F146" i="5" s="1"/>
  <c r="J144" i="3"/>
  <c r="F145" i="5" s="1"/>
  <c r="J143" i="3"/>
  <c r="F144" i="5" s="1"/>
  <c r="J142" i="3"/>
  <c r="F143" i="5" s="1"/>
  <c r="J141" i="3"/>
  <c r="F142" i="5" s="1"/>
  <c r="J140" i="3"/>
  <c r="F141" i="5" s="1"/>
  <c r="J139" i="3"/>
  <c r="F140" i="5" s="1"/>
  <c r="J138" i="3"/>
  <c r="F139" i="5" s="1"/>
  <c r="J137" i="3"/>
  <c r="F138" i="5" s="1"/>
  <c r="J136" i="3"/>
  <c r="F137" i="5" s="1"/>
  <c r="J135" i="3"/>
  <c r="F136" i="5" s="1"/>
  <c r="J134" i="3"/>
  <c r="F135" i="5" s="1"/>
  <c r="J133" i="3"/>
  <c r="F134" i="5" s="1"/>
  <c r="J132" i="3"/>
  <c r="F133" i="5" s="1"/>
  <c r="J131" i="3"/>
  <c r="F132" i="5" s="1"/>
  <c r="J130" i="3"/>
  <c r="F131" i="5" s="1"/>
  <c r="J129" i="3"/>
  <c r="F130" i="5" s="1"/>
  <c r="J128" i="3"/>
  <c r="F129" i="5" s="1"/>
  <c r="J127" i="3"/>
  <c r="F128" i="5" s="1"/>
  <c r="J126" i="3"/>
  <c r="F127" i="5" s="1"/>
  <c r="J125" i="3"/>
  <c r="F126" i="5" s="1"/>
  <c r="J124" i="3"/>
  <c r="F125" i="5" s="1"/>
  <c r="J123" i="3"/>
  <c r="F124" i="5" s="1"/>
  <c r="J122" i="3"/>
  <c r="F123" i="5" s="1"/>
  <c r="J121" i="3"/>
  <c r="F122" i="5" s="1"/>
  <c r="J120" i="3"/>
  <c r="F121" i="5" s="1"/>
  <c r="J119" i="3"/>
  <c r="F120" i="5" s="1"/>
  <c r="J118" i="3"/>
  <c r="F119" i="5" s="1"/>
  <c r="J117" i="3"/>
  <c r="F118" i="5" s="1"/>
  <c r="J116" i="3"/>
  <c r="F117" i="5" s="1"/>
  <c r="J115" i="3"/>
  <c r="F116" i="5" s="1"/>
  <c r="J114" i="3"/>
  <c r="F115" i="5" s="1"/>
  <c r="J113" i="3"/>
  <c r="F114" i="5" s="1"/>
  <c r="J112" i="3"/>
  <c r="F113" i="5" s="1"/>
  <c r="J111" i="3"/>
  <c r="F112" i="5" s="1"/>
  <c r="J110" i="3"/>
  <c r="F111" i="5" s="1"/>
  <c r="J109" i="3"/>
  <c r="F110" i="5" s="1"/>
  <c r="J108" i="3"/>
  <c r="F109" i="5" s="1"/>
  <c r="J107" i="3"/>
  <c r="F108" i="5" s="1"/>
  <c r="J106" i="3"/>
  <c r="F107" i="5" s="1"/>
  <c r="J105" i="3"/>
  <c r="F106" i="5" s="1"/>
  <c r="J104" i="3"/>
  <c r="F105" i="5" s="1"/>
  <c r="J103" i="3"/>
  <c r="F104" i="5" s="1"/>
  <c r="J102" i="3"/>
  <c r="F103" i="5" s="1"/>
  <c r="J101" i="3"/>
  <c r="F102" i="5" s="1"/>
  <c r="J100" i="3"/>
  <c r="F101" i="5" s="1"/>
  <c r="J99" i="3"/>
  <c r="F100" i="5" s="1"/>
  <c r="J98" i="3"/>
  <c r="F99" i="5" s="1"/>
  <c r="J97" i="3"/>
  <c r="F98" i="5" s="1"/>
  <c r="J96" i="3"/>
  <c r="F97" i="5" s="1"/>
  <c r="J95" i="3"/>
  <c r="F96" i="5" s="1"/>
  <c r="J94" i="3"/>
  <c r="F95" i="5" s="1"/>
  <c r="J93" i="3"/>
  <c r="F94" i="5" s="1"/>
  <c r="J92" i="3"/>
  <c r="F93" i="5" s="1"/>
  <c r="J91" i="3"/>
  <c r="F92" i="5" s="1"/>
  <c r="J90" i="3"/>
  <c r="F91" i="5" s="1"/>
  <c r="J89" i="3"/>
  <c r="F90" i="5" s="1"/>
  <c r="J88" i="3"/>
  <c r="F89" i="5" s="1"/>
  <c r="J87" i="3"/>
  <c r="F88" i="5" s="1"/>
  <c r="J86" i="3"/>
  <c r="F87" i="5" s="1"/>
  <c r="J85" i="3"/>
  <c r="F86" i="5" s="1"/>
  <c r="J84" i="3"/>
  <c r="F85" i="5" s="1"/>
  <c r="J83" i="3"/>
  <c r="F84" i="5" s="1"/>
  <c r="J82" i="3"/>
  <c r="F83" i="5" s="1"/>
  <c r="J81" i="3"/>
  <c r="F82" i="5" s="1"/>
  <c r="J80" i="3"/>
  <c r="F81" i="5" s="1"/>
  <c r="J79" i="3"/>
  <c r="F80" i="5" s="1"/>
  <c r="J78" i="3"/>
  <c r="F79" i="5" s="1"/>
  <c r="J77" i="3"/>
  <c r="F78" i="5" s="1"/>
  <c r="J76" i="3"/>
  <c r="F77" i="5" s="1"/>
  <c r="J75" i="3"/>
  <c r="F76" i="5" s="1"/>
  <c r="J74" i="3"/>
  <c r="F75" i="5" s="1"/>
  <c r="J73" i="3"/>
  <c r="F74" i="5" s="1"/>
  <c r="J72" i="3"/>
  <c r="F73" i="5" s="1"/>
  <c r="J71" i="3"/>
  <c r="F72" i="5" s="1"/>
  <c r="J70" i="3"/>
  <c r="F71" i="5" s="1"/>
  <c r="J69" i="3"/>
  <c r="F70" i="5" s="1"/>
  <c r="J68" i="3"/>
  <c r="F69" i="5" s="1"/>
  <c r="J67" i="3"/>
  <c r="F68" i="5" s="1"/>
  <c r="J66" i="3"/>
  <c r="F67" i="5" s="1"/>
  <c r="J65" i="3"/>
  <c r="F66" i="5" s="1"/>
  <c r="J64" i="3"/>
  <c r="F65" i="5" s="1"/>
  <c r="J63" i="3"/>
  <c r="F64" i="5" s="1"/>
  <c r="J62" i="3"/>
  <c r="F63" i="5" s="1"/>
  <c r="J61" i="3"/>
  <c r="F62" i="5" s="1"/>
  <c r="J60" i="3"/>
  <c r="F61" i="5" s="1"/>
  <c r="J59" i="3"/>
  <c r="F60" i="5" s="1"/>
  <c r="J58" i="3"/>
  <c r="F59" i="5" s="1"/>
  <c r="J57" i="3"/>
  <c r="F58" i="5" s="1"/>
  <c r="J56" i="3"/>
  <c r="F57" i="5" s="1"/>
  <c r="J55" i="3"/>
  <c r="F56" i="5" s="1"/>
  <c r="J54" i="3"/>
  <c r="F55" i="5" s="1"/>
  <c r="J53" i="3"/>
  <c r="F54" i="5" s="1"/>
  <c r="J52" i="3"/>
  <c r="F53" i="5" s="1"/>
  <c r="J51" i="3"/>
  <c r="F52" i="5" s="1"/>
  <c r="J50" i="3"/>
  <c r="F51" i="5" s="1"/>
  <c r="J49" i="3"/>
  <c r="F50" i="5" s="1"/>
  <c r="J48" i="3"/>
  <c r="F49" i="5" s="1"/>
  <c r="J47" i="3"/>
  <c r="F48" i="5" s="1"/>
  <c r="J46" i="3"/>
  <c r="F47" i="5" s="1"/>
  <c r="J45" i="3"/>
  <c r="F46" i="5" s="1"/>
  <c r="J44" i="3"/>
  <c r="F45" i="5" s="1"/>
  <c r="J43" i="3"/>
  <c r="F44" i="5" s="1"/>
  <c r="J42" i="3"/>
  <c r="F43" i="5" s="1"/>
  <c r="J41" i="3"/>
  <c r="F42" i="5" s="1"/>
  <c r="J40" i="3"/>
  <c r="F41" i="5" s="1"/>
  <c r="J39" i="3"/>
  <c r="F40" i="5" s="1"/>
  <c r="J38" i="3"/>
  <c r="F39" i="5" s="1"/>
  <c r="J37" i="3"/>
  <c r="F38" i="5" s="1"/>
  <c r="J36" i="3"/>
  <c r="F37" i="5" s="1"/>
  <c r="J35" i="3"/>
  <c r="F36" i="5" s="1"/>
  <c r="J34" i="3"/>
  <c r="F35" i="5" s="1"/>
  <c r="J33" i="3"/>
  <c r="F34" i="5" s="1"/>
  <c r="J32" i="3"/>
  <c r="F33" i="5" s="1"/>
  <c r="J31" i="3"/>
  <c r="F32" i="5" s="1"/>
  <c r="J30" i="3"/>
  <c r="F31" i="5" s="1"/>
  <c r="J29" i="3"/>
  <c r="F30" i="5" s="1"/>
  <c r="J28" i="3"/>
  <c r="F29" i="5" s="1"/>
  <c r="J27" i="3"/>
  <c r="F28" i="5" s="1"/>
  <c r="J26" i="3"/>
  <c r="F27" i="5" s="1"/>
  <c r="J25" i="3"/>
  <c r="F26" i="5" s="1"/>
  <c r="J24" i="3"/>
  <c r="F25" i="5" s="1"/>
  <c r="J23" i="3"/>
  <c r="F24" i="5" s="1"/>
  <c r="J22" i="3"/>
  <c r="F23" i="5" s="1"/>
  <c r="J21" i="3"/>
  <c r="F22" i="5" s="1"/>
  <c r="J20" i="3"/>
  <c r="F21" i="5" s="1"/>
  <c r="J19" i="3"/>
  <c r="F20" i="5" s="1"/>
  <c r="J18" i="3"/>
  <c r="F19" i="5" s="1"/>
  <c r="J17" i="3"/>
  <c r="F18" i="5" s="1"/>
  <c r="J16" i="3"/>
  <c r="F17" i="5" s="1"/>
  <c r="J15" i="3"/>
  <c r="F16" i="5" s="1"/>
  <c r="J14" i="3"/>
  <c r="F15" i="5" s="1"/>
  <c r="J13" i="3"/>
  <c r="F14" i="5" s="1"/>
  <c r="J12" i="3"/>
  <c r="F13" i="5" s="1"/>
  <c r="J11" i="3"/>
  <c r="F12" i="5" s="1"/>
  <c r="J10" i="3"/>
  <c r="F11" i="5" s="1"/>
  <c r="J9" i="3"/>
  <c r="F10" i="5" s="1"/>
  <c r="J8" i="3"/>
  <c r="F9" i="5" s="1"/>
  <c r="J7" i="3"/>
  <c r="F8" i="5" s="1"/>
  <c r="J6" i="3"/>
  <c r="F7" i="5" s="1"/>
  <c r="J5" i="3"/>
  <c r="F6" i="5" s="1"/>
  <c r="F859" i="5" l="1"/>
  <c r="M10" i="3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J858" i="3"/>
  <c r="M290" i="3"/>
  <c r="N290" i="3" s="1"/>
  <c r="G857" i="5" l="1"/>
  <c r="I857" i="5" s="1"/>
  <c r="L857" i="5" s="1"/>
  <c r="M857" i="5" s="1"/>
  <c r="G856" i="5"/>
  <c r="I856" i="5" s="1"/>
  <c r="L856" i="5" s="1"/>
  <c r="M856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7" i="5"/>
  <c r="I847" i="5" s="1"/>
  <c r="L847" i="5" s="1"/>
  <c r="M847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2" i="5"/>
  <c r="I832" i="5" s="1"/>
  <c r="L832" i="5" s="1"/>
  <c r="M832" i="5" s="1"/>
  <c r="G831" i="5"/>
  <c r="I831" i="5" s="1"/>
  <c r="L831" i="5" s="1"/>
  <c r="M831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6" i="5"/>
  <c r="I826" i="5" s="1"/>
  <c r="L826" i="5" s="1"/>
  <c r="M826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3" i="5"/>
  <c r="I803" i="5" s="1"/>
  <c r="L803" i="5" s="1"/>
  <c r="M803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69" i="5"/>
  <c r="I769" i="5" s="1"/>
  <c r="L769" i="5" s="1"/>
  <c r="M769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I748" i="5" s="1"/>
  <c r="L748" i="5" s="1"/>
  <c r="M748" i="5" s="1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4" i="5"/>
  <c r="I724" i="5" s="1"/>
  <c r="L724" i="5" s="1"/>
  <c r="M724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8" i="5"/>
  <c r="I708" i="5" s="1"/>
  <c r="L708" i="5" s="1"/>
  <c r="M708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L705" i="5" s="1"/>
  <c r="M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4" i="5"/>
  <c r="I654" i="5" s="1"/>
  <c r="L654" i="5" s="1"/>
  <c r="M654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6" i="5"/>
  <c r="I646" i="5" s="1"/>
  <c r="L646" i="5" s="1"/>
  <c r="M646" i="5" s="1"/>
  <c r="G645" i="5"/>
  <c r="I645" i="5" s="1"/>
  <c r="L645" i="5" s="1"/>
  <c r="M645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9" i="5"/>
  <c r="I609" i="5" s="1"/>
  <c r="L609" i="5" s="1"/>
  <c r="M609" i="5" s="1"/>
  <c r="G608" i="5"/>
  <c r="I608" i="5" s="1"/>
  <c r="L608" i="5" s="1"/>
  <c r="M608" i="5" s="1"/>
  <c r="G607" i="5"/>
  <c r="I607" i="5" s="1"/>
  <c r="L607" i="5" s="1"/>
  <c r="M607" i="5" s="1"/>
  <c r="G606" i="5"/>
  <c r="I606" i="5" s="1"/>
  <c r="L606" i="5" s="1"/>
  <c r="M606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4" i="5"/>
  <c r="I574" i="5" s="1"/>
  <c r="L574" i="5" s="1"/>
  <c r="M574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6" i="5"/>
  <c r="I556" i="5" s="1"/>
  <c r="L556" i="5" s="1"/>
  <c r="M556" i="5" s="1"/>
  <c r="G555" i="5"/>
  <c r="I555" i="5" s="1"/>
  <c r="L555" i="5" s="1"/>
  <c r="M555" i="5" s="1"/>
  <c r="G554" i="5"/>
  <c r="I554" i="5" s="1"/>
  <c r="L554" i="5" s="1"/>
  <c r="M554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7" i="5"/>
  <c r="I547" i="5" s="1"/>
  <c r="L547" i="5" s="1"/>
  <c r="M547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1" i="5"/>
  <c r="I531" i="5" s="1"/>
  <c r="L531" i="5" s="1"/>
  <c r="M531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3" i="5"/>
  <c r="I513" i="5" s="1"/>
  <c r="L513" i="5" s="1"/>
  <c r="M513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3" i="5"/>
  <c r="I463" i="5" s="1"/>
  <c r="L463" i="5" s="1"/>
  <c r="M463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4" i="5"/>
  <c r="I394" i="5" s="1"/>
  <c r="L394" i="5" s="1"/>
  <c r="M394" i="5" s="1"/>
  <c r="G393" i="5"/>
  <c r="I393" i="5" s="1"/>
  <c r="L393" i="5" s="1"/>
  <c r="M393" i="5" s="1"/>
  <c r="G392" i="5"/>
  <c r="I392" i="5" s="1"/>
  <c r="L392" i="5" s="1"/>
  <c r="M392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1" i="5"/>
  <c r="I381" i="5" s="1"/>
  <c r="L381" i="5" s="1"/>
  <c r="M381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5" i="5"/>
  <c r="I365" i="5" s="1"/>
  <c r="L365" i="5" s="1"/>
  <c r="M365" i="5" s="1"/>
  <c r="G364" i="5"/>
  <c r="I364" i="5" s="1"/>
  <c r="L364" i="5" s="1"/>
  <c r="M364" i="5" s="1"/>
  <c r="G363" i="5"/>
  <c r="I363" i="5" s="1"/>
  <c r="L363" i="5" s="1"/>
  <c r="M363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2" i="5"/>
  <c r="I332" i="5" s="1"/>
  <c r="L332" i="5" s="1"/>
  <c r="M332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10" i="5"/>
  <c r="I310" i="5" s="1"/>
  <c r="L310" i="5" s="1"/>
  <c r="M310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4" i="5"/>
  <c r="I304" i="5" s="1"/>
  <c r="L304" i="5" s="1"/>
  <c r="M304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6" i="5"/>
  <c r="I296" i="5" s="1"/>
  <c r="L296" i="5" s="1"/>
  <c r="M296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7" i="5"/>
  <c r="I287" i="5" s="1"/>
  <c r="L287" i="5" s="1"/>
  <c r="M287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6" i="5"/>
  <c r="I246" i="5" s="1"/>
  <c r="L246" i="5" s="1"/>
  <c r="M246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2" i="5"/>
  <c r="I242" i="5" s="1"/>
  <c r="L242" i="5" s="1"/>
  <c r="M242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9" i="5"/>
  <c r="I209" i="5" s="1"/>
  <c r="L209" i="5" s="1"/>
  <c r="M209" i="5" s="1"/>
  <c r="G208" i="5"/>
  <c r="I208" i="5" s="1"/>
  <c r="L208" i="5" s="1"/>
  <c r="M208" i="5" s="1"/>
  <c r="G207" i="5"/>
  <c r="I207" i="5" s="1"/>
  <c r="L207" i="5" s="1"/>
  <c r="M207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9" i="5"/>
  <c r="I179" i="5" s="1"/>
  <c r="L179" i="5" s="1"/>
  <c r="M179" i="5" s="1"/>
  <c r="G178" i="5"/>
  <c r="I178" i="5" s="1"/>
  <c r="L178" i="5" s="1"/>
  <c r="M178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2" i="5"/>
  <c r="I142" i="5" s="1"/>
  <c r="L142" i="5" s="1"/>
  <c r="M142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7" i="5"/>
  <c r="I127" i="5" s="1"/>
  <c r="L127" i="5" s="1"/>
  <c r="M127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3" i="5"/>
  <c r="I123" i="5" s="1"/>
  <c r="L123" i="5" s="1"/>
  <c r="M123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4" i="5"/>
  <c r="I84" i="5" s="1"/>
  <c r="L84" i="5" s="1"/>
  <c r="M84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6" i="5"/>
  <c r="I56" i="5" s="1"/>
  <c r="L56" i="5" s="1"/>
  <c r="M56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50" i="5"/>
  <c r="I50" i="5" s="1"/>
  <c r="L50" i="5" s="1"/>
  <c r="M50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L6" i="5" s="1"/>
  <c r="M6" i="5" s="1"/>
  <c r="P8" i="3" l="1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<sst xmlns="http://schemas.openxmlformats.org/spreadsheetml/2006/main" count="14796" uniqueCount="1133">
  <si>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</si>
  <si>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</si>
  <si>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</si>
  <si>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</si>
  <si>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</si>
  <si>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</si>
  <si>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</si>
  <si>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</si>
  <si>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</si>
  <si>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</si>
  <si>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</si>
  <si>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</si>
  <si>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</si>
  <si>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</si>
  <si>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</si>
  <si>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</si>
  <si>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</si>
  <si>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</si>
  <si>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</si>
  <si>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</si>
  <si>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</si>
  <si>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</si>
  <si>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</si>
  <si>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</si>
  <si>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</si>
  <si>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</si>
  <si>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</si>
  <si>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</si>
  <si>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</si>
  <si>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</si>
  <si>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</si>
  <si>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</si>
  <si>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</si>
  <si>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</si>
  <si>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</si>
  <si>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</si>
  <si>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</si>
  <si>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</si>
  <si>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</si>
  <si>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</si>
  <si>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</si>
  <si>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</si>
  <si>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</si>
  <si>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</si>
  <si>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</si>
  <si>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</si>
  <si>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</si>
  <si>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</si>
  <si>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</si>
  <si>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</si>
  <si>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</si>
  <si>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</si>
  <si>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</si>
  <si>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</si>
  <si>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</si>
  <si>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</si>
  <si>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</si>
  <si>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</si>
  <si>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</si>
  <si>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</si>
  <si>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</si>
  <si>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</si>
  <si>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</si>
  <si>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</si>
  <si>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</si>
  <si>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</si>
  <si>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</si>
  <si>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</si>
  <si>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</si>
  <si>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</si>
  <si>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</si>
  <si>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</si>
  <si>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</si>
  <si>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</si>
  <si>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</si>
  <si>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</si>
  <si>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</si>
  <si>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</si>
  <si>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</si>
  <si>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</si>
  <si>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</si>
  <si>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</si>
  <si>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</si>
  <si>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</si>
  <si>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</si>
  <si>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</si>
  <si>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</si>
  <si>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</si>
  <si>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</si>
  <si>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</si>
  <si>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</si>
  <si>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</si>
  <si>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</si>
  <si>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</si>
  <si>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</si>
  <si>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</si>
  <si>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</si>
  <si>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</si>
  <si>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</si>
  <si>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</si>
  <si>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</si>
  <si>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</si>
  <si>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</si>
  <si>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</si>
  <si>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</si>
  <si>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</si>
  <si>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</si>
  <si>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</si>
  <si>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</si>
  <si>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</si>
  <si>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</si>
  <si>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</si>
  <si>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</si>
  <si>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</si>
  <si>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</si>
  <si>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</si>
  <si>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</si>
  <si>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</si>
  <si>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</si>
  <si>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</si>
  <si>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</si>
  <si>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</si>
  <si>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</si>
  <si>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</si>
  <si>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</si>
  <si>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</si>
  <si>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</si>
  <si>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</si>
  <si>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</si>
  <si>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</si>
  <si>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</si>
  <si>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</si>
  <si>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</si>
  <si>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</si>
  <si>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</si>
  <si>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</si>
  <si>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</si>
  <si>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</si>
  <si>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</si>
  <si>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</si>
  <si>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</si>
  <si>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</si>
  <si>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</si>
  <si>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</si>
  <si>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</si>
  <si>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</si>
  <si>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</si>
  <si>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</si>
  <si>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</si>
  <si>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</si>
  <si>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</si>
  <si>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</si>
  <si>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</si>
  <si>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</si>
  <si>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</si>
  <si>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</si>
  <si>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</si>
  <si>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</si>
  <si>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</si>
  <si>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</si>
  <si>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</si>
  <si>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</si>
  <si>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</si>
  <si>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</si>
  <si>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</si>
  <si>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</si>
  <si>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</si>
  <si>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</si>
  <si>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</si>
  <si>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</si>
  <si>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</si>
  <si>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</si>
  <si>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</si>
  <si>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</si>
  <si>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</si>
  <si>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</si>
  <si>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</si>
  <si>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</si>
  <si>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</si>
  <si>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</si>
  <si>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</si>
  <si>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</si>
  <si>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</si>
  <si>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</si>
  <si>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</si>
  <si>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</si>
  <si>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</si>
  <si>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</si>
  <si>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</si>
  <si>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</si>
  <si>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</si>
  <si>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</si>
  <si>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</si>
  <si>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</si>
  <si>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</si>
  <si>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</si>
  <si>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</si>
  <si>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</si>
  <si>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</si>
  <si>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</si>
  <si>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</si>
  <si>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</si>
  <si>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</si>
  <si>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</si>
  <si>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</si>
  <si>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</si>
  <si>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</si>
  <si>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</si>
  <si>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</si>
  <si>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</si>
  <si>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</si>
  <si>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</si>
  <si>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</si>
  <si>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</si>
  <si>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</si>
  <si>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</si>
  <si>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</si>
  <si>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</si>
  <si>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</si>
  <si>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</si>
  <si>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</si>
  <si>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</si>
  <si>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</si>
  <si>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</si>
  <si>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</si>
  <si>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</si>
  <si>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</si>
  <si>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</si>
  <si>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</si>
  <si>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</si>
  <si>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</si>
  <si>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</si>
  <si>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</si>
  <si>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</si>
  <si>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</si>
  <si>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</si>
  <si>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</si>
  <si>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</si>
  <si>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</si>
  <si>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</si>
  <si>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</si>
  <si>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</si>
  <si>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</si>
  <si>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</si>
  <si>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</si>
  <si>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</si>
  <si>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</si>
  <si>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</si>
  <si>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</si>
  <si>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</si>
  <si>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</si>
  <si>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</si>
  <si>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</si>
  <si>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</si>
  <si>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</si>
  <si>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</si>
  <si>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</si>
  <si>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</si>
  <si>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</si>
  <si>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</si>
  <si>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</si>
  <si>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</si>
  <si>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</si>
  <si>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</si>
  <si>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</si>
  <si>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</si>
  <si>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</si>
  <si>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</si>
  <si>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</si>
  <si>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</si>
  <si>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</si>
  <si>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</si>
  <si>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</si>
  <si>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</si>
  <si>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</si>
  <si>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</si>
  <si>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</si>
  <si>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</si>
  <si>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</si>
  <si>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</si>
  <si>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</si>
  <si>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</si>
  <si>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</si>
  <si>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</si>
  <si>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</si>
  <si>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</si>
  <si>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</si>
  <si>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</si>
  <si>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</si>
  <si>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</si>
  <si>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</si>
  <si>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</si>
  <si>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</si>
  <si>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</si>
  <si>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</si>
  <si>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</si>
  <si>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</si>
  <si>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</si>
  <si>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</si>
  <si>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</si>
  <si>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</si>
  <si>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</si>
  <si>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</si>
  <si>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</si>
  <si>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</si>
  <si>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</si>
  <si>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</si>
  <si>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</si>
  <si>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</si>
  <si>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</si>
  <si>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</si>
  <si>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</si>
  <si>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</si>
  <si>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</si>
  <si>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</si>
  <si>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</si>
  <si>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</si>
  <si>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</si>
  <si>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</si>
  <si>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</si>
  <si>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</si>
  <si>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</si>
  <si>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</si>
  <si>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</si>
  <si>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</si>
  <si>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</si>
  <si>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</si>
  <si>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</si>
  <si>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</si>
  <si>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</si>
  <si>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</si>
  <si>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</si>
  <si>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</si>
  <si>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</si>
  <si>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</si>
  <si>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</si>
  <si>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</si>
  <si>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</si>
  <si>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</si>
  <si>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</si>
  <si>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</si>
  <si>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</si>
  <si>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</si>
  <si>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</si>
  <si>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</si>
  <si>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</si>
  <si>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</si>
  <si>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</si>
  <si>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</si>
  <si>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</si>
  <si>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</si>
  <si>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</si>
  <si>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</si>
  <si>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</si>
  <si>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</si>
  <si>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</si>
  <si>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</si>
  <si>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</si>
  <si>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</si>
  <si>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</si>
  <si>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</si>
  <si>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</si>
  <si>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</si>
  <si>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</si>
  <si>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</si>
  <si>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</si>
  <si>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</si>
  <si>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</si>
  <si>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</si>
  <si>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</si>
  <si>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</si>
  <si>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</si>
  <si>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</si>
  <si>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</si>
  <si>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</si>
  <si>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</si>
  <si>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</si>
  <si>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</si>
  <si>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</si>
  <si>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</si>
  <si>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</si>
  <si>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</si>
  <si>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</si>
  <si>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</si>
  <si>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</si>
  <si>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</si>
  <si>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</si>
  <si>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</si>
  <si>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</si>
  <si>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</si>
  <si>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</si>
  <si>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</si>
  <si>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</si>
  <si>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</si>
  <si>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</si>
  <si>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</si>
  <si>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</si>
  <si>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</si>
  <si>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</si>
  <si>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</si>
  <si>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</si>
  <si>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</si>
  <si>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</si>
  <si>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</si>
  <si>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</si>
  <si>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</si>
  <si>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</si>
  <si>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</si>
  <si>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</si>
  <si>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</si>
  <si>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</si>
  <si>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</si>
  <si>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</si>
  <si>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</si>
  <si>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</si>
  <si>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</si>
  <si>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</si>
  <si>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</si>
  <si>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</si>
  <si>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</si>
  <si>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</si>
  <si>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</si>
  <si>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</si>
  <si>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</si>
  <si>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</si>
  <si>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</si>
  <si>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</si>
  <si>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</si>
  <si>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</si>
  <si>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</si>
  <si>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</si>
  <si>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</si>
  <si>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</si>
  <si>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</si>
  <si>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</si>
  <si>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</si>
  <si>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</si>
  <si>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</si>
  <si>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</si>
  <si>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</si>
  <si>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</si>
  <si>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</si>
  <si>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</si>
  <si>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</si>
  <si>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</si>
  <si>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</si>
  <si>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</si>
  <si>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</si>
  <si>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</si>
  <si>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</si>
  <si>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</si>
  <si>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</si>
  <si>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</si>
  <si>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</si>
  <si>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</si>
  <si>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</si>
  <si>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</si>
  <si>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</si>
  <si>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</si>
  <si>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</si>
  <si>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</si>
  <si>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</si>
  <si>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</si>
  <si>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</si>
  <si>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</si>
  <si>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</si>
  <si>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</si>
  <si>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</si>
  <si>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</si>
  <si>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</si>
  <si>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</si>
  <si>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</si>
  <si>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</si>
  <si>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</si>
  <si>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</si>
  <si>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</si>
  <si>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</si>
  <si>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</si>
  <si>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</si>
  <si>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</si>
  <si>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</si>
  <si>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</si>
  <si>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</si>
  <si>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</si>
  <si>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</si>
  <si>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</si>
  <si>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</si>
  <si>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</si>
  <si>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</si>
  <si>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</si>
  <si>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</si>
  <si>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</si>
  <si>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</si>
  <si>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</si>
  <si>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</si>
  <si>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</si>
  <si>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</si>
  <si>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</si>
  <si>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</si>
  <si>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</si>
  <si>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</si>
  <si>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</si>
  <si>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</si>
  <si>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</si>
  <si>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</si>
  <si>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</si>
  <si>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</si>
  <si>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</si>
  <si>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</si>
  <si>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</si>
  <si>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</si>
  <si>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</si>
  <si>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</si>
  <si>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</si>
  <si>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</si>
  <si>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</si>
  <si>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</si>
  <si>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</si>
  <si>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</si>
  <si>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</si>
  <si>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</si>
  <si>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</si>
  <si>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</si>
  <si>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</si>
  <si>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</si>
  <si>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</si>
  <si>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</si>
  <si>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</si>
  <si>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</si>
  <si>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</si>
  <si>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</si>
  <si>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</si>
  <si>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</si>
  <si>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</si>
  <si>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</si>
  <si>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</si>
  <si>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</si>
  <si>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</si>
  <si>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</si>
  <si>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</si>
  <si>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</si>
  <si>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</si>
  <si>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</si>
  <si>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</si>
  <si>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</si>
  <si>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</si>
  <si>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</si>
  <si>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</si>
  <si>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</si>
  <si>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</si>
  <si>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</si>
  <si>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</si>
  <si>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</si>
  <si>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</si>
  <si>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</si>
  <si>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</si>
  <si>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</si>
  <si>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</si>
  <si>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</si>
  <si>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</si>
  <si>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</si>
  <si>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</si>
  <si>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</si>
  <si>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</si>
  <si>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</si>
  <si>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</si>
  <si>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</si>
  <si>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</si>
  <si>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</si>
  <si>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</si>
  <si>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</si>
  <si>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</si>
  <si>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</si>
  <si>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</si>
  <si>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</si>
  <si>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</si>
  <si>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</si>
  <si>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</si>
  <si>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</si>
  <si>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</si>
  <si>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</si>
  <si>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</si>
  <si>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</si>
  <si>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</si>
  <si>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</si>
  <si>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</si>
  <si>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</si>
  <si>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</si>
  <si>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</si>
  <si>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</si>
  <si>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</si>
  <si>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</si>
  <si>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</si>
  <si>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</si>
  <si>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</si>
  <si>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</si>
  <si>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</si>
  <si>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</si>
  <si>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</si>
  <si>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</si>
  <si>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</si>
  <si>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</si>
  <si>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</si>
  <si>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</si>
  <si>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</si>
  <si>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</si>
  <si>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</si>
  <si>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</si>
  <si>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</si>
  <si>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</si>
  <si>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</si>
  <si>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</si>
  <si>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</si>
  <si>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</si>
  <si>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</si>
  <si>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</si>
  <si>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</si>
  <si>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</si>
  <si>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</si>
  <si>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</si>
  <si>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</si>
  <si>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</si>
  <si>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</si>
  <si>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</si>
  <si>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</si>
  <si>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</si>
  <si>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</si>
  <si>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</si>
  <si>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</si>
  <si>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</si>
  <si>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</si>
  <si>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</si>
  <si>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</si>
  <si>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</si>
  <si>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</si>
  <si>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</si>
  <si>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</si>
  <si>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</si>
  <si>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</si>
  <si>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</si>
  <si>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</si>
  <si>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</si>
  <si>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</si>
  <si>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</si>
  <si>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</si>
  <si>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</si>
  <si>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</si>
  <si>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</si>
  <si>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</si>
  <si>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</si>
  <si>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</si>
  <si>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</si>
  <si>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</si>
  <si>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</si>
  <si>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</si>
  <si>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</si>
  <si>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</si>
  <si>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</si>
  <si>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</si>
  <si>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</si>
  <si>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</si>
  <si>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</si>
  <si>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</si>
  <si>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</si>
  <si>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</si>
  <si>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</si>
  <si>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</si>
  <si>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</si>
  <si>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</si>
  <si>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</si>
  <si>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</si>
  <si>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</si>
  <si>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</si>
  <si>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</si>
  <si>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</si>
  <si>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</si>
  <si>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</si>
  <si>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</si>
  <si>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</si>
  <si>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</si>
  <si>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</si>
  <si>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</si>
  <si>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</si>
  <si>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</si>
  <si>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</si>
  <si>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</si>
  <si>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</si>
  <si>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</si>
  <si>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</si>
  <si>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</si>
  <si>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</si>
  <si>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</si>
  <si>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</si>
  <si>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</si>
  <si>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</si>
  <si>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</si>
  <si>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</si>
  <si>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</si>
  <si>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</si>
  <si>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</si>
  <si>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</si>
  <si>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</si>
  <si>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</si>
  <si>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</si>
  <si>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</si>
  <si>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</si>
  <si>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</si>
  <si>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</si>
  <si>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</si>
  <si>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</si>
  <si>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</si>
  <si>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</si>
  <si>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</si>
  <si>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</si>
  <si>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</si>
  <si>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</si>
  <si>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</si>
  <si>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</si>
  <si>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</si>
  <si>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</si>
  <si>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</si>
  <si>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</si>
  <si>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</si>
  <si>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</si>
  <si>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</si>
  <si>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</si>
  <si>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</si>
  <si>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</si>
  <si>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</si>
  <si>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</si>
  <si>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</si>
  <si>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</si>
  <si>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</si>
  <si>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</si>
  <si>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</si>
  <si>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</si>
  <si>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</si>
  <si>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</si>
  <si>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</si>
  <si>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</si>
  <si>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</si>
  <si>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</si>
  <si>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</si>
  <si>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</si>
  <si>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</si>
  <si>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</si>
  <si>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</si>
  <si>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</si>
  <si>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</si>
  <si>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</si>
  <si>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</si>
  <si>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</si>
  <si>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</si>
  <si>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</si>
  <si>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</si>
  <si>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</si>
  <si>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</si>
  <si>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</si>
  <si>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</si>
  <si>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</si>
  <si>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</si>
  <si>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</si>
  <si>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</si>
  <si>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</si>
  <si>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</si>
  <si>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</si>
  <si>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</si>
  <si>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</si>
  <si>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</si>
  <si>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</si>
  <si>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</si>
  <si>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</si>
  <si>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</si>
  <si>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</si>
  <si>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</si>
  <si>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</si>
  <si>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</si>
  <si>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</si>
  <si>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</si>
  <si>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</si>
  <si>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</si>
  <si>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</si>
  <si>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</si>
  <si>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</si>
  <si>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</si>
  <si>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</si>
  <si>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</si>
  <si>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</si>
  <si>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</si>
  <si>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</si>
  <si>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</si>
  <si>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</si>
  <si>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</si>
  <si>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</si>
  <si>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</si>
  <si>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</si>
  <si>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</si>
  <si>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</si>
  <si>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</si>
  <si>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</si>
  <si>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</si>
  <si>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</si>
  <si>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</si>
  <si>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</si>
  <si>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</si>
  <si>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</si>
  <si>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</si>
  <si>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</si>
  <si>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</si>
  <si>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</si>
  <si>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</si>
  <si>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</si>
  <si>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</si>
  <si>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</si>
  <si>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</si>
  <si>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</si>
  <si>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</si>
  <si>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</si>
  <si>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</si>
  <si>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</si>
  <si>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</si>
  <si>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</si>
  <si>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</si>
  <si>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</si>
  <si>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</si>
  <si>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</si>
  <si>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</si>
  <si>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</si>
  <si>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</si>
  <si>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</si>
  <si>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</si>
  <si>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</si>
  <si>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</si>
  <si>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</si>
  <si>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</si>
  <si>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</si>
  <si>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</si>
  <si>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</si>
  <si>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</si>
  <si>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</si>
  <si>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</si>
  <si>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</si>
  <si>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</si>
  <si>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</si>
  <si>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</si>
  <si>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</si>
  <si>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</si>
  <si>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</si>
  <si>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</si>
  <si>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</si>
  <si>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</si>
  <si>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</si>
  <si>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</si>
  <si>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</si>
  <si>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</si>
  <si>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</si>
  <si>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</si>
  <si>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</si>
  <si>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</si>
  <si>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</si>
  <si>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</si>
  <si>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</si>
  <si>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</si>
  <si>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</si>
  <si>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</si>
  <si>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</si>
  <si>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</si>
  <si>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</si>
  <si>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</si>
  <si>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</si>
  <si>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</si>
  <si>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</si>
  <si>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</si>
  <si>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</si>
  <si>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</si>
  <si>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</si>
  <si>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</si>
  <si>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</si>
  <si>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</si>
  <si>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</si>
  <si>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</si>
  <si>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</si>
  <si>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</si>
  <si>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</si>
  <si>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</si>
  <si>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</si>
  <si>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</si>
  <si>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</si>
  <si>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</si>
  <si>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</si>
  <si>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</si>
  <si>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</si>
  <si>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</si>
  <si>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</si>
  <si>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</si>
  <si>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</si>
  <si>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</si>
  <si>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</si>
  <si>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</si>
  <si>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</si>
  <si>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</si>
  <si>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</si>
  <si>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</si>
  <si>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</si>
  <si>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</si>
  <si>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</si>
  <si>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</si>
  <si>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</si>
  <si>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</si>
  <si>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</si>
  <si>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</si>
  <si>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</si>
  <si>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</si>
  <si>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</si>
  <si>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</si>
  <si>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</si>
  <si>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</si>
  <si>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</si>
  <si>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</si>
  <si>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</si>
  <si>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</si>
  <si>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</si>
  <si>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</si>
  <si>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</si>
  <si>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</si>
  <si>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</si>
  <si>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</si>
  <si>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</si>
  <si>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</si>
  <si>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</si>
  <si>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</si>
  <si>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</si>
  <si>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</si>
  <si>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</si>
  <si>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</si>
  <si>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</si>
  <si>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</si>
  <si>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</si>
  <si>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</si>
  <si>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</si>
  <si>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</si>
  <si>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</si>
  <si>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</si>
  <si>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</si>
  <si>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</si>
  <si>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</si>
  <si>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</si>
  <si>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</si>
  <si>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</si>
  <si>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</si>
  <si>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</si>
  <si>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</si>
  <si>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</si>
  <si>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</si>
  <si>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</si>
  <si>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</si>
  <si>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</si>
  <si>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</si>
  <si>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</si>
  <si>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</si>
  <si>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</si>
  <si>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</si>
  <si>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</si>
  <si>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</si>
  <si>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</si>
  <si>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</si>
  <si>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</si>
  <si>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</si>
  <si>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</si>
  <si>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</si>
  <si>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</si>
  <si>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</si>
  <si>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</si>
  <si>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</si>
  <si>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</si>
  <si>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</si>
  <si>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</si>
  <si>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</si>
  <si>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</si>
  <si>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</si>
  <si>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</si>
  <si>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</si>
  <si>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</si>
  <si>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</si>
  <si>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</si>
  <si>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</si>
  <si>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</si>
  <si>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</si>
  <si>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</si>
  <si>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</si>
  <si>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</si>
  <si>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</si>
  <si>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</si>
  <si>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</si>
  <si>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</si>
  <si>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</si>
  <si>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</si>
  <si>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</si>
  <si>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</si>
  <si>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</si>
  <si>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</si>
  <si>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</si>
  <si>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</si>
  <si>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</si>
  <si>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</si>
  <si>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</si>
  <si>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</si>
  <si>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</si>
  <si>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</si>
  <si>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</si>
  <si>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</si>
  <si>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</si>
  <si>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</si>
  <si>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</si>
  <si>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</si>
  <si>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</si>
  <si>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</si>
  <si>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</si>
  <si>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</si>
  <si>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</si>
  <si>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</si>
  <si>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</si>
  <si>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</si>
  <si>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</si>
  <si>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</si>
  <si>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</si>
  <si>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</si>
  <si>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</si>
  <si>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</si>
  <si>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</si>
  <si>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</si>
  <si>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</si>
  <si>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</si>
  <si>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</si>
  <si>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</si>
  <si>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</si>
  <si>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</si>
  <si>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</si>
  <si>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</si>
  <si>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</si>
  <si>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</si>
  <si>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</si>
  <si>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</si>
  <si>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</si>
  <si>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</si>
  <si>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</si>
  <si>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</si>
  <si>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</si>
  <si>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</si>
  <si>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</si>
  <si>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</si>
  <si>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</si>
  <si>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</si>
  <si>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</si>
  <si>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</si>
  <si>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</si>
  <si>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</si>
  <si>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</si>
  <si>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</si>
  <si>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</si>
  <si>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</si>
  <si>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</si>
  <si>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</si>
  <si>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</si>
  <si>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</si>
  <si>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</si>
  <si>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</si>
  <si>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</si>
  <si>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</si>
  <si>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</si>
  <si>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</si>
  <si>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</si>
  <si>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</si>
  <si>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</si>
  <si>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</si>
  <si>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</si>
  <si>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</si>
  <si>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</si>
  <si>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</si>
  <si>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</si>
  <si>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</si>
  <si>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</si>
  <si>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</si>
  <si>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</si>
  <si>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</si>
  <si>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</si>
  <si>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</si>
  <si>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</si>
  <si>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</si>
  <si>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</si>
  <si>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</si>
  <si>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</si>
  <si>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</si>
  <si>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</si>
  <si>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</si>
  <si>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</si>
  <si>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</si>
  <si>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</si>
  <si>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</si>
  <si>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</si>
  <si>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</si>
  <si>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</si>
  <si>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</si>
  <si>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</si>
  <si>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</si>
  <si>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</si>
  <si>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</si>
  <si>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</si>
  <si>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</si>
  <si>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</si>
  <si>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</si>
  <si>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</si>
  <si>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</si>
  <si>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</si>
  <si>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</si>
  <si>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</si>
  <si>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</si>
  <si>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</si>
  <si>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</si>
  <si>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</si>
  <si>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</si>
  <si>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</si>
  <si>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</si>
  <si>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</si>
  <si>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</si>
  <si>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</si>
  <si>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Zika</t>
  </si>
  <si>
    <t>Muito Alta</t>
  </si>
  <si>
    <t>Sinan 03/02/2020</t>
  </si>
  <si>
    <t>Casos prováveis de Dengue, Chikungunya e Zika nas 4 últimas semanas, incidência por município, Minas Gerais, 2020</t>
  </si>
  <si>
    <t>Casos prováveis de zika nas 4 últimas semanas, incidência por município, Minas Gerais, 2020</t>
  </si>
  <si>
    <t>Casos prováveis de chikungunya nas 4 últimas semanas, incidência por município, Minas Gerais, 2020</t>
  </si>
  <si>
    <t>Casos prováveis de dengue nas 4 últimas semanas, incidência por município, Minas Gerais,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</si>
</sst>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21" xfId="0" applyFont="1" applyBorder="1" applyAlignment="1">
      <alignment horizontal="left"/>
    </xf>
    <xf numFmtId="0" fontId="16" fillId="0" borderId="21" xfId="0" applyFont="1" applyBorder="1" applyAlignment="1">
      <alignment horizontal="center"/>
    </xf>
    <xf numFmtId="165" fontId="16" fillId="0" borderId="21" xfId="0" applyNumberFormat="1" applyFont="1" applyBorder="1" applyAlignment="1">
      <alignment horizontal="center"/>
    </xf>
    <xf numFmtId="0" fontId="16" fillId="18" borderId="21" xfId="0" applyFont="1" applyFill="1" applyBorder="1" applyAlignment="1">
      <alignment horizontal="left"/>
    </xf>
    <xf numFmtId="0" fontId="16" fillId="18" borderId="21" xfId="0" applyFont="1" applyFill="1" applyBorder="1" applyAlignment="1">
      <alignment horizontal="center"/>
    </xf>
    <xf numFmtId="165" fontId="16" fillId="18" borderId="21" xfId="0" applyNumberFormat="1" applyFont="1" applyFill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13" borderId="21" xfId="0" applyFont="1" applyFill="1" applyBorder="1" applyAlignment="1">
      <alignment horizontal="left"/>
    </xf>
    <xf numFmtId="0" fontId="16" fillId="13" borderId="21" xfId="0" applyFont="1" applyFill="1" applyBorder="1" applyAlignment="1">
      <alignment horizontal="center"/>
    </xf>
    <xf numFmtId="165" fontId="16" fillId="13" borderId="21" xfId="0" applyNumberFormat="1" applyFont="1" applyFill="1" applyBorder="1" applyAlignment="1">
      <alignment horizontal="center"/>
    </xf>
    <xf numFmtId="0" fontId="18" fillId="19" borderId="22" xfId="0" applyFont="1" applyFill="1" applyBorder="1" applyAlignment="1">
      <alignment vertical="center" wrapText="1"/>
    </xf>
    <xf numFmtId="0" fontId="18" fillId="19" borderId="22" xfId="0" applyFont="1" applyFill="1" applyBorder="1" applyAlignment="1">
      <alignment horizontal="center" vertical="center" wrapText="1"/>
    </xf>
    <xf numFmtId="165" fontId="18" fillId="19" borderId="22" xfId="0" applyNumberFormat="1" applyFont="1" applyFill="1" applyBorder="1" applyAlignment="1">
      <alignment vertical="center" wrapText="1"/>
    </xf>
    <xf numFmtId="0" fontId="0" fillId="0" borderId="0" xfId="0"/>
    <xf numFmtId="0" fontId="16" fillId="0" borderId="25" xfId="0" applyFont="1" applyBorder="1" applyAlignment="1"/>
    <xf numFmtId="0" fontId="16" fillId="18" borderId="25" xfId="0" applyFont="1" applyFill="1" applyBorder="1" applyAlignment="1"/>
    <xf numFmtId="0" fontId="16" fillId="0" borderId="0" xfId="0" applyFont="1" applyAlignment="1"/>
    <xf numFmtId="0" fontId="16" fillId="17" borderId="7" xfId="0" applyFont="1" applyFill="1" applyBorder="1" applyAlignment="1">
      <alignment horizontal="center"/>
    </xf>
    <xf numFmtId="0" fontId="16" fillId="17" borderId="19" xfId="0" applyFont="1" applyFill="1" applyBorder="1" applyAlignment="1">
      <alignment horizontal="center"/>
    </xf>
    <xf numFmtId="0" fontId="16" fillId="16" borderId="7" xfId="0" applyFont="1" applyFill="1" applyBorder="1" applyAlignment="1">
      <alignment horizontal="center"/>
    </xf>
    <xf numFmtId="0" fontId="16" fillId="18" borderId="26" xfId="0" applyFont="1" applyFill="1" applyBorder="1" applyAlignment="1"/>
    <xf numFmtId="0" fontId="16" fillId="18" borderId="8" xfId="0" applyFont="1" applyFill="1" applyBorder="1" applyAlignment="1">
      <alignment horizontal="center"/>
    </xf>
    <xf numFmtId="165" fontId="16" fillId="18" borderId="8" xfId="0" applyNumberFormat="1" applyFont="1" applyFill="1" applyBorder="1" applyAlignment="1">
      <alignment horizontal="center"/>
    </xf>
    <xf numFmtId="0" fontId="18" fillId="19" borderId="22" xfId="0" applyFont="1" applyFill="1" applyBorder="1" applyAlignment="1">
      <alignment horizontal="left" vertical="center" wrapText="1"/>
    </xf>
    <xf numFmtId="0" fontId="16" fillId="18" borderId="8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8" fillId="19" borderId="23" xfId="0" applyFont="1" applyFill="1" applyBorder="1" applyAlignment="1">
      <alignment vertical="center" wrapText="1"/>
    </xf>
    <xf numFmtId="0" fontId="18" fillId="19" borderId="24" xfId="0" applyFont="1" applyFill="1" applyBorder="1" applyAlignment="1">
      <alignment horizontal="center" vertical="center" wrapText="1"/>
    </xf>
    <xf numFmtId="0" fontId="17" fillId="15" borderId="7" xfId="0" applyFont="1" applyFill="1" applyBorder="1" applyAlignment="1">
      <alignment horizontal="center"/>
    </xf>
    <xf numFmtId="0" fontId="16" fillId="13" borderId="25" xfId="0" applyFont="1" applyFill="1" applyBorder="1" applyAlignment="1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I17" sqref="I17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110" t="s">
        <v>1132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24" ht="19.5" thickBot="1" x14ac:dyDescent="0.3">
      <c r="A3" s="111" t="s">
        <v>1128</v>
      </c>
      <c r="B3" s="111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</v>
      </c>
      <c r="G4" s="50">
        <v>2</v>
      </c>
      <c r="H4" s="50">
        <v>3</v>
      </c>
      <c r="I4" s="50">
        <v>4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1107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>IF(M5=0,"Silencioso",IF(AND(M5&gt;0,M5&lt;100),"Baixa",IF(AND(M5&gt;Q27=100,M5&lt;300),"Média",IF(AND(M5&gt;=300,M5&lt;500),"Alta",IF(M5&gt;=500,"Muito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76">
        <f>COUNTIF(N$5:N$857,"Muito Alta")</f>
        <v>13</v>
      </c>
      <c r="Q5" s="71">
        <f>P5/P$10*100</f>
        <v>1.5240328253223916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1108</v>
      </c>
      <c r="D6" s="45" t="s">
        <v>11</v>
      </c>
      <c r="E6" s="14" t="s">
        <v>12</v>
      </c>
      <c r="F6" s="7">
        <v>0</v>
      </c>
      <c r="G6" s="7">
        <v>0</v>
      </c>
      <c r="H6" s="7">
        <v>1</v>
      </c>
      <c r="I6" s="7">
        <v>0</v>
      </c>
      <c r="J6" s="13">
        <f t="shared" si="0"/>
        <v>1</v>
      </c>
      <c r="K6" s="11">
        <v>23223</v>
      </c>
      <c r="L6" s="58" t="s">
        <v>1121</v>
      </c>
      <c r="M6" s="8">
        <f t="shared" si="1"/>
        <v>4.3060758730568836</v>
      </c>
      <c r="N6" s="7" t="str">
        <f t="shared" ref="N6:N68" si="2">IF(M6=0,"Silencioso",IF(AND(M6&gt;0,M6&lt;100),"Baixa",IF(AND(M6&gt;=100,M6&lt;300),"Média",IF(AND(M6&gt;=300,M6&lt;500),"Alta",IF(M6&gt;=500,"Muito Alta","Avaliar")))))</f>
        <v>Baixa</v>
      </c>
      <c r="O6" s="6" t="s">
        <v>10</v>
      </c>
      <c r="P6" s="76">
        <f>COUNTIF(N$5:N$857,"Alta")</f>
        <v>10</v>
      </c>
      <c r="Q6" s="71">
        <f>P6/P$10*100</f>
        <v>1.1723329425556859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1109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76">
        <f>COUNTIF(N$5:N$857,"Média")</f>
        <v>27</v>
      </c>
      <c r="Q7" s="71">
        <f>P7/P$10*100</f>
        <v>3.1652989449003512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1109</v>
      </c>
      <c r="D8" s="45" t="s">
        <v>17</v>
      </c>
      <c r="E8" s="14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76">
        <f>COUNTIF(N$5:N$857,"Baixa")</f>
        <v>310</v>
      </c>
      <c r="Q8" s="71">
        <f>P8/P$10*100</f>
        <v>36.342321219226257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1110</v>
      </c>
      <c r="D9" s="45" t="s">
        <v>20</v>
      </c>
      <c r="E9" s="14" t="s">
        <v>21</v>
      </c>
      <c r="F9" s="7">
        <v>0</v>
      </c>
      <c r="G9" s="7">
        <v>0</v>
      </c>
      <c r="H9" s="7">
        <v>2</v>
      </c>
      <c r="I9" s="7">
        <v>0</v>
      </c>
      <c r="J9" s="13">
        <f t="shared" si="0"/>
        <v>2</v>
      </c>
      <c r="K9" s="11">
        <v>9575</v>
      </c>
      <c r="L9" s="58" t="s">
        <v>1121</v>
      </c>
      <c r="M9" s="8">
        <f t="shared" si="1"/>
        <v>20.887728459530027</v>
      </c>
      <c r="N9" s="7" t="str">
        <f t="shared" si="2"/>
        <v>Baixa</v>
      </c>
      <c r="O9" s="6" t="s">
        <v>19</v>
      </c>
      <c r="P9" s="76">
        <f>COUNTIF(N$5:N$857,"Silencioso")</f>
        <v>493</v>
      </c>
      <c r="Q9" s="71">
        <f>P9/P$10*100</f>
        <v>57.796014067995316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1110</v>
      </c>
      <c r="D10" s="45" t="s">
        <v>22</v>
      </c>
      <c r="E10" s="14" t="s">
        <v>23</v>
      </c>
      <c r="F10" s="7">
        <v>0</v>
      </c>
      <c r="G10" s="7">
        <v>0</v>
      </c>
      <c r="H10" s="7">
        <v>2</v>
      </c>
      <c r="I10" s="7">
        <v>0</v>
      </c>
      <c r="J10" s="13">
        <f t="shared" si="0"/>
        <v>2</v>
      </c>
      <c r="K10" s="11">
        <v>13600</v>
      </c>
      <c r="L10" s="58" t="s">
        <v>1121</v>
      </c>
      <c r="M10" s="8">
        <f t="shared" si="1"/>
        <v>14.705882352941176</v>
      </c>
      <c r="N10" s="7" t="str">
        <f t="shared" si="2"/>
        <v>Baixa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1111</v>
      </c>
      <c r="D11" s="45" t="s">
        <v>24</v>
      </c>
      <c r="E11" s="14" t="s">
        <v>25</v>
      </c>
      <c r="F11" s="7">
        <v>0</v>
      </c>
      <c r="G11" s="7">
        <v>0</v>
      </c>
      <c r="H11" s="7">
        <v>0</v>
      </c>
      <c r="I11" s="7">
        <v>1</v>
      </c>
      <c r="J11" s="13">
        <f t="shared" si="0"/>
        <v>1</v>
      </c>
      <c r="K11" s="11">
        <v>2005</v>
      </c>
      <c r="L11" s="58" t="s">
        <v>1121</v>
      </c>
      <c r="M11" s="8">
        <f t="shared" si="1"/>
        <v>49.875311720698249</v>
      </c>
      <c r="N11" s="7" t="str">
        <f t="shared" si="2"/>
        <v>Baixa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1112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1</v>
      </c>
      <c r="J12" s="13">
        <f t="shared" si="0"/>
        <v>1</v>
      </c>
      <c r="K12" s="11">
        <v>4448</v>
      </c>
      <c r="L12" s="58" t="s">
        <v>1121</v>
      </c>
      <c r="M12" s="8">
        <f t="shared" si="1"/>
        <v>22.482014388489208</v>
      </c>
      <c r="N12" s="7" t="str">
        <f t="shared" si="2"/>
        <v>Baixa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1113</v>
      </c>
      <c r="D13" s="45" t="s">
        <v>28</v>
      </c>
      <c r="E13" s="14" t="s">
        <v>29</v>
      </c>
      <c r="F13" s="7">
        <v>2</v>
      </c>
      <c r="G13" s="7">
        <v>0</v>
      </c>
      <c r="H13" s="7">
        <v>0</v>
      </c>
      <c r="I13" s="7">
        <v>0</v>
      </c>
      <c r="J13" s="13">
        <f t="shared" si="0"/>
        <v>2</v>
      </c>
      <c r="K13" s="11">
        <v>19166</v>
      </c>
      <c r="L13" s="58" t="s">
        <v>1121</v>
      </c>
      <c r="M13" s="8">
        <f t="shared" si="1"/>
        <v>10.435145570280705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1113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1110</v>
      </c>
      <c r="D15" s="45" t="s">
        <v>22</v>
      </c>
      <c r="E15" s="14" t="s">
        <v>32</v>
      </c>
      <c r="F15" s="7">
        <v>1</v>
      </c>
      <c r="G15" s="7">
        <v>1</v>
      </c>
      <c r="H15" s="7">
        <v>0</v>
      </c>
      <c r="I15" s="7">
        <v>3</v>
      </c>
      <c r="J15" s="13">
        <f t="shared" si="0"/>
        <v>5</v>
      </c>
      <c r="K15" s="11">
        <v>25193</v>
      </c>
      <c r="L15" s="58" t="s">
        <v>1122</v>
      </c>
      <c r="M15" s="8">
        <f t="shared" si="1"/>
        <v>19.846782836502204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1114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1114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1114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1115</v>
      </c>
      <c r="D19" s="45" t="s">
        <v>38</v>
      </c>
      <c r="E19" s="14" t="s">
        <v>39</v>
      </c>
      <c r="F19" s="7">
        <v>0</v>
      </c>
      <c r="G19" s="7">
        <v>1</v>
      </c>
      <c r="H19" s="7">
        <v>0</v>
      </c>
      <c r="I19" s="7">
        <v>0</v>
      </c>
      <c r="J19" s="13">
        <f t="shared" si="0"/>
        <v>1</v>
      </c>
      <c r="K19" s="11">
        <v>35321</v>
      </c>
      <c r="L19" s="58" t="s">
        <v>1122</v>
      </c>
      <c r="M19" s="8">
        <f t="shared" si="1"/>
        <v>2.831176920245746</v>
      </c>
      <c r="N19" s="7" t="str">
        <f t="shared" si="2"/>
        <v>Baixa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16</v>
      </c>
      <c r="B20" s="14">
        <v>310160</v>
      </c>
      <c r="C20" s="17" t="s">
        <v>1114</v>
      </c>
      <c r="D20" s="45" t="s">
        <v>40</v>
      </c>
      <c r="E20" s="14" t="s">
        <v>40</v>
      </c>
      <c r="F20" s="7">
        <v>3</v>
      </c>
      <c r="G20" s="7">
        <v>4</v>
      </c>
      <c r="H20" s="7">
        <v>13</v>
      </c>
      <c r="I20" s="7">
        <v>19</v>
      </c>
      <c r="J20" s="13">
        <f t="shared" si="0"/>
        <v>39</v>
      </c>
      <c r="K20" s="11">
        <v>79481</v>
      </c>
      <c r="L20" s="58" t="s">
        <v>1123</v>
      </c>
      <c r="M20" s="8">
        <f t="shared" si="1"/>
        <v>49.068330796039305</v>
      </c>
      <c r="N20" s="7" t="str">
        <f t="shared" si="2"/>
        <v>Baixa</v>
      </c>
      <c r="O20" s="77"/>
      <c r="P20" s="77"/>
      <c r="Q20" s="77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1116</v>
      </c>
      <c r="D21" s="45" t="s">
        <v>41</v>
      </c>
      <c r="E21" s="14" t="s">
        <v>42</v>
      </c>
      <c r="F21" s="7">
        <v>0</v>
      </c>
      <c r="G21" s="7">
        <v>1</v>
      </c>
      <c r="H21" s="7">
        <v>0</v>
      </c>
      <c r="I21" s="7">
        <v>0</v>
      </c>
      <c r="J21" s="13">
        <f t="shared" si="0"/>
        <v>1</v>
      </c>
      <c r="K21" s="11">
        <v>6831</v>
      </c>
      <c r="L21" s="58" t="s">
        <v>1121</v>
      </c>
      <c r="M21" s="8">
        <f t="shared" si="1"/>
        <v>14.639145073927683</v>
      </c>
      <c r="N21" s="7" t="str">
        <f t="shared" si="2"/>
        <v>Baixa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18</v>
      </c>
      <c r="B22" s="14">
        <v>310170</v>
      </c>
      <c r="C22" s="17" t="s">
        <v>1113</v>
      </c>
      <c r="D22" s="45" t="s">
        <v>30</v>
      </c>
      <c r="E22" s="14" t="s">
        <v>43</v>
      </c>
      <c r="F22" s="7">
        <v>0</v>
      </c>
      <c r="G22" s="7">
        <v>2</v>
      </c>
      <c r="H22" s="7">
        <v>1</v>
      </c>
      <c r="I22" s="7">
        <v>0</v>
      </c>
      <c r="J22" s="13">
        <f t="shared" si="0"/>
        <v>3</v>
      </c>
      <c r="K22" s="11">
        <v>41642</v>
      </c>
      <c r="L22" s="58" t="s">
        <v>1122</v>
      </c>
      <c r="M22" s="8">
        <f t="shared" si="1"/>
        <v>7.2042649248355026</v>
      </c>
      <c r="N22" s="7" t="str">
        <f t="shared" si="2"/>
        <v>Baixa</v>
      </c>
      <c r="O22" s="75"/>
      <c r="P22" s="75"/>
      <c r="Q22" s="75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1110</v>
      </c>
      <c r="D23" s="45" t="s">
        <v>22</v>
      </c>
      <c r="E23" s="14" t="s">
        <v>44</v>
      </c>
      <c r="F23" s="7">
        <v>0</v>
      </c>
      <c r="G23" s="7">
        <v>0</v>
      </c>
      <c r="H23" s="7">
        <v>2</v>
      </c>
      <c r="I23" s="7">
        <v>0</v>
      </c>
      <c r="J23" s="13">
        <f t="shared" si="0"/>
        <v>2</v>
      </c>
      <c r="K23" s="11">
        <v>7411</v>
      </c>
      <c r="L23" s="58" t="s">
        <v>1121</v>
      </c>
      <c r="M23" s="8">
        <f t="shared" si="1"/>
        <v>26.986911347996223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1114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2</v>
      </c>
      <c r="J24" s="13">
        <f t="shared" si="0"/>
        <v>2</v>
      </c>
      <c r="K24" s="11">
        <v>19745</v>
      </c>
      <c r="L24" s="58" t="s">
        <v>1121</v>
      </c>
      <c r="M24" s="8">
        <f t="shared" si="1"/>
        <v>10.129146619397316</v>
      </c>
      <c r="N24" s="7" t="str">
        <f t="shared" si="2"/>
        <v>Baixa</v>
      </c>
      <c r="O24" s="77"/>
      <c r="P24" s="77"/>
      <c r="Q24" s="77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1114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2</v>
      </c>
      <c r="J25" s="13">
        <f t="shared" si="0"/>
        <v>2</v>
      </c>
      <c r="K25" s="11">
        <v>14414</v>
      </c>
      <c r="L25" s="58" t="s">
        <v>1121</v>
      </c>
      <c r="M25" s="8">
        <f t="shared" si="1"/>
        <v>13.875398917718885</v>
      </c>
      <c r="N25" s="7" t="str">
        <f t="shared" si="2"/>
        <v>Baixa</v>
      </c>
      <c r="O25" s="77"/>
      <c r="P25" s="77"/>
      <c r="Q25" s="77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1109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1109</v>
      </c>
      <c r="D27" s="45" t="s">
        <v>14</v>
      </c>
      <c r="E27" s="14" t="s">
        <v>49</v>
      </c>
      <c r="F27" s="7">
        <v>1</v>
      </c>
      <c r="G27" s="7">
        <v>0</v>
      </c>
      <c r="H27" s="7">
        <v>0</v>
      </c>
      <c r="I27" s="7">
        <v>0</v>
      </c>
      <c r="J27" s="13">
        <f t="shared" si="0"/>
        <v>1</v>
      </c>
      <c r="K27" s="11">
        <v>8333</v>
      </c>
      <c r="L27" s="58" t="s">
        <v>1121</v>
      </c>
      <c r="M27" s="8">
        <f t="shared" si="1"/>
        <v>12.000480019200769</v>
      </c>
      <c r="N27" s="7" t="str">
        <f t="shared" si="2"/>
        <v>Baixa</v>
      </c>
      <c r="O27" s="77"/>
      <c r="P27" s="77"/>
      <c r="Q27" s="7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1116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1110</v>
      </c>
      <c r="D29" s="45" t="s">
        <v>22</v>
      </c>
      <c r="E29" s="14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1109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O30" s="77"/>
      <c r="P30" s="77"/>
      <c r="Q30" s="7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1</v>
      </c>
      <c r="J31" s="13">
        <f t="shared" si="0"/>
        <v>1</v>
      </c>
      <c r="K31" s="11">
        <v>3606</v>
      </c>
      <c r="L31" s="58" t="s">
        <v>1121</v>
      </c>
      <c r="M31" s="8">
        <f t="shared" si="1"/>
        <v>27.731558513588467</v>
      </c>
      <c r="N31" s="7" t="str">
        <f t="shared" si="2"/>
        <v>Baixa</v>
      </c>
      <c r="O31" s="77"/>
      <c r="P31" s="77"/>
      <c r="Q31" s="77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1109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O32" s="77"/>
      <c r="P32" s="77"/>
      <c r="Q32" s="77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29</v>
      </c>
      <c r="B33" s="14">
        <v>310260</v>
      </c>
      <c r="C33" s="17" t="s">
        <v>1114</v>
      </c>
      <c r="D33" s="45" t="s">
        <v>36</v>
      </c>
      <c r="E33" s="14" t="s">
        <v>56</v>
      </c>
      <c r="F33" s="7">
        <v>0</v>
      </c>
      <c r="G33" s="7">
        <v>0</v>
      </c>
      <c r="H33" s="7">
        <v>0</v>
      </c>
      <c r="I33" s="7">
        <v>1</v>
      </c>
      <c r="J33" s="13">
        <f t="shared" si="0"/>
        <v>1</v>
      </c>
      <c r="K33" s="11">
        <v>40747</v>
      </c>
      <c r="L33" s="58" t="s">
        <v>1122</v>
      </c>
      <c r="M33" s="8">
        <f t="shared" si="1"/>
        <v>2.4541684050359538</v>
      </c>
      <c r="N33" s="7" t="str">
        <f t="shared" si="2"/>
        <v>Baixa</v>
      </c>
      <c r="O33" s="77"/>
      <c r="P33" s="77"/>
      <c r="Q33" s="7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1115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1113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O35" s="77"/>
      <c r="P35" s="77"/>
      <c r="Q35" s="77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1116</v>
      </c>
      <c r="D36" s="45" t="s">
        <v>41</v>
      </c>
      <c r="E36" s="14" t="s">
        <v>60</v>
      </c>
      <c r="F36" s="7">
        <v>0</v>
      </c>
      <c r="G36" s="7">
        <v>0</v>
      </c>
      <c r="H36" s="7">
        <v>1</v>
      </c>
      <c r="I36" s="7">
        <v>0</v>
      </c>
      <c r="J36" s="13">
        <f t="shared" si="0"/>
        <v>1</v>
      </c>
      <c r="K36" s="11">
        <v>11432</v>
      </c>
      <c r="L36" s="58" t="s">
        <v>1121</v>
      </c>
      <c r="M36" s="8">
        <f t="shared" si="1"/>
        <v>8.7473757872638203</v>
      </c>
      <c r="N36" s="7" t="str">
        <f t="shared" si="2"/>
        <v>Baixa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1110</v>
      </c>
      <c r="D37" s="45" t="s">
        <v>20</v>
      </c>
      <c r="E37" s="14" t="s">
        <v>61</v>
      </c>
      <c r="F37" s="7">
        <v>2</v>
      </c>
      <c r="G37" s="7">
        <v>2</v>
      </c>
      <c r="H37" s="7">
        <v>2</v>
      </c>
      <c r="I37" s="7">
        <v>2</v>
      </c>
      <c r="J37" s="13">
        <f t="shared" si="0"/>
        <v>8</v>
      </c>
      <c r="K37" s="11">
        <v>9363</v>
      </c>
      <c r="L37" s="58" t="s">
        <v>1121</v>
      </c>
      <c r="M37" s="8">
        <f t="shared" si="1"/>
        <v>85.442699989319664</v>
      </c>
      <c r="N37" s="7" t="str">
        <f t="shared" si="2"/>
        <v>Baixa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1115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1108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1115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2</v>
      </c>
      <c r="G41" s="7">
        <v>5</v>
      </c>
      <c r="H41" s="7">
        <v>2</v>
      </c>
      <c r="I41" s="7">
        <v>1</v>
      </c>
      <c r="J41" s="13">
        <f t="shared" si="0"/>
        <v>10</v>
      </c>
      <c r="K41" s="11">
        <v>36705</v>
      </c>
      <c r="L41" s="58" t="s">
        <v>1122</v>
      </c>
      <c r="M41" s="8">
        <f t="shared" si="1"/>
        <v>27.24424465331699</v>
      </c>
      <c r="N41" s="7" t="str">
        <f t="shared" si="2"/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1107</v>
      </c>
      <c r="D42" s="45" t="s">
        <v>8</v>
      </c>
      <c r="E42" s="14" t="s">
        <v>67</v>
      </c>
      <c r="F42" s="7">
        <v>5</v>
      </c>
      <c r="G42" s="7">
        <v>6</v>
      </c>
      <c r="H42" s="7">
        <v>4</v>
      </c>
      <c r="I42" s="7">
        <v>6</v>
      </c>
      <c r="J42" s="13">
        <f t="shared" si="0"/>
        <v>21</v>
      </c>
      <c r="K42" s="11">
        <v>116691</v>
      </c>
      <c r="L42" s="58" t="s">
        <v>1124</v>
      </c>
      <c r="M42" s="8">
        <f t="shared" si="1"/>
        <v>17.996246497159166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1115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1109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5"/>
      <c r="P44" s="75"/>
      <c r="Q44" s="7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1107</v>
      </c>
      <c r="D45" s="45" t="s">
        <v>8</v>
      </c>
      <c r="E45" s="14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1117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1112</v>
      </c>
      <c r="D47" s="45" t="s">
        <v>26</v>
      </c>
      <c r="E47" s="14" t="s">
        <v>73</v>
      </c>
      <c r="F47" s="7">
        <v>0</v>
      </c>
      <c r="G47" s="7">
        <v>1</v>
      </c>
      <c r="H47" s="7">
        <v>0</v>
      </c>
      <c r="I47" s="7">
        <v>1</v>
      </c>
      <c r="J47" s="13">
        <f t="shared" si="0"/>
        <v>2</v>
      </c>
      <c r="K47" s="11">
        <v>9142</v>
      </c>
      <c r="L47" s="58" t="s">
        <v>1121</v>
      </c>
      <c r="M47" s="8">
        <f t="shared" si="1"/>
        <v>21.877050973528767</v>
      </c>
      <c r="N47" s="7" t="str">
        <f t="shared" si="2"/>
        <v>Baixa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1111</v>
      </c>
      <c r="D48" s="45" t="s">
        <v>24</v>
      </c>
      <c r="E48" s="14" t="s">
        <v>74</v>
      </c>
      <c r="F48" s="7">
        <v>5</v>
      </c>
      <c r="G48" s="7">
        <v>2</v>
      </c>
      <c r="H48" s="7">
        <v>10</v>
      </c>
      <c r="I48" s="7">
        <v>2</v>
      </c>
      <c r="J48" s="13">
        <f t="shared" si="0"/>
        <v>19</v>
      </c>
      <c r="K48" s="11">
        <v>105083</v>
      </c>
      <c r="L48" s="58" t="s">
        <v>1124</v>
      </c>
      <c r="M48" s="8">
        <f t="shared" si="1"/>
        <v>18.08094553828878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1114</v>
      </c>
      <c r="D49" s="45" t="s">
        <v>40</v>
      </c>
      <c r="E49" s="14" t="s">
        <v>75</v>
      </c>
      <c r="F49" s="7">
        <v>2</v>
      </c>
      <c r="G49" s="7">
        <v>1</v>
      </c>
      <c r="H49" s="7">
        <v>12</v>
      </c>
      <c r="I49" s="7">
        <v>10</v>
      </c>
      <c r="J49" s="13">
        <f t="shared" si="0"/>
        <v>25</v>
      </c>
      <c r="K49" s="11">
        <v>10657</v>
      </c>
      <c r="L49" s="58" t="s">
        <v>1121</v>
      </c>
      <c r="M49" s="8">
        <f t="shared" si="1"/>
        <v>234.58759500797601</v>
      </c>
      <c r="N49" s="7" t="str">
        <f t="shared" si="2"/>
        <v>Média</v>
      </c>
      <c r="O49" s="77"/>
      <c r="P49" s="77"/>
      <c r="Q49" s="77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1112</v>
      </c>
      <c r="D50" s="45" t="s">
        <v>26</v>
      </c>
      <c r="E50" s="14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1114</v>
      </c>
      <c r="D51" s="45" t="s">
        <v>40</v>
      </c>
      <c r="E51" s="14" t="s">
        <v>77</v>
      </c>
      <c r="F51" s="7">
        <v>0</v>
      </c>
      <c r="G51" s="7">
        <v>0</v>
      </c>
      <c r="H51" s="7">
        <v>1</v>
      </c>
      <c r="I51" s="7">
        <v>0</v>
      </c>
      <c r="J51" s="13">
        <f t="shared" si="0"/>
        <v>1</v>
      </c>
      <c r="K51" s="11">
        <v>14955</v>
      </c>
      <c r="L51" s="58" t="s">
        <v>1121</v>
      </c>
      <c r="M51" s="8">
        <f t="shared" si="1"/>
        <v>6.6867268472082912</v>
      </c>
      <c r="N51" s="7" t="str">
        <f t="shared" si="2"/>
        <v>Baixa</v>
      </c>
      <c r="O51" s="77"/>
      <c r="P51" s="77"/>
      <c r="Q51" s="77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1115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O52" s="77"/>
      <c r="P52" s="77"/>
      <c r="Q52" s="7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1117</v>
      </c>
      <c r="D54" s="45" t="s">
        <v>80</v>
      </c>
      <c r="E54" s="14" t="s">
        <v>81</v>
      </c>
      <c r="F54" s="7">
        <v>1</v>
      </c>
      <c r="G54" s="7">
        <v>0</v>
      </c>
      <c r="H54" s="7">
        <v>0</v>
      </c>
      <c r="I54" s="7">
        <v>0</v>
      </c>
      <c r="J54" s="13">
        <f t="shared" si="0"/>
        <v>1</v>
      </c>
      <c r="K54" s="11">
        <v>17888</v>
      </c>
      <c r="L54" s="58" t="s">
        <v>1121</v>
      </c>
      <c r="M54" s="8">
        <f t="shared" si="1"/>
        <v>5.5903398926654742</v>
      </c>
      <c r="N54" s="7" t="str">
        <f t="shared" si="2"/>
        <v>Baixa</v>
      </c>
      <c r="O54" s="77"/>
      <c r="P54" s="77"/>
      <c r="Q54" s="77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1115</v>
      </c>
      <c r="D55" s="45" t="s">
        <v>38</v>
      </c>
      <c r="E55" s="14" t="s">
        <v>82</v>
      </c>
      <c r="F55" s="7">
        <v>3</v>
      </c>
      <c r="G55" s="7">
        <v>2</v>
      </c>
      <c r="H55" s="7">
        <v>13</v>
      </c>
      <c r="I55" s="7">
        <v>8</v>
      </c>
      <c r="J55" s="13">
        <f t="shared" si="0"/>
        <v>26</v>
      </c>
      <c r="K55" s="11">
        <v>14085</v>
      </c>
      <c r="L55" s="58" t="s">
        <v>1121</v>
      </c>
      <c r="M55" s="8">
        <f t="shared" si="1"/>
        <v>184.59353922612709</v>
      </c>
      <c r="N55" s="7" t="str">
        <f t="shared" si="2"/>
        <v>Média</v>
      </c>
      <c r="O55" s="77"/>
      <c r="P55" s="77"/>
      <c r="Q55" s="77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1113</v>
      </c>
      <c r="D56" s="45" t="s">
        <v>28</v>
      </c>
      <c r="E56" s="14" t="s">
        <v>83</v>
      </c>
      <c r="F56" s="7">
        <v>3</v>
      </c>
      <c r="G56" s="7">
        <v>1</v>
      </c>
      <c r="H56" s="7">
        <v>1</v>
      </c>
      <c r="I56" s="7">
        <v>1</v>
      </c>
      <c r="J56" s="13">
        <f t="shared" si="0"/>
        <v>6</v>
      </c>
      <c r="K56" s="11">
        <v>13064</v>
      </c>
      <c r="L56" s="58" t="s">
        <v>1121</v>
      </c>
      <c r="M56" s="8">
        <f t="shared" si="1"/>
        <v>45.927740355174528</v>
      </c>
      <c r="N56" s="7" t="str">
        <f t="shared" si="2"/>
        <v>Baixa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1108</v>
      </c>
      <c r="D57" s="45" t="s">
        <v>11</v>
      </c>
      <c r="E57" s="14" t="s">
        <v>84</v>
      </c>
      <c r="F57" s="7">
        <v>0</v>
      </c>
      <c r="G57" s="7">
        <v>1</v>
      </c>
      <c r="H57" s="7">
        <v>1</v>
      </c>
      <c r="I57" s="7">
        <v>0</v>
      </c>
      <c r="J57" s="13">
        <f t="shared" si="0"/>
        <v>2</v>
      </c>
      <c r="K57" s="11">
        <v>4888</v>
      </c>
      <c r="L57" s="58" t="s">
        <v>1121</v>
      </c>
      <c r="M57" s="8">
        <f t="shared" si="1"/>
        <v>40.916530278232408</v>
      </c>
      <c r="N57" s="7" t="str">
        <f t="shared" si="2"/>
        <v>Baixa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1114</v>
      </c>
      <c r="D58" s="45" t="s">
        <v>33</v>
      </c>
      <c r="E58" s="14" t="s">
        <v>85</v>
      </c>
      <c r="F58" s="7">
        <v>0</v>
      </c>
      <c r="G58" s="7">
        <v>0</v>
      </c>
      <c r="H58" s="7">
        <v>2</v>
      </c>
      <c r="I58" s="7">
        <v>0</v>
      </c>
      <c r="J58" s="13">
        <f t="shared" si="0"/>
        <v>2</v>
      </c>
      <c r="K58" s="11">
        <v>19094</v>
      </c>
      <c r="L58" s="58" t="s">
        <v>1121</v>
      </c>
      <c r="M58" s="8">
        <f t="shared" si="1"/>
        <v>10.474494605635277</v>
      </c>
      <c r="N58" s="7" t="str">
        <f t="shared" si="2"/>
        <v>Baixa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1108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1112</v>
      </c>
      <c r="D60" s="45" t="s">
        <v>26</v>
      </c>
      <c r="E60" s="14" t="s">
        <v>87</v>
      </c>
      <c r="F60" s="7">
        <v>0</v>
      </c>
      <c r="G60" s="7">
        <v>1</v>
      </c>
      <c r="H60" s="7">
        <v>0</v>
      </c>
      <c r="I60" s="7">
        <v>0</v>
      </c>
      <c r="J60" s="13">
        <f t="shared" si="0"/>
        <v>1</v>
      </c>
      <c r="K60" s="11">
        <v>23757</v>
      </c>
      <c r="L60" s="58" t="s">
        <v>1121</v>
      </c>
      <c r="M60" s="8">
        <f t="shared" si="1"/>
        <v>4.2092856842193882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1113</v>
      </c>
      <c r="D61" s="45" t="s">
        <v>30</v>
      </c>
      <c r="E61" s="14" t="s">
        <v>88</v>
      </c>
      <c r="F61" s="7">
        <v>12</v>
      </c>
      <c r="G61" s="7">
        <v>29</v>
      </c>
      <c r="H61" s="7">
        <v>43</v>
      </c>
      <c r="I61" s="7">
        <v>36</v>
      </c>
      <c r="J61" s="13">
        <f t="shared" si="0"/>
        <v>120</v>
      </c>
      <c r="K61" s="11">
        <v>4825</v>
      </c>
      <c r="L61" s="58" t="s">
        <v>1121</v>
      </c>
      <c r="M61" s="8">
        <f t="shared" si="1"/>
        <v>2487.0466321243521</v>
      </c>
      <c r="N61" s="7" t="str">
        <f t="shared" si="2"/>
        <v>Muito Alta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1114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1108</v>
      </c>
      <c r="D63" s="45" t="s">
        <v>90</v>
      </c>
      <c r="E63" s="14" t="s">
        <v>91</v>
      </c>
      <c r="F63" s="7">
        <v>1</v>
      </c>
      <c r="G63" s="7">
        <v>0</v>
      </c>
      <c r="H63" s="7">
        <v>2</v>
      </c>
      <c r="I63" s="7">
        <v>1</v>
      </c>
      <c r="J63" s="13">
        <f t="shared" si="0"/>
        <v>4</v>
      </c>
      <c r="K63" s="11">
        <v>32319</v>
      </c>
      <c r="L63" s="58" t="s">
        <v>1122</v>
      </c>
      <c r="M63" s="8">
        <f t="shared" si="1"/>
        <v>12.376620563755067</v>
      </c>
      <c r="N63" s="7" t="str">
        <f t="shared" si="2"/>
        <v>Baixa</v>
      </c>
      <c r="O63" s="77"/>
      <c r="P63" s="77"/>
      <c r="Q63" s="77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1115</v>
      </c>
      <c r="D64" s="45" t="s">
        <v>62</v>
      </c>
      <c r="E64" s="14" t="s">
        <v>92</v>
      </c>
      <c r="F64" s="7">
        <v>1</v>
      </c>
      <c r="G64" s="7">
        <v>0</v>
      </c>
      <c r="H64" s="7">
        <v>0</v>
      </c>
      <c r="I64" s="7">
        <v>0</v>
      </c>
      <c r="J64" s="13">
        <f t="shared" si="0"/>
        <v>1</v>
      </c>
      <c r="K64" s="11">
        <v>5443</v>
      </c>
      <c r="L64" s="58" t="s">
        <v>1121</v>
      </c>
      <c r="M64" s="8">
        <f t="shared" si="1"/>
        <v>18.372221201543269</v>
      </c>
      <c r="N64" s="7" t="str">
        <f t="shared" si="2"/>
        <v>Baixa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1116</v>
      </c>
      <c r="D65" s="45" t="s">
        <v>41</v>
      </c>
      <c r="E65" s="14" t="s">
        <v>41</v>
      </c>
      <c r="F65" s="7">
        <v>0</v>
      </c>
      <c r="G65" s="7">
        <v>1</v>
      </c>
      <c r="H65" s="7">
        <v>1</v>
      </c>
      <c r="I65" s="7">
        <v>2</v>
      </c>
      <c r="J65" s="13">
        <f t="shared" si="0"/>
        <v>4</v>
      </c>
      <c r="K65" s="11">
        <v>136392</v>
      </c>
      <c r="L65" s="58" t="s">
        <v>1124</v>
      </c>
      <c r="M65" s="8">
        <f t="shared" si="1"/>
        <v>2.9327233268813422</v>
      </c>
      <c r="N65" s="7" t="str">
        <f t="shared" si="2"/>
        <v>Baixa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1109</v>
      </c>
      <c r="D66" s="45" t="s">
        <v>17</v>
      </c>
      <c r="E66" s="14" t="s">
        <v>93</v>
      </c>
      <c r="F66" s="7">
        <v>1</v>
      </c>
      <c r="G66" s="7">
        <v>0</v>
      </c>
      <c r="H66" s="7">
        <v>0</v>
      </c>
      <c r="I66" s="7">
        <v>0</v>
      </c>
      <c r="J66" s="13">
        <f t="shared" si="0"/>
        <v>1</v>
      </c>
      <c r="K66" s="11">
        <v>5250</v>
      </c>
      <c r="L66" s="58" t="s">
        <v>1121</v>
      </c>
      <c r="M66" s="8">
        <f t="shared" si="1"/>
        <v>19.047619047619047</v>
      </c>
      <c r="N66" s="7" t="str">
        <f t="shared" si="2"/>
        <v>Baixa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1116</v>
      </c>
      <c r="D67" s="45" t="s">
        <v>94</v>
      </c>
      <c r="E67" s="14" t="s">
        <v>95</v>
      </c>
      <c r="F67" s="7">
        <v>1</v>
      </c>
      <c r="G67" s="7">
        <v>1</v>
      </c>
      <c r="H67" s="7">
        <v>1</v>
      </c>
      <c r="I67" s="7">
        <v>0</v>
      </c>
      <c r="J67" s="13">
        <f t="shared" si="0"/>
        <v>3</v>
      </c>
      <c r="K67" s="11">
        <v>20720</v>
      </c>
      <c r="L67" s="58" t="s">
        <v>1121</v>
      </c>
      <c r="M67" s="8">
        <f t="shared" si="1"/>
        <v>14.478764478764479</v>
      </c>
      <c r="N67" s="7" t="str">
        <f t="shared" si="2"/>
        <v>Baixa</v>
      </c>
      <c r="O67" s="77"/>
      <c r="P67" s="77"/>
      <c r="Q67" s="77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1108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1115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1108</v>
      </c>
      <c r="D70" s="45" t="s">
        <v>98</v>
      </c>
      <c r="E70" s="14" t="s">
        <v>98</v>
      </c>
      <c r="F70" s="7">
        <v>139</v>
      </c>
      <c r="G70" s="7">
        <v>251</v>
      </c>
      <c r="H70" s="7">
        <v>284</v>
      </c>
      <c r="I70" s="7">
        <v>175</v>
      </c>
      <c r="J70" s="13">
        <f t="shared" si="3"/>
        <v>849</v>
      </c>
      <c r="K70" s="11">
        <v>2501576</v>
      </c>
      <c r="L70" s="58" t="s">
        <v>1125</v>
      </c>
      <c r="M70" s="8">
        <f t="shared" si="4"/>
        <v>33.938605103342852</v>
      </c>
      <c r="N70" s="7" t="str">
        <f t="shared" si="5"/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1110</v>
      </c>
      <c r="D71" s="45" t="s">
        <v>20</v>
      </c>
      <c r="E71" s="14" t="s">
        <v>99</v>
      </c>
      <c r="F71" s="7">
        <v>16</v>
      </c>
      <c r="G71" s="7">
        <v>17</v>
      </c>
      <c r="H71" s="7">
        <v>33</v>
      </c>
      <c r="I71" s="7">
        <v>26</v>
      </c>
      <c r="J71" s="13">
        <f t="shared" si="3"/>
        <v>92</v>
      </c>
      <c r="K71" s="11">
        <v>26396</v>
      </c>
      <c r="L71" s="58" t="s">
        <v>1122</v>
      </c>
      <c r="M71" s="8">
        <f t="shared" si="4"/>
        <v>348.53765722079106</v>
      </c>
      <c r="N71" s="7" t="str">
        <f t="shared" si="5"/>
        <v>Alta</v>
      </c>
      <c r="O71" s="77"/>
      <c r="P71" s="77"/>
      <c r="Q71" s="77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1108</v>
      </c>
      <c r="D72" s="45" t="s">
        <v>98</v>
      </c>
      <c r="E72" s="14" t="s">
        <v>100</v>
      </c>
      <c r="F72" s="7">
        <v>1</v>
      </c>
      <c r="G72" s="7">
        <v>0</v>
      </c>
      <c r="H72" s="7">
        <v>0</v>
      </c>
      <c r="I72" s="7">
        <v>1</v>
      </c>
      <c r="J72" s="13">
        <f t="shared" si="3"/>
        <v>2</v>
      </c>
      <c r="K72" s="11">
        <v>7710</v>
      </c>
      <c r="L72" s="58" t="s">
        <v>1121</v>
      </c>
      <c r="M72" s="8">
        <f t="shared" si="4"/>
        <v>25.940337224383917</v>
      </c>
      <c r="N72" s="7" t="str">
        <f t="shared" si="5"/>
        <v>Baixa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1118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1113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1108</v>
      </c>
      <c r="D76" s="45" t="s">
        <v>98</v>
      </c>
      <c r="E76" s="14" t="s">
        <v>105</v>
      </c>
      <c r="F76" s="7">
        <v>1</v>
      </c>
      <c r="G76" s="7">
        <v>2</v>
      </c>
      <c r="H76" s="7">
        <v>4</v>
      </c>
      <c r="I76" s="7">
        <v>6</v>
      </c>
      <c r="J76" s="13">
        <f t="shared" si="3"/>
        <v>13</v>
      </c>
      <c r="K76" s="11">
        <v>432575</v>
      </c>
      <c r="L76" s="58" t="s">
        <v>1125</v>
      </c>
      <c r="M76" s="8">
        <f t="shared" si="4"/>
        <v>3.005259203606311</v>
      </c>
      <c r="N76" s="7" t="str">
        <f t="shared" si="5"/>
        <v>Baixa</v>
      </c>
      <c r="O76" s="77"/>
      <c r="P76" s="77"/>
      <c r="Q76" s="77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1115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7"/>
      <c r="P77" s="77"/>
      <c r="Q77" s="77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1115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1108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1114</v>
      </c>
      <c r="D80" s="45" t="s">
        <v>33</v>
      </c>
      <c r="E80" s="14" t="s">
        <v>109</v>
      </c>
      <c r="F80" s="7">
        <v>1</v>
      </c>
      <c r="G80" s="7">
        <v>0</v>
      </c>
      <c r="H80" s="7">
        <v>0</v>
      </c>
      <c r="I80" s="7">
        <v>1</v>
      </c>
      <c r="J80" s="13">
        <f t="shared" si="3"/>
        <v>2</v>
      </c>
      <c r="K80" s="11">
        <v>40031</v>
      </c>
      <c r="L80" s="58" t="s">
        <v>1122</v>
      </c>
      <c r="M80" s="8">
        <f t="shared" si="4"/>
        <v>4.9961280007993807</v>
      </c>
      <c r="N80" s="7" t="str">
        <f t="shared" si="5"/>
        <v>Baixa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1115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O81" s="77"/>
      <c r="P81" s="77"/>
      <c r="Q81" s="7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1118</v>
      </c>
      <c r="D82" s="45" t="s">
        <v>102</v>
      </c>
      <c r="E82" s="14" t="s">
        <v>111</v>
      </c>
      <c r="F82" s="7">
        <v>0</v>
      </c>
      <c r="G82" s="7">
        <v>3</v>
      </c>
      <c r="H82" s="7">
        <v>4</v>
      </c>
      <c r="I82" s="7">
        <v>0</v>
      </c>
      <c r="J82" s="13">
        <f t="shared" si="3"/>
        <v>7</v>
      </c>
      <c r="K82" s="11">
        <v>49942</v>
      </c>
      <c r="L82" s="58" t="s">
        <v>1122</v>
      </c>
      <c r="M82" s="8">
        <f t="shared" si="4"/>
        <v>14.016258860277922</v>
      </c>
      <c r="N82" s="7" t="str">
        <f t="shared" si="5"/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1112</v>
      </c>
      <c r="D83" s="45" t="s">
        <v>26</v>
      </c>
      <c r="E83" s="14" t="s">
        <v>112</v>
      </c>
      <c r="F83" s="7">
        <v>3</v>
      </c>
      <c r="G83" s="7">
        <v>9</v>
      </c>
      <c r="H83" s="7">
        <v>10</v>
      </c>
      <c r="I83" s="7">
        <v>14</v>
      </c>
      <c r="J83" s="13">
        <f t="shared" si="3"/>
        <v>36</v>
      </c>
      <c r="K83" s="11">
        <v>50166</v>
      </c>
      <c r="L83" s="58" t="s">
        <v>1122</v>
      </c>
      <c r="M83" s="8">
        <f t="shared" si="4"/>
        <v>71.761750986724081</v>
      </c>
      <c r="N83" s="7" t="str">
        <f t="shared" si="5"/>
        <v>Baixa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1115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1114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1108</v>
      </c>
      <c r="D86" s="45" t="s">
        <v>90</v>
      </c>
      <c r="E86" s="14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O86" s="75"/>
      <c r="P86" s="75"/>
      <c r="Q86" s="75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1110</v>
      </c>
      <c r="D87" s="45" t="s">
        <v>20</v>
      </c>
      <c r="E87" s="14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1114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1112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1108</v>
      </c>
      <c r="D90" s="45" t="s">
        <v>98</v>
      </c>
      <c r="E90" s="14" t="s">
        <v>119</v>
      </c>
      <c r="F90" s="7">
        <v>0</v>
      </c>
      <c r="G90" s="7">
        <v>2</v>
      </c>
      <c r="H90" s="7">
        <v>0</v>
      </c>
      <c r="I90" s="7">
        <v>0</v>
      </c>
      <c r="J90" s="13">
        <f t="shared" si="3"/>
        <v>2</v>
      </c>
      <c r="K90" s="11">
        <v>6876</v>
      </c>
      <c r="L90" s="58" t="s">
        <v>1121</v>
      </c>
      <c r="M90" s="8">
        <f t="shared" si="4"/>
        <v>29.086678301337987</v>
      </c>
      <c r="N90" s="7" t="str">
        <f t="shared" si="5"/>
        <v>Baixa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1117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1118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1114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1114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1118</v>
      </c>
      <c r="D95" s="45" t="s">
        <v>102</v>
      </c>
      <c r="E95" s="14" t="s">
        <v>125</v>
      </c>
      <c r="F95" s="7">
        <v>0</v>
      </c>
      <c r="G95" s="7">
        <v>1</v>
      </c>
      <c r="H95" s="7">
        <v>0</v>
      </c>
      <c r="I95" s="7">
        <v>0</v>
      </c>
      <c r="J95" s="13">
        <f t="shared" si="3"/>
        <v>1</v>
      </c>
      <c r="K95" s="11">
        <v>6350</v>
      </c>
      <c r="L95" s="58" t="s">
        <v>1121</v>
      </c>
      <c r="M95" s="8">
        <f t="shared" si="4"/>
        <v>15.748031496062991</v>
      </c>
      <c r="N95" s="7" t="str">
        <f t="shared" si="5"/>
        <v>Baixa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1115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1117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1118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1114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O99" s="77"/>
      <c r="P99" s="77"/>
      <c r="Q99" s="77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1110</v>
      </c>
      <c r="D100" s="45" t="s">
        <v>20</v>
      </c>
      <c r="E100" s="14" t="s">
        <v>129</v>
      </c>
      <c r="F100" s="7">
        <v>0</v>
      </c>
      <c r="G100" s="7">
        <v>3</v>
      </c>
      <c r="H100" s="7">
        <v>0</v>
      </c>
      <c r="I100" s="7">
        <v>0</v>
      </c>
      <c r="J100" s="13">
        <f t="shared" si="3"/>
        <v>3</v>
      </c>
      <c r="K100" s="11">
        <v>4835</v>
      </c>
      <c r="L100" s="58" t="s">
        <v>1121</v>
      </c>
      <c r="M100" s="8">
        <f t="shared" si="4"/>
        <v>62.047569803516026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1108</v>
      </c>
      <c r="D101" s="45" t="s">
        <v>98</v>
      </c>
      <c r="E101" s="14" t="s">
        <v>130</v>
      </c>
      <c r="F101" s="7">
        <v>1</v>
      </c>
      <c r="G101" s="7">
        <v>2</v>
      </c>
      <c r="H101" s="7">
        <v>2</v>
      </c>
      <c r="I101" s="7">
        <v>0</v>
      </c>
      <c r="J101" s="13">
        <f t="shared" si="3"/>
        <v>5</v>
      </c>
      <c r="K101" s="11">
        <v>39520</v>
      </c>
      <c r="L101" s="58" t="s">
        <v>1122</v>
      </c>
      <c r="M101" s="8">
        <f t="shared" si="4"/>
        <v>12.651821862348179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1114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O102" s="77"/>
      <c r="P102" s="77"/>
      <c r="Q102" s="77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1108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1110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1117</v>
      </c>
      <c r="D105" s="45" t="s">
        <v>80</v>
      </c>
      <c r="E105" s="14" t="s">
        <v>134</v>
      </c>
      <c r="F105" s="7">
        <v>1</v>
      </c>
      <c r="G105" s="7">
        <v>1</v>
      </c>
      <c r="H105" s="7">
        <v>2</v>
      </c>
      <c r="I105" s="7">
        <v>2</v>
      </c>
      <c r="J105" s="13">
        <f t="shared" si="3"/>
        <v>6</v>
      </c>
      <c r="K105" s="11">
        <v>24663</v>
      </c>
      <c r="L105" s="58" t="s">
        <v>1121</v>
      </c>
      <c r="M105" s="8">
        <f t="shared" si="4"/>
        <v>24.327940639824838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1118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1117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1114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1108</v>
      </c>
      <c r="D109" s="45" t="s">
        <v>11</v>
      </c>
      <c r="E109" s="14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O109" s="77"/>
      <c r="P109" s="77"/>
      <c r="Q109" s="7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1114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1113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1</v>
      </c>
      <c r="I111" s="7">
        <v>1</v>
      </c>
      <c r="J111" s="13">
        <f t="shared" si="3"/>
        <v>2</v>
      </c>
      <c r="K111" s="11">
        <v>9382</v>
      </c>
      <c r="L111" s="58" t="s">
        <v>1121</v>
      </c>
      <c r="M111" s="8">
        <f t="shared" si="4"/>
        <v>21.317416329140908</v>
      </c>
      <c r="N111" s="7" t="str">
        <f t="shared" si="5"/>
        <v>Baixa</v>
      </c>
      <c r="O111" s="77"/>
      <c r="P111" s="77"/>
      <c r="Q111" s="77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1107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1108</v>
      </c>
      <c r="D113" s="45" t="s">
        <v>11</v>
      </c>
      <c r="E113" s="14" t="s">
        <v>144</v>
      </c>
      <c r="F113" s="7">
        <v>0</v>
      </c>
      <c r="G113" s="7">
        <v>0</v>
      </c>
      <c r="H113" s="7">
        <v>0</v>
      </c>
      <c r="I113" s="7">
        <v>1</v>
      </c>
      <c r="J113" s="13">
        <f t="shared" si="3"/>
        <v>1</v>
      </c>
      <c r="K113" s="11">
        <v>11495</v>
      </c>
      <c r="L113" s="58" t="s">
        <v>1121</v>
      </c>
      <c r="M113" s="8">
        <f t="shared" si="4"/>
        <v>8.6994345367551116</v>
      </c>
      <c r="N113" s="7" t="str">
        <f t="shared" si="5"/>
        <v>Baixa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1108</v>
      </c>
      <c r="D114" s="45" t="s">
        <v>98</v>
      </c>
      <c r="E114" s="14" t="s">
        <v>145</v>
      </c>
      <c r="F114" s="7">
        <v>5</v>
      </c>
      <c r="G114" s="7">
        <v>3</v>
      </c>
      <c r="H114" s="7">
        <v>0</v>
      </c>
      <c r="I114" s="7">
        <v>0</v>
      </c>
      <c r="J114" s="13">
        <f t="shared" si="3"/>
        <v>8</v>
      </c>
      <c r="K114" s="11">
        <v>44377</v>
      </c>
      <c r="L114" s="58" t="s">
        <v>1122</v>
      </c>
      <c r="M114" s="8">
        <f t="shared" si="4"/>
        <v>18.02735651350925</v>
      </c>
      <c r="N114" s="7" t="str">
        <f t="shared" si="5"/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1115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1109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1114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1112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1114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O119" s="75"/>
      <c r="P119" s="75"/>
      <c r="Q119" s="75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1114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1114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1113</v>
      </c>
      <c r="D122" s="45" t="s">
        <v>28</v>
      </c>
      <c r="E122" s="14" t="s">
        <v>153</v>
      </c>
      <c r="F122" s="7">
        <v>0</v>
      </c>
      <c r="G122" s="7">
        <v>1</v>
      </c>
      <c r="H122" s="7">
        <v>1</v>
      </c>
      <c r="I122" s="7">
        <v>1</v>
      </c>
      <c r="J122" s="13">
        <f t="shared" si="3"/>
        <v>3</v>
      </c>
      <c r="K122" s="11">
        <v>3711</v>
      </c>
      <c r="L122" s="58" t="s">
        <v>1121</v>
      </c>
      <c r="M122" s="8">
        <f t="shared" si="4"/>
        <v>80.840743734842363</v>
      </c>
      <c r="N122" s="7" t="str">
        <f t="shared" si="5"/>
        <v>Baixa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1114</v>
      </c>
      <c r="D123" s="45" t="s">
        <v>33</v>
      </c>
      <c r="E123" s="14" t="s">
        <v>154</v>
      </c>
      <c r="F123" s="7">
        <v>0</v>
      </c>
      <c r="G123" s="7">
        <v>1</v>
      </c>
      <c r="H123" s="7">
        <v>0</v>
      </c>
      <c r="I123" s="7">
        <v>1</v>
      </c>
      <c r="J123" s="13">
        <f t="shared" si="3"/>
        <v>2</v>
      </c>
      <c r="K123" s="11">
        <v>16565</v>
      </c>
      <c r="L123" s="58" t="s">
        <v>1121</v>
      </c>
      <c r="M123" s="8">
        <f t="shared" si="4"/>
        <v>12.073649260488983</v>
      </c>
      <c r="N123" s="7" t="str">
        <f t="shared" si="5"/>
        <v>Baixa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1114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1107</v>
      </c>
      <c r="D125" s="45" t="s">
        <v>142</v>
      </c>
      <c r="E125" s="14" t="s">
        <v>156</v>
      </c>
      <c r="F125" s="7">
        <v>0</v>
      </c>
      <c r="G125" s="7">
        <v>8</v>
      </c>
      <c r="H125" s="7">
        <v>0</v>
      </c>
      <c r="I125" s="7">
        <v>0</v>
      </c>
      <c r="J125" s="13">
        <f t="shared" si="3"/>
        <v>8</v>
      </c>
      <c r="K125" s="11">
        <v>19738</v>
      </c>
      <c r="L125" s="58" t="s">
        <v>1121</v>
      </c>
      <c r="M125" s="8">
        <f t="shared" si="4"/>
        <v>40.530955517276318</v>
      </c>
      <c r="N125" s="7" t="str">
        <f t="shared" si="5"/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1118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1112</v>
      </c>
      <c r="D127" s="45" t="s">
        <v>26</v>
      </c>
      <c r="E127" s="14" t="s">
        <v>158</v>
      </c>
      <c r="F127" s="7">
        <v>80</v>
      </c>
      <c r="G127" s="7">
        <v>117</v>
      </c>
      <c r="H127" s="7">
        <v>128</v>
      </c>
      <c r="I127" s="7">
        <v>21</v>
      </c>
      <c r="J127" s="13">
        <f t="shared" si="3"/>
        <v>346</v>
      </c>
      <c r="K127" s="11">
        <v>53866</v>
      </c>
      <c r="L127" s="58" t="s">
        <v>1122</v>
      </c>
      <c r="M127" s="8">
        <f t="shared" si="4"/>
        <v>642.33468235993018</v>
      </c>
      <c r="N127" s="7" t="str">
        <f t="shared" si="5"/>
        <v>Muito Alta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1114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1</v>
      </c>
      <c r="I128" s="7">
        <v>0</v>
      </c>
      <c r="J128" s="13">
        <f t="shared" si="3"/>
        <v>1</v>
      </c>
      <c r="K128" s="11">
        <v>11658</v>
      </c>
      <c r="L128" s="58" t="s">
        <v>1121</v>
      </c>
      <c r="M128" s="8">
        <f t="shared" si="4"/>
        <v>8.5778006519128489</v>
      </c>
      <c r="N128" s="7" t="str">
        <f t="shared" si="5"/>
        <v>Baixa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1111</v>
      </c>
      <c r="D129" s="45" t="s">
        <v>24</v>
      </c>
      <c r="E129" s="14" t="s">
        <v>160</v>
      </c>
      <c r="F129" s="7">
        <v>1</v>
      </c>
      <c r="G129" s="7">
        <v>2</v>
      </c>
      <c r="H129" s="7">
        <v>1</v>
      </c>
      <c r="I129" s="7">
        <v>0</v>
      </c>
      <c r="J129" s="13">
        <f t="shared" si="3"/>
        <v>4</v>
      </c>
      <c r="K129" s="11">
        <v>8029</v>
      </c>
      <c r="L129" s="58" t="s">
        <v>1121</v>
      </c>
      <c r="M129" s="8">
        <f t="shared" si="4"/>
        <v>49.81940465811433</v>
      </c>
      <c r="N129" s="7" t="str">
        <f t="shared" si="5"/>
        <v>Baixa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1111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1</v>
      </c>
      <c r="J130" s="13">
        <f t="shared" si="3"/>
        <v>1</v>
      </c>
      <c r="K130" s="11">
        <v>15356</v>
      </c>
      <c r="L130" s="58" t="s">
        <v>1121</v>
      </c>
      <c r="M130" s="8">
        <f t="shared" si="4"/>
        <v>6.5121125293045061</v>
      </c>
      <c r="N130" s="7" t="str">
        <f t="shared" si="5"/>
        <v>Baixa</v>
      </c>
      <c r="O130" s="77"/>
      <c r="P130" s="77"/>
      <c r="Q130" s="77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1114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1112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1</v>
      </c>
      <c r="I132" s="7">
        <v>0</v>
      </c>
      <c r="J132" s="13">
        <f t="shared" si="3"/>
        <v>1</v>
      </c>
      <c r="K132" s="11">
        <v>5612</v>
      </c>
      <c r="L132" s="58" t="s">
        <v>1121</v>
      </c>
      <c r="M132" s="8">
        <f t="shared" si="4"/>
        <v>17.818959372772632</v>
      </c>
      <c r="N132" s="7" t="str">
        <f t="shared" si="5"/>
        <v>Baixa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1109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O133" s="77"/>
      <c r="P133" s="77"/>
      <c r="Q133" s="77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1107</v>
      </c>
      <c r="D134" s="45" t="s">
        <v>142</v>
      </c>
      <c r="E134" s="14" t="s">
        <v>165</v>
      </c>
      <c r="F134" s="7">
        <v>4</v>
      </c>
      <c r="G134" s="7">
        <v>0</v>
      </c>
      <c r="H134" s="7">
        <v>0</v>
      </c>
      <c r="I134" s="7">
        <v>1</v>
      </c>
      <c r="J134" s="13">
        <f t="shared" si="6"/>
        <v>5</v>
      </c>
      <c r="K134" s="11">
        <v>12025</v>
      </c>
      <c r="L134" s="58" t="s">
        <v>1121</v>
      </c>
      <c r="M134" s="8">
        <f t="shared" si="7"/>
        <v>41.580041580041581</v>
      </c>
      <c r="N134" s="7" t="str">
        <f t="shared" si="8"/>
        <v>Baixa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1112</v>
      </c>
      <c r="D135" s="45" t="s">
        <v>26</v>
      </c>
      <c r="E135" s="14" t="s">
        <v>166</v>
      </c>
      <c r="F135" s="7">
        <v>0</v>
      </c>
      <c r="G135" s="7">
        <v>1</v>
      </c>
      <c r="H135" s="7">
        <v>2</v>
      </c>
      <c r="I135" s="7">
        <v>1</v>
      </c>
      <c r="J135" s="13">
        <f t="shared" si="6"/>
        <v>4</v>
      </c>
      <c r="K135" s="11">
        <v>14883</v>
      </c>
      <c r="L135" s="58" t="s">
        <v>1121</v>
      </c>
      <c r="M135" s="8">
        <f t="shared" si="7"/>
        <v>26.876301820869447</v>
      </c>
      <c r="N135" s="7" t="str">
        <f t="shared" si="8"/>
        <v>Baixa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1110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1115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O137" s="77"/>
      <c r="P137" s="77"/>
      <c r="Q137" s="77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1116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O138" s="77"/>
      <c r="P138" s="77"/>
      <c r="Q138" s="77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1</v>
      </c>
      <c r="G139" s="7">
        <v>0</v>
      </c>
      <c r="H139" s="7">
        <v>0</v>
      </c>
      <c r="I139" s="7">
        <v>0</v>
      </c>
      <c r="J139" s="13">
        <f t="shared" si="6"/>
        <v>1</v>
      </c>
      <c r="K139" s="11">
        <v>37856</v>
      </c>
      <c r="L139" s="58" t="s">
        <v>1122</v>
      </c>
      <c r="M139" s="8">
        <f t="shared" si="7"/>
        <v>2.6415891800507185</v>
      </c>
      <c r="N139" s="7" t="str">
        <f t="shared" si="8"/>
        <v>Baixa</v>
      </c>
      <c r="O139" s="77"/>
      <c r="P139" s="77"/>
      <c r="Q139" s="77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1114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1108</v>
      </c>
      <c r="D141" s="45" t="s">
        <v>11</v>
      </c>
      <c r="E141" s="14" t="s">
        <v>172</v>
      </c>
      <c r="F141" s="7">
        <v>9</v>
      </c>
      <c r="G141" s="7">
        <v>10</v>
      </c>
      <c r="H141" s="7">
        <v>7</v>
      </c>
      <c r="I141" s="7">
        <v>1</v>
      </c>
      <c r="J141" s="13">
        <f t="shared" si="6"/>
        <v>27</v>
      </c>
      <c r="K141" s="11">
        <v>9679</v>
      </c>
      <c r="L141" s="58" t="s">
        <v>1121</v>
      </c>
      <c r="M141" s="8">
        <f t="shared" si="7"/>
        <v>278.95443744188452</v>
      </c>
      <c r="N141" s="7" t="str">
        <f t="shared" si="8"/>
        <v>Média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1107</v>
      </c>
      <c r="D142" s="45" t="s">
        <v>142</v>
      </c>
      <c r="E142" s="14" t="s">
        <v>173</v>
      </c>
      <c r="F142" s="7">
        <v>3</v>
      </c>
      <c r="G142" s="7">
        <v>0</v>
      </c>
      <c r="H142" s="7">
        <v>2</v>
      </c>
      <c r="I142" s="7">
        <v>5</v>
      </c>
      <c r="J142" s="13">
        <f t="shared" si="6"/>
        <v>10</v>
      </c>
      <c r="K142" s="11">
        <v>16109</v>
      </c>
      <c r="L142" s="58" t="s">
        <v>1121</v>
      </c>
      <c r="M142" s="8">
        <f t="shared" si="7"/>
        <v>62.077099757899312</v>
      </c>
      <c r="N142" s="7" t="str">
        <f t="shared" si="8"/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1110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1118</v>
      </c>
      <c r="D144" s="45" t="s">
        <v>102</v>
      </c>
      <c r="E144" s="14" t="s">
        <v>175</v>
      </c>
      <c r="F144" s="7">
        <v>0</v>
      </c>
      <c r="G144" s="7">
        <v>5</v>
      </c>
      <c r="H144" s="7">
        <v>4</v>
      </c>
      <c r="I144" s="7">
        <v>0</v>
      </c>
      <c r="J144" s="13">
        <f t="shared" si="6"/>
        <v>9</v>
      </c>
      <c r="K144" s="11">
        <v>15153</v>
      </c>
      <c r="L144" s="58" t="s">
        <v>1121</v>
      </c>
      <c r="M144" s="8">
        <f t="shared" si="7"/>
        <v>59.394179370421703</v>
      </c>
      <c r="N144" s="7" t="str">
        <f t="shared" si="8"/>
        <v>Baixa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1114</v>
      </c>
      <c r="D145" s="45" t="s">
        <v>45</v>
      </c>
      <c r="E145" s="14" t="s">
        <v>176</v>
      </c>
      <c r="F145" s="7">
        <v>0</v>
      </c>
      <c r="G145" s="7">
        <v>1</v>
      </c>
      <c r="H145" s="7">
        <v>1</v>
      </c>
      <c r="I145" s="7">
        <v>3</v>
      </c>
      <c r="J145" s="13">
        <f t="shared" si="6"/>
        <v>5</v>
      </c>
      <c r="K145" s="11">
        <v>8601</v>
      </c>
      <c r="L145" s="58" t="s">
        <v>1121</v>
      </c>
      <c r="M145" s="8">
        <f t="shared" si="7"/>
        <v>58.132775258690849</v>
      </c>
      <c r="N145" s="7" t="str">
        <f t="shared" si="8"/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1109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1113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1116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1116</v>
      </c>
      <c r="D149" s="45" t="s">
        <v>41</v>
      </c>
      <c r="E149" s="14" t="s">
        <v>180</v>
      </c>
      <c r="F149" s="7">
        <v>1</v>
      </c>
      <c r="G149" s="7">
        <v>1</v>
      </c>
      <c r="H149" s="7">
        <v>0</v>
      </c>
      <c r="I149" s="7">
        <v>1</v>
      </c>
      <c r="J149" s="13">
        <f t="shared" si="6"/>
        <v>3</v>
      </c>
      <c r="K149" s="11">
        <v>25327</v>
      </c>
      <c r="L149" s="58" t="s">
        <v>1122</v>
      </c>
      <c r="M149" s="8">
        <f t="shared" si="7"/>
        <v>11.845066529790342</v>
      </c>
      <c r="N149" s="7" t="str">
        <f t="shared" si="8"/>
        <v>Baixa</v>
      </c>
      <c r="O149" s="75"/>
      <c r="P149" s="75"/>
      <c r="Q149" s="75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1115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O150" s="77"/>
      <c r="P150" s="77"/>
      <c r="Q150" s="77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1110</v>
      </c>
      <c r="D151" s="45" t="s">
        <v>20</v>
      </c>
      <c r="E151" s="14" t="s">
        <v>182</v>
      </c>
      <c r="F151" s="7">
        <v>2</v>
      </c>
      <c r="G151" s="7">
        <v>1</v>
      </c>
      <c r="H151" s="7">
        <v>1</v>
      </c>
      <c r="I151" s="7">
        <v>1</v>
      </c>
      <c r="J151" s="13">
        <f t="shared" si="6"/>
        <v>5</v>
      </c>
      <c r="K151" s="11">
        <v>91503</v>
      </c>
      <c r="L151" s="58" t="s">
        <v>1123</v>
      </c>
      <c r="M151" s="8">
        <f t="shared" si="7"/>
        <v>5.4643017168835994</v>
      </c>
      <c r="N151" s="7" t="str">
        <f t="shared" si="8"/>
        <v>Baixa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3</v>
      </c>
      <c r="I152" s="7">
        <v>0</v>
      </c>
      <c r="J152" s="13">
        <f t="shared" si="6"/>
        <v>3</v>
      </c>
      <c r="K152" s="11">
        <v>9396</v>
      </c>
      <c r="L152" s="58" t="s">
        <v>1121</v>
      </c>
      <c r="M152" s="8">
        <f t="shared" si="7"/>
        <v>31.928480204342275</v>
      </c>
      <c r="N152" s="7" t="str">
        <f t="shared" si="8"/>
        <v>Baixa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1114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1113</v>
      </c>
      <c r="D154" s="45" t="s">
        <v>28</v>
      </c>
      <c r="E154" s="14" t="s">
        <v>185</v>
      </c>
      <c r="F154" s="7">
        <v>2</v>
      </c>
      <c r="G154" s="7">
        <v>4</v>
      </c>
      <c r="H154" s="7">
        <v>0</v>
      </c>
      <c r="I154" s="7">
        <v>0</v>
      </c>
      <c r="J154" s="13">
        <f t="shared" si="6"/>
        <v>6</v>
      </c>
      <c r="K154" s="11">
        <v>19007</v>
      </c>
      <c r="L154" s="58" t="s">
        <v>1121</v>
      </c>
      <c r="M154" s="8">
        <f t="shared" si="7"/>
        <v>31.5673173041511</v>
      </c>
      <c r="N154" s="7" t="str">
        <f t="shared" si="8"/>
        <v>Baixa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1108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O155" s="77"/>
      <c r="P155" s="77"/>
      <c r="Q155" s="77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1114</v>
      </c>
      <c r="D156" s="45" t="s">
        <v>33</v>
      </c>
      <c r="E156" s="14" t="s">
        <v>187</v>
      </c>
      <c r="F156" s="7">
        <v>1</v>
      </c>
      <c r="G156" s="7">
        <v>0</v>
      </c>
      <c r="H156" s="7">
        <v>0</v>
      </c>
      <c r="I156" s="7">
        <v>0</v>
      </c>
      <c r="J156" s="13">
        <f t="shared" si="6"/>
        <v>1</v>
      </c>
      <c r="K156" s="11">
        <v>12158</v>
      </c>
      <c r="L156" s="58" t="s">
        <v>1121</v>
      </c>
      <c r="M156" s="8">
        <f t="shared" si="7"/>
        <v>8.2250370126665562</v>
      </c>
      <c r="N156" s="7" t="str">
        <f t="shared" si="8"/>
        <v>Baixa</v>
      </c>
      <c r="O156" s="77"/>
      <c r="P156" s="77"/>
      <c r="Q156" s="77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1112</v>
      </c>
      <c r="D157" s="45" t="s">
        <v>26</v>
      </c>
      <c r="E157" s="14" t="s">
        <v>188</v>
      </c>
      <c r="F157" s="7">
        <v>0</v>
      </c>
      <c r="G157" s="7">
        <v>1</v>
      </c>
      <c r="H157" s="7">
        <v>3</v>
      </c>
      <c r="I157" s="7">
        <v>2</v>
      </c>
      <c r="J157" s="13">
        <f t="shared" si="6"/>
        <v>6</v>
      </c>
      <c r="K157" s="11">
        <v>11439</v>
      </c>
      <c r="L157" s="58" t="s">
        <v>1121</v>
      </c>
      <c r="M157" s="8">
        <f t="shared" si="7"/>
        <v>52.452137424600053</v>
      </c>
      <c r="N157" s="7" t="str">
        <f t="shared" si="8"/>
        <v>Baixa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1114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1</v>
      </c>
      <c r="J158" s="13">
        <f t="shared" si="6"/>
        <v>1</v>
      </c>
      <c r="K158" s="11">
        <v>14769</v>
      </c>
      <c r="L158" s="58" t="s">
        <v>1121</v>
      </c>
      <c r="M158" s="8">
        <f t="shared" si="7"/>
        <v>6.7709391292572274</v>
      </c>
      <c r="N158" s="7" t="str">
        <f t="shared" si="8"/>
        <v>Baixa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1112</v>
      </c>
      <c r="D159" s="45" t="s">
        <v>26</v>
      </c>
      <c r="E159" s="14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1117</v>
      </c>
      <c r="D160" s="45" t="s">
        <v>71</v>
      </c>
      <c r="E160" s="14" t="s">
        <v>191</v>
      </c>
      <c r="F160" s="7">
        <v>0</v>
      </c>
      <c r="G160" s="7">
        <v>0</v>
      </c>
      <c r="H160" s="7">
        <v>0</v>
      </c>
      <c r="I160" s="7">
        <v>2</v>
      </c>
      <c r="J160" s="13">
        <f t="shared" si="6"/>
        <v>2</v>
      </c>
      <c r="K160" s="11">
        <v>30324</v>
      </c>
      <c r="L160" s="58" t="s">
        <v>1122</v>
      </c>
      <c r="M160" s="8">
        <f t="shared" si="7"/>
        <v>6.5954359583168447</v>
      </c>
      <c r="N160" s="7" t="str">
        <f t="shared" si="8"/>
        <v>Baixa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1114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1112</v>
      </c>
      <c r="D162" s="45" t="s">
        <v>26</v>
      </c>
      <c r="E162" s="14" t="s">
        <v>193</v>
      </c>
      <c r="F162" s="7">
        <v>2</v>
      </c>
      <c r="G162" s="7">
        <v>0</v>
      </c>
      <c r="H162" s="7">
        <v>0</v>
      </c>
      <c r="I162" s="7">
        <v>0</v>
      </c>
      <c r="J162" s="13">
        <f t="shared" si="6"/>
        <v>2</v>
      </c>
      <c r="K162" s="11">
        <v>19144</v>
      </c>
      <c r="L162" s="58" t="s">
        <v>1121</v>
      </c>
      <c r="M162" s="8">
        <f t="shared" si="7"/>
        <v>10.447137484329295</v>
      </c>
      <c r="N162" s="7" t="str">
        <f t="shared" si="8"/>
        <v>Baixa</v>
      </c>
      <c r="O162" s="77"/>
      <c r="P162" s="77"/>
      <c r="Q162" s="7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1111</v>
      </c>
      <c r="D163" s="45" t="s">
        <v>24</v>
      </c>
      <c r="E163" s="14" t="s">
        <v>194</v>
      </c>
      <c r="F163" s="7">
        <v>1</v>
      </c>
      <c r="G163" s="7">
        <v>9</v>
      </c>
      <c r="H163" s="7">
        <v>14</v>
      </c>
      <c r="I163" s="7">
        <v>7</v>
      </c>
      <c r="J163" s="13">
        <f t="shared" si="6"/>
        <v>31</v>
      </c>
      <c r="K163" s="11">
        <v>9986</v>
      </c>
      <c r="L163" s="58" t="s">
        <v>1121</v>
      </c>
      <c r="M163" s="8">
        <f t="shared" si="7"/>
        <v>310.43460845183256</v>
      </c>
      <c r="N163" s="7" t="str">
        <f t="shared" si="8"/>
        <v>Alta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1114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O164" s="77"/>
      <c r="P164" s="77"/>
      <c r="Q164" s="77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1114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1114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O166" s="77"/>
      <c r="P166" s="77"/>
      <c r="Q166" s="77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1116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1107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O168" s="75"/>
      <c r="P168" s="75"/>
      <c r="Q168" s="75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1114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O169" s="77"/>
      <c r="P169" s="77"/>
      <c r="Q169" s="77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1115</v>
      </c>
      <c r="D170" s="45" t="s">
        <v>38</v>
      </c>
      <c r="E170" s="14" t="s">
        <v>201</v>
      </c>
      <c r="F170" s="7">
        <v>0</v>
      </c>
      <c r="G170" s="7">
        <v>4</v>
      </c>
      <c r="H170" s="7">
        <v>3</v>
      </c>
      <c r="I170" s="7">
        <v>1</v>
      </c>
      <c r="J170" s="13">
        <f t="shared" si="6"/>
        <v>8</v>
      </c>
      <c r="K170" s="11">
        <v>74691</v>
      </c>
      <c r="L170" s="58" t="s">
        <v>1123</v>
      </c>
      <c r="M170" s="8">
        <f t="shared" si="7"/>
        <v>10.710795142654403</v>
      </c>
      <c r="N170" s="7" t="str">
        <f t="shared" si="8"/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1108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1116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1113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1118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1114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1</v>
      </c>
      <c r="I175" s="7">
        <v>0</v>
      </c>
      <c r="J175" s="13">
        <f t="shared" si="6"/>
        <v>1</v>
      </c>
      <c r="K175" s="11">
        <v>21703</v>
      </c>
      <c r="L175" s="58" t="s">
        <v>1121</v>
      </c>
      <c r="M175" s="8">
        <f t="shared" si="7"/>
        <v>4.6076579274754641</v>
      </c>
      <c r="N175" s="7" t="str">
        <f t="shared" si="8"/>
        <v>Baixa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1108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1110</v>
      </c>
      <c r="D177" s="45" t="s">
        <v>22</v>
      </c>
      <c r="E177" s="14" t="s">
        <v>208</v>
      </c>
      <c r="F177" s="7">
        <v>0</v>
      </c>
      <c r="G177" s="7">
        <v>1</v>
      </c>
      <c r="H177" s="7">
        <v>0</v>
      </c>
      <c r="I177" s="7">
        <v>6</v>
      </c>
      <c r="J177" s="13">
        <f t="shared" si="6"/>
        <v>7</v>
      </c>
      <c r="K177" s="11">
        <v>7017</v>
      </c>
      <c r="L177" s="58" t="s">
        <v>1121</v>
      </c>
      <c r="M177" s="8">
        <f t="shared" si="7"/>
        <v>99.757731224169873</v>
      </c>
      <c r="N177" s="7" t="str">
        <f t="shared" si="8"/>
        <v>Baixa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1107</v>
      </c>
      <c r="D178" s="45" t="s">
        <v>142</v>
      </c>
      <c r="E178" s="14" t="s">
        <v>209</v>
      </c>
      <c r="F178" s="7">
        <v>2</v>
      </c>
      <c r="G178" s="7">
        <v>13</v>
      </c>
      <c r="H178" s="7">
        <v>3</v>
      </c>
      <c r="I178" s="7">
        <v>4</v>
      </c>
      <c r="J178" s="13">
        <f t="shared" si="6"/>
        <v>22</v>
      </c>
      <c r="K178" s="11">
        <v>10425</v>
      </c>
      <c r="L178" s="58" t="s">
        <v>1121</v>
      </c>
      <c r="M178" s="8">
        <f t="shared" si="7"/>
        <v>211.03117505995201</v>
      </c>
      <c r="N178" s="7" t="str">
        <f t="shared" si="8"/>
        <v>Média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1115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1109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1117</v>
      </c>
      <c r="D182" s="45" t="s">
        <v>80</v>
      </c>
      <c r="E182" s="14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1115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1116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1114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1118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1</v>
      </c>
      <c r="I186" s="7">
        <v>0</v>
      </c>
      <c r="J186" s="13">
        <f t="shared" si="6"/>
        <v>1</v>
      </c>
      <c r="K186" s="11">
        <v>7590</v>
      </c>
      <c r="L186" s="58" t="s">
        <v>1121</v>
      </c>
      <c r="M186" s="8">
        <f t="shared" si="7"/>
        <v>13.175230566534914</v>
      </c>
      <c r="N186" s="7" t="str">
        <f t="shared" si="8"/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1112</v>
      </c>
      <c r="D187" s="45" t="s">
        <v>26</v>
      </c>
      <c r="E187" s="14" t="s">
        <v>218</v>
      </c>
      <c r="F187" s="7">
        <v>0</v>
      </c>
      <c r="G187" s="7">
        <v>0</v>
      </c>
      <c r="H187" s="7">
        <v>1</v>
      </c>
      <c r="I187" s="7">
        <v>1</v>
      </c>
      <c r="J187" s="13">
        <f t="shared" si="6"/>
        <v>2</v>
      </c>
      <c r="K187" s="11">
        <v>28366</v>
      </c>
      <c r="L187" s="58" t="s">
        <v>1122</v>
      </c>
      <c r="M187" s="8">
        <f t="shared" si="7"/>
        <v>7.0506944934076001</v>
      </c>
      <c r="N187" s="7" t="str">
        <f t="shared" si="8"/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1115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1111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1113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O191" s="75"/>
      <c r="P191" s="75"/>
      <c r="Q191" s="7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1114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1116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1111</v>
      </c>
      <c r="D194" s="45" t="s">
        <v>24</v>
      </c>
      <c r="E194" s="14" t="s">
        <v>225</v>
      </c>
      <c r="F194" s="7">
        <v>1</v>
      </c>
      <c r="G194" s="7">
        <v>5</v>
      </c>
      <c r="H194" s="7">
        <v>2</v>
      </c>
      <c r="I194" s="7">
        <v>1</v>
      </c>
      <c r="J194" s="13">
        <f t="shared" si="6"/>
        <v>9</v>
      </c>
      <c r="K194" s="11">
        <v>27425</v>
      </c>
      <c r="L194" s="58" t="s">
        <v>1122</v>
      </c>
      <c r="M194" s="8">
        <f t="shared" si="7"/>
        <v>32.816773017319967</v>
      </c>
      <c r="N194" s="7" t="str">
        <f t="shared" si="8"/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1114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1109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1108</v>
      </c>
      <c r="D197" s="45" t="s">
        <v>90</v>
      </c>
      <c r="E197" s="14" t="s">
        <v>228</v>
      </c>
      <c r="F197" s="7">
        <v>3</v>
      </c>
      <c r="G197" s="7">
        <v>0</v>
      </c>
      <c r="H197" s="7">
        <v>1</v>
      </c>
      <c r="I197" s="7">
        <v>6</v>
      </c>
      <c r="J197" s="13">
        <f t="shared" ref="J197:J260" si="9">F197+G197+H197+I197</f>
        <v>10</v>
      </c>
      <c r="K197" s="11">
        <v>17641</v>
      </c>
      <c r="L197" s="58" t="s">
        <v>1121</v>
      </c>
      <c r="M197" s="8">
        <f t="shared" ref="M197:M260" si="10">(J197/K197)*100000</f>
        <v>56.686128904257124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Baixa</v>
      </c>
      <c r="O197" s="77"/>
      <c r="P197" s="77"/>
      <c r="Q197" s="77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1112</v>
      </c>
      <c r="D198" s="45" t="s">
        <v>26</v>
      </c>
      <c r="E198" s="14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1114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1114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1118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1108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1114</v>
      </c>
      <c r="D203" s="45" t="s">
        <v>36</v>
      </c>
      <c r="E203" s="14" t="s">
        <v>234</v>
      </c>
      <c r="F203" s="7">
        <v>1</v>
      </c>
      <c r="G203" s="7">
        <v>1</v>
      </c>
      <c r="H203" s="7">
        <v>0</v>
      </c>
      <c r="I203" s="7">
        <v>0</v>
      </c>
      <c r="J203" s="13">
        <f t="shared" si="9"/>
        <v>2</v>
      </c>
      <c r="K203" s="11">
        <v>11813</v>
      </c>
      <c r="L203" s="58" t="s">
        <v>1121</v>
      </c>
      <c r="M203" s="8">
        <f t="shared" si="10"/>
        <v>16.930500296283753</v>
      </c>
      <c r="N203" s="7" t="str">
        <f t="shared" si="11"/>
        <v>Baixa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1116</v>
      </c>
      <c r="D204" s="45" t="s">
        <v>41</v>
      </c>
      <c r="E204" s="14" t="s">
        <v>235</v>
      </c>
      <c r="F204" s="7">
        <v>0</v>
      </c>
      <c r="G204" s="7">
        <v>4</v>
      </c>
      <c r="H204" s="7">
        <v>4</v>
      </c>
      <c r="I204" s="7">
        <v>2</v>
      </c>
      <c r="J204" s="13">
        <f t="shared" si="9"/>
        <v>10</v>
      </c>
      <c r="K204" s="11">
        <v>54196</v>
      </c>
      <c r="L204" s="58" t="s">
        <v>1122</v>
      </c>
      <c r="M204" s="8">
        <f t="shared" si="10"/>
        <v>18.451546239574874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O205" s="75"/>
      <c r="P205" s="75"/>
      <c r="Q205" s="75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1111</v>
      </c>
      <c r="D206" s="45" t="s">
        <v>24</v>
      </c>
      <c r="E206" s="14" t="s">
        <v>237</v>
      </c>
      <c r="F206" s="7">
        <v>1</v>
      </c>
      <c r="G206" s="7">
        <v>2</v>
      </c>
      <c r="H206" s="7">
        <v>2</v>
      </c>
      <c r="I206" s="7">
        <v>0</v>
      </c>
      <c r="J206" s="13">
        <f t="shared" si="9"/>
        <v>5</v>
      </c>
      <c r="K206" s="11">
        <v>6908</v>
      </c>
      <c r="L206" s="58" t="s">
        <v>1121</v>
      </c>
      <c r="M206" s="8">
        <f t="shared" si="10"/>
        <v>72.379849449913138</v>
      </c>
      <c r="N206" s="7" t="str">
        <f t="shared" si="11"/>
        <v>Baixa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1116</v>
      </c>
      <c r="D207" s="45" t="s">
        <v>41</v>
      </c>
      <c r="E207" s="14" t="s">
        <v>238</v>
      </c>
      <c r="F207" s="7">
        <v>1</v>
      </c>
      <c r="G207" s="7">
        <v>0</v>
      </c>
      <c r="H207" s="7">
        <v>0</v>
      </c>
      <c r="I207" s="7">
        <v>0</v>
      </c>
      <c r="J207" s="13">
        <f t="shared" si="9"/>
        <v>1</v>
      </c>
      <c r="K207" s="11">
        <v>127539</v>
      </c>
      <c r="L207" s="58" t="s">
        <v>1124</v>
      </c>
      <c r="M207" s="8">
        <f t="shared" si="10"/>
        <v>0.78407389112349957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1110</v>
      </c>
      <c r="D208" s="45" t="s">
        <v>22</v>
      </c>
      <c r="E208" s="14" t="s">
        <v>239</v>
      </c>
      <c r="F208" s="7">
        <v>3</v>
      </c>
      <c r="G208" s="7">
        <v>5</v>
      </c>
      <c r="H208" s="7">
        <v>15</v>
      </c>
      <c r="I208" s="7">
        <v>8</v>
      </c>
      <c r="J208" s="13">
        <f t="shared" si="9"/>
        <v>31</v>
      </c>
      <c r="K208" s="11">
        <v>22892</v>
      </c>
      <c r="L208" s="58" t="s">
        <v>1121</v>
      </c>
      <c r="M208" s="8">
        <f t="shared" si="10"/>
        <v>135.41848680761839</v>
      </c>
      <c r="N208" s="7" t="str">
        <f t="shared" si="11"/>
        <v>Média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1114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1108</v>
      </c>
      <c r="D210" s="45" t="s">
        <v>98</v>
      </c>
      <c r="E210" s="14" t="s">
        <v>241</v>
      </c>
      <c r="F210" s="7">
        <v>10</v>
      </c>
      <c r="G210" s="7">
        <v>21</v>
      </c>
      <c r="H210" s="7">
        <v>26</v>
      </c>
      <c r="I210" s="7">
        <v>11</v>
      </c>
      <c r="J210" s="13">
        <f t="shared" si="9"/>
        <v>68</v>
      </c>
      <c r="K210" s="11">
        <v>659070</v>
      </c>
      <c r="L210" s="58" t="s">
        <v>1125</v>
      </c>
      <c r="M210" s="8">
        <f t="shared" si="10"/>
        <v>10.317568695282747</v>
      </c>
      <c r="N210" s="7" t="str">
        <f t="shared" si="11"/>
        <v>Baixa</v>
      </c>
      <c r="O210" s="75"/>
      <c r="P210" s="75"/>
      <c r="Q210" s="75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1114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1118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1108</v>
      </c>
      <c r="D213" s="45" t="s">
        <v>11</v>
      </c>
      <c r="E213" s="14" t="s">
        <v>244</v>
      </c>
      <c r="F213" s="7">
        <v>0</v>
      </c>
      <c r="G213" s="7">
        <v>2</v>
      </c>
      <c r="H213" s="7">
        <v>0</v>
      </c>
      <c r="I213" s="7">
        <v>0</v>
      </c>
      <c r="J213" s="13">
        <f t="shared" si="9"/>
        <v>2</v>
      </c>
      <c r="K213" s="11">
        <v>8883</v>
      </c>
      <c r="L213" s="58" t="s">
        <v>1121</v>
      </c>
      <c r="M213" s="8">
        <f t="shared" si="10"/>
        <v>22.514916131937408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1114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1108</v>
      </c>
      <c r="D215" s="45" t="s">
        <v>11</v>
      </c>
      <c r="E215" s="14" t="s">
        <v>246</v>
      </c>
      <c r="F215" s="7">
        <v>0</v>
      </c>
      <c r="G215" s="7">
        <v>0</v>
      </c>
      <c r="H215" s="7">
        <v>2</v>
      </c>
      <c r="I215" s="7">
        <v>0</v>
      </c>
      <c r="J215" s="13">
        <f t="shared" si="9"/>
        <v>2</v>
      </c>
      <c r="K215" s="11">
        <v>23797</v>
      </c>
      <c r="L215" s="58" t="s">
        <v>1121</v>
      </c>
      <c r="M215" s="8">
        <f t="shared" si="10"/>
        <v>8.4044207253015077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1110</v>
      </c>
      <c r="D216" s="45" t="s">
        <v>22</v>
      </c>
      <c r="E216" s="14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1107</v>
      </c>
      <c r="D217" s="45" t="s">
        <v>8</v>
      </c>
      <c r="E217" s="14" t="s">
        <v>248</v>
      </c>
      <c r="F217" s="7">
        <v>1</v>
      </c>
      <c r="G217" s="7">
        <v>7</v>
      </c>
      <c r="H217" s="7">
        <v>4</v>
      </c>
      <c r="I217" s="7">
        <v>2</v>
      </c>
      <c r="J217" s="13">
        <f t="shared" si="9"/>
        <v>14</v>
      </c>
      <c r="K217" s="11">
        <v>27982</v>
      </c>
      <c r="L217" s="58" t="s">
        <v>1122</v>
      </c>
      <c r="M217" s="8">
        <f t="shared" si="10"/>
        <v>50.032163533700235</v>
      </c>
      <c r="N217" s="7" t="str">
        <f t="shared" si="11"/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1110</v>
      </c>
      <c r="D218" s="45" t="s">
        <v>20</v>
      </c>
      <c r="E218" s="14" t="s">
        <v>20</v>
      </c>
      <c r="F218" s="7">
        <v>1</v>
      </c>
      <c r="G218" s="7">
        <v>3</v>
      </c>
      <c r="H218" s="7">
        <v>0</v>
      </c>
      <c r="I218" s="7">
        <v>0</v>
      </c>
      <c r="J218" s="13">
        <f t="shared" si="9"/>
        <v>4</v>
      </c>
      <c r="K218" s="11">
        <v>109405</v>
      </c>
      <c r="L218" s="58" t="s">
        <v>1124</v>
      </c>
      <c r="M218" s="8">
        <f t="shared" si="10"/>
        <v>3.6561400301631557</v>
      </c>
      <c r="N218" s="7" t="str">
        <f t="shared" si="11"/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1115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1116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1112</v>
      </c>
      <c r="D222" s="45" t="s">
        <v>26</v>
      </c>
      <c r="E222" s="14" t="s">
        <v>252</v>
      </c>
      <c r="F222" s="7">
        <v>1</v>
      </c>
      <c r="G222" s="7">
        <v>0</v>
      </c>
      <c r="H222" s="7">
        <v>0</v>
      </c>
      <c r="I222" s="7">
        <v>0</v>
      </c>
      <c r="J222" s="13">
        <f t="shared" si="9"/>
        <v>1</v>
      </c>
      <c r="K222" s="11">
        <v>3241</v>
      </c>
      <c r="L222" s="58" t="s">
        <v>1121</v>
      </c>
      <c r="M222" s="8">
        <f t="shared" si="10"/>
        <v>30.854674483184201</v>
      </c>
      <c r="N222" s="7" t="str">
        <f t="shared" si="11"/>
        <v>Baixa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1114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1112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1110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1113</v>
      </c>
      <c r="D227" s="45" t="s">
        <v>28</v>
      </c>
      <c r="E227" s="14" t="s">
        <v>257</v>
      </c>
      <c r="F227" s="7">
        <v>1</v>
      </c>
      <c r="G227" s="7">
        <v>0</v>
      </c>
      <c r="H227" s="7">
        <v>1</v>
      </c>
      <c r="I227" s="7">
        <v>2</v>
      </c>
      <c r="J227" s="13">
        <f t="shared" si="9"/>
        <v>4</v>
      </c>
      <c r="K227" s="11">
        <v>6646</v>
      </c>
      <c r="L227" s="58" t="s">
        <v>1121</v>
      </c>
      <c r="M227" s="8">
        <f t="shared" si="10"/>
        <v>60.186578393018358</v>
      </c>
      <c r="N227" s="7" t="str">
        <f t="shared" si="11"/>
        <v>Baixa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1112</v>
      </c>
      <c r="D228" s="45" t="s">
        <v>26</v>
      </c>
      <c r="E228" s="14" t="s">
        <v>258</v>
      </c>
      <c r="F228" s="7">
        <v>0</v>
      </c>
      <c r="G228" s="7">
        <v>2</v>
      </c>
      <c r="H228" s="7">
        <v>0</v>
      </c>
      <c r="I228" s="7">
        <v>0</v>
      </c>
      <c r="J228" s="13">
        <f t="shared" si="9"/>
        <v>2</v>
      </c>
      <c r="K228" s="11">
        <v>12660</v>
      </c>
      <c r="L228" s="58" t="s">
        <v>1121</v>
      </c>
      <c r="M228" s="8">
        <f t="shared" si="10"/>
        <v>15.797788309636649</v>
      </c>
      <c r="N228" s="7" t="str">
        <f t="shared" si="11"/>
        <v>Baixa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1118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1116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1</v>
      </c>
      <c r="J230" s="13">
        <f t="shared" si="9"/>
        <v>1</v>
      </c>
      <c r="K230" s="11">
        <v>5145</v>
      </c>
      <c r="L230" s="58" t="s">
        <v>1121</v>
      </c>
      <c r="M230" s="8">
        <f t="shared" si="10"/>
        <v>19.436345966958214</v>
      </c>
      <c r="N230" s="7" t="str">
        <f t="shared" si="11"/>
        <v>Baixa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1114</v>
      </c>
      <c r="D231" s="45" t="s">
        <v>33</v>
      </c>
      <c r="E231" s="14" t="s">
        <v>261</v>
      </c>
      <c r="F231" s="7">
        <v>1</v>
      </c>
      <c r="G231" s="7">
        <v>0</v>
      </c>
      <c r="H231" s="7">
        <v>0</v>
      </c>
      <c r="I231" s="7">
        <v>0</v>
      </c>
      <c r="J231" s="13">
        <f t="shared" si="9"/>
        <v>1</v>
      </c>
      <c r="K231" s="11">
        <v>10258</v>
      </c>
      <c r="L231" s="58" t="s">
        <v>1121</v>
      </c>
      <c r="M231" s="8">
        <f t="shared" si="10"/>
        <v>9.748488984207448</v>
      </c>
      <c r="N231" s="7" t="str">
        <f t="shared" si="11"/>
        <v>Baixa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1108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1117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1114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1110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1118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1108</v>
      </c>
      <c r="D237" s="45" t="s">
        <v>11</v>
      </c>
      <c r="E237" s="14" t="s">
        <v>267</v>
      </c>
      <c r="F237" s="7">
        <v>0</v>
      </c>
      <c r="G237" s="7">
        <v>1</v>
      </c>
      <c r="H237" s="7">
        <v>4</v>
      </c>
      <c r="I237" s="7">
        <v>0</v>
      </c>
      <c r="J237" s="13">
        <f t="shared" si="9"/>
        <v>5</v>
      </c>
      <c r="K237" s="11">
        <v>79625</v>
      </c>
      <c r="L237" s="58" t="s">
        <v>1123</v>
      </c>
      <c r="M237" s="8">
        <f t="shared" si="10"/>
        <v>6.2794348508634217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1</v>
      </c>
      <c r="I238" s="7">
        <v>0</v>
      </c>
      <c r="J238" s="13">
        <f t="shared" si="9"/>
        <v>1</v>
      </c>
      <c r="K238" s="11">
        <v>5399</v>
      </c>
      <c r="L238" s="58" t="s">
        <v>1121</v>
      </c>
      <c r="M238" s="8">
        <f t="shared" si="10"/>
        <v>18.521948508983144</v>
      </c>
      <c r="N238" s="7" t="str">
        <f t="shared" si="11"/>
        <v>Baixa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1114</v>
      </c>
      <c r="D239" s="45" t="s">
        <v>36</v>
      </c>
      <c r="E239" s="14" t="s">
        <v>269</v>
      </c>
      <c r="F239" s="7">
        <v>0</v>
      </c>
      <c r="G239" s="7">
        <v>1</v>
      </c>
      <c r="H239" s="7">
        <v>1</v>
      </c>
      <c r="I239" s="7">
        <v>0</v>
      </c>
      <c r="J239" s="13">
        <f t="shared" si="9"/>
        <v>2</v>
      </c>
      <c r="K239" s="11">
        <v>8035</v>
      </c>
      <c r="L239" s="58" t="s">
        <v>1121</v>
      </c>
      <c r="M239" s="8">
        <f t="shared" si="10"/>
        <v>24.891101431238329</v>
      </c>
      <c r="N239" s="7" t="str">
        <f t="shared" si="11"/>
        <v>Baixa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1114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1111</v>
      </c>
      <c r="D241" s="45" t="s">
        <v>24</v>
      </c>
      <c r="E241" s="14" t="s">
        <v>271</v>
      </c>
      <c r="F241" s="7">
        <v>0</v>
      </c>
      <c r="G241" s="7">
        <v>1</v>
      </c>
      <c r="H241" s="7">
        <v>3</v>
      </c>
      <c r="I241" s="7">
        <v>0</v>
      </c>
      <c r="J241" s="13">
        <f t="shared" si="9"/>
        <v>4</v>
      </c>
      <c r="K241" s="11">
        <v>10291</v>
      </c>
      <c r="L241" s="58" t="s">
        <v>1121</v>
      </c>
      <c r="M241" s="8">
        <f t="shared" si="10"/>
        <v>38.868914585560198</v>
      </c>
      <c r="N241" s="7" t="str">
        <f t="shared" si="11"/>
        <v>Baixa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1115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1</v>
      </c>
      <c r="I242" s="7">
        <v>0</v>
      </c>
      <c r="J242" s="13">
        <f t="shared" si="9"/>
        <v>1</v>
      </c>
      <c r="K242" s="11">
        <v>4996</v>
      </c>
      <c r="L242" s="58" t="s">
        <v>1121</v>
      </c>
      <c r="M242" s="8">
        <f t="shared" si="10"/>
        <v>20.016012810248196</v>
      </c>
      <c r="N242" s="7" t="str">
        <f t="shared" si="11"/>
        <v>Baixa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1116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1116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9</v>
      </c>
      <c r="G245" s="7">
        <v>15</v>
      </c>
      <c r="H245" s="7">
        <v>21</v>
      </c>
      <c r="I245" s="7">
        <v>23</v>
      </c>
      <c r="J245" s="13">
        <f t="shared" si="9"/>
        <v>68</v>
      </c>
      <c r="K245" s="11">
        <v>47617</v>
      </c>
      <c r="L245" s="58" t="s">
        <v>1122</v>
      </c>
      <c r="M245" s="8">
        <f t="shared" si="10"/>
        <v>142.80614066404857</v>
      </c>
      <c r="N245" s="7" t="str">
        <f t="shared" si="11"/>
        <v>Média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1109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1110</v>
      </c>
      <c r="D247" s="45" t="s">
        <v>20</v>
      </c>
      <c r="E247" s="14" t="s">
        <v>276</v>
      </c>
      <c r="F247" s="7">
        <v>0</v>
      </c>
      <c r="G247" s="7">
        <v>0</v>
      </c>
      <c r="H247" s="7">
        <v>5</v>
      </c>
      <c r="I247" s="7">
        <v>23</v>
      </c>
      <c r="J247" s="13">
        <f t="shared" si="9"/>
        <v>28</v>
      </c>
      <c r="K247" s="11">
        <v>7852</v>
      </c>
      <c r="L247" s="58" t="s">
        <v>1121</v>
      </c>
      <c r="M247" s="8">
        <f t="shared" si="10"/>
        <v>356.5970453387672</v>
      </c>
      <c r="N247" s="7" t="str">
        <f t="shared" si="11"/>
        <v>Alta</v>
      </c>
      <c r="O247" s="77"/>
      <c r="P247" s="77"/>
      <c r="Q247" s="77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1115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1115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1110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1</v>
      </c>
      <c r="I250" s="7">
        <v>0</v>
      </c>
      <c r="J250" s="13">
        <f t="shared" si="9"/>
        <v>1</v>
      </c>
      <c r="K250" s="11">
        <v>4984</v>
      </c>
      <c r="L250" s="58" t="s">
        <v>1121</v>
      </c>
      <c r="M250" s="8">
        <f t="shared" si="10"/>
        <v>20.064205457463885</v>
      </c>
      <c r="N250" s="7" t="str">
        <f t="shared" si="11"/>
        <v>Baixa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1110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1112</v>
      </c>
      <c r="D252" s="45" t="s">
        <v>26</v>
      </c>
      <c r="E252" s="14" t="s">
        <v>26</v>
      </c>
      <c r="F252" s="7">
        <v>4</v>
      </c>
      <c r="G252" s="7">
        <v>6</v>
      </c>
      <c r="H252" s="7">
        <v>1</v>
      </c>
      <c r="I252" s="7">
        <v>1</v>
      </c>
      <c r="J252" s="13">
        <f t="shared" si="9"/>
        <v>12</v>
      </c>
      <c r="K252" s="11">
        <v>235977</v>
      </c>
      <c r="L252" s="58" t="s">
        <v>1124</v>
      </c>
      <c r="M252" s="8">
        <f t="shared" si="10"/>
        <v>5.0852413582679663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1113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1</v>
      </c>
      <c r="J253" s="13">
        <f t="shared" si="9"/>
        <v>1</v>
      </c>
      <c r="K253" s="11">
        <v>6702</v>
      </c>
      <c r="L253" s="58" t="s">
        <v>1121</v>
      </c>
      <c r="M253" s="8">
        <f t="shared" si="10"/>
        <v>14.920919128618324</v>
      </c>
      <c r="N253" s="7" t="str">
        <f t="shared" si="11"/>
        <v>Baixa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1114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1113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1117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1110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O257" s="77"/>
      <c r="P257" s="77"/>
      <c r="Q257" s="7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1108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1109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1114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O260" s="77"/>
      <c r="P260" s="77"/>
      <c r="Q260" s="77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1115</v>
      </c>
      <c r="D261" s="45" t="s">
        <v>38</v>
      </c>
      <c r="E261" s="14" t="s">
        <v>857</v>
      </c>
      <c r="F261" s="7">
        <v>0</v>
      </c>
      <c r="G261" s="7">
        <v>0</v>
      </c>
      <c r="H261" s="7">
        <v>2</v>
      </c>
      <c r="I261" s="7">
        <v>0</v>
      </c>
      <c r="J261" s="13">
        <f t="shared" ref="J261:J324" si="12">F261+G261+H261+I261</f>
        <v>2</v>
      </c>
      <c r="K261" s="11">
        <v>6523</v>
      </c>
      <c r="L261" s="58" t="s">
        <v>1121</v>
      </c>
      <c r="M261" s="8">
        <f t="shared" ref="M261:M324" si="13">(J261/K261)*100000</f>
        <v>30.660738923808065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1116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1108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O263" s="77"/>
      <c r="P263" s="77"/>
      <c r="Q263" s="77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1112</v>
      </c>
      <c r="D264" s="45" t="s">
        <v>26</v>
      </c>
      <c r="E264" s="14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1115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1114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1107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1109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1114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1110</v>
      </c>
      <c r="D270" s="45" t="s">
        <v>22</v>
      </c>
      <c r="E270" s="14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1118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1110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1116</v>
      </c>
      <c r="D273" s="45" t="s">
        <v>94</v>
      </c>
      <c r="E273" s="14" t="s">
        <v>300</v>
      </c>
      <c r="F273" s="7">
        <v>0</v>
      </c>
      <c r="G273" s="7">
        <v>0</v>
      </c>
      <c r="H273" s="7">
        <v>1</v>
      </c>
      <c r="I273" s="7">
        <v>0</v>
      </c>
      <c r="J273" s="13">
        <f t="shared" si="12"/>
        <v>1</v>
      </c>
      <c r="K273" s="11">
        <v>15214</v>
      </c>
      <c r="L273" s="58" t="s">
        <v>1121</v>
      </c>
      <c r="M273" s="8">
        <f t="shared" si="13"/>
        <v>6.5728933876692519</v>
      </c>
      <c r="N273" s="7" t="str">
        <f t="shared" si="14"/>
        <v>Baixa</v>
      </c>
      <c r="O273" s="77"/>
      <c r="P273" s="77"/>
      <c r="Q273" s="77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1115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O274" s="77"/>
      <c r="P274" s="77"/>
      <c r="Q274" s="77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1108</v>
      </c>
      <c r="D275" s="45" t="s">
        <v>98</v>
      </c>
      <c r="E275" s="14" t="s">
        <v>302</v>
      </c>
      <c r="F275" s="7">
        <v>0</v>
      </c>
      <c r="G275" s="7">
        <v>3</v>
      </c>
      <c r="H275" s="7">
        <v>6</v>
      </c>
      <c r="I275" s="7">
        <v>1</v>
      </c>
      <c r="J275" s="13">
        <f t="shared" si="12"/>
        <v>10</v>
      </c>
      <c r="K275" s="11">
        <v>70200</v>
      </c>
      <c r="L275" s="58" t="s">
        <v>1123</v>
      </c>
      <c r="M275" s="8">
        <f t="shared" si="13"/>
        <v>14.245014245014245</v>
      </c>
      <c r="N275" s="7" t="str">
        <f t="shared" si="14"/>
        <v>Baixa</v>
      </c>
      <c r="O275" s="77"/>
      <c r="P275" s="77"/>
      <c r="Q275" s="77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1115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O276" s="77"/>
      <c r="P276" s="77"/>
      <c r="Q276" s="77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1118</v>
      </c>
      <c r="D277" s="45" t="s">
        <v>102</v>
      </c>
      <c r="E277" s="14" t="s">
        <v>304</v>
      </c>
      <c r="F277" s="7">
        <v>1</v>
      </c>
      <c r="G277" s="7">
        <v>0</v>
      </c>
      <c r="H277" s="7">
        <v>0</v>
      </c>
      <c r="I277" s="7">
        <v>0</v>
      </c>
      <c r="J277" s="13">
        <f t="shared" si="12"/>
        <v>1</v>
      </c>
      <c r="K277" s="11">
        <v>31624</v>
      </c>
      <c r="L277" s="58" t="s">
        <v>1122</v>
      </c>
      <c r="M277" s="8">
        <f t="shared" si="13"/>
        <v>3.1621553250695671</v>
      </c>
      <c r="N277" s="7" t="str">
        <f t="shared" si="14"/>
        <v>Baixa</v>
      </c>
      <c r="O277" s="77"/>
      <c r="P277" s="77"/>
      <c r="Q277" s="77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1114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O278" s="77"/>
      <c r="P278" s="77"/>
      <c r="Q278" s="7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1114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O279" s="77"/>
      <c r="P279" s="77"/>
      <c r="Q279" s="77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1115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O280" s="77"/>
      <c r="P280" s="77"/>
      <c r="Q280" s="77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1112</v>
      </c>
      <c r="D281" s="45" t="s">
        <v>26</v>
      </c>
      <c r="E281" s="14" t="s">
        <v>308</v>
      </c>
      <c r="F281" s="7">
        <v>0</v>
      </c>
      <c r="G281" s="7">
        <v>0</v>
      </c>
      <c r="H281" s="7">
        <v>0</v>
      </c>
      <c r="I281" s="7">
        <v>2</v>
      </c>
      <c r="J281" s="13">
        <f t="shared" si="12"/>
        <v>2</v>
      </c>
      <c r="K281" s="11">
        <v>3508</v>
      </c>
      <c r="L281" s="58" t="s">
        <v>1121</v>
      </c>
      <c r="M281" s="8">
        <f t="shared" si="13"/>
        <v>57.012542759407069</v>
      </c>
      <c r="N281" s="7" t="str">
        <f t="shared" si="14"/>
        <v>Baixa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1107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1115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1</v>
      </c>
      <c r="I283" s="7">
        <v>0</v>
      </c>
      <c r="J283" s="13">
        <f t="shared" si="12"/>
        <v>1</v>
      </c>
      <c r="K283" s="11">
        <v>11218</v>
      </c>
      <c r="L283" s="58" t="s">
        <v>1121</v>
      </c>
      <c r="M283" s="8">
        <f t="shared" si="13"/>
        <v>8.9142449634515959</v>
      </c>
      <c r="N283" s="7" t="str">
        <f t="shared" si="14"/>
        <v>Baixa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1115</v>
      </c>
      <c r="D284" s="45" t="s">
        <v>57</v>
      </c>
      <c r="E284" s="14" t="s">
        <v>311</v>
      </c>
      <c r="F284" s="7">
        <v>0</v>
      </c>
      <c r="G284" s="7">
        <v>1</v>
      </c>
      <c r="H284" s="7">
        <v>0</v>
      </c>
      <c r="I284" s="7">
        <v>0</v>
      </c>
      <c r="J284" s="13">
        <f t="shared" si="12"/>
        <v>1</v>
      </c>
      <c r="K284" s="11">
        <v>3904</v>
      </c>
      <c r="L284" s="58" t="s">
        <v>1121</v>
      </c>
      <c r="M284" s="8">
        <f t="shared" si="13"/>
        <v>25.614754098360656</v>
      </c>
      <c r="N284" s="7" t="str">
        <f t="shared" si="14"/>
        <v>Baixa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1114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1</v>
      </c>
      <c r="I285" s="7">
        <v>0</v>
      </c>
      <c r="J285" s="13">
        <f t="shared" si="12"/>
        <v>1</v>
      </c>
      <c r="K285" s="11">
        <v>35474</v>
      </c>
      <c r="L285" s="58" t="s">
        <v>1122</v>
      </c>
      <c r="M285" s="8">
        <f t="shared" si="13"/>
        <v>2.8189660032700004</v>
      </c>
      <c r="N285" s="7" t="str">
        <f t="shared" si="14"/>
        <v>Baixa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1114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3</v>
      </c>
      <c r="J286" s="13">
        <f t="shared" si="12"/>
        <v>3</v>
      </c>
      <c r="K286" s="11">
        <v>2379</v>
      </c>
      <c r="L286" s="58" t="s">
        <v>1121</v>
      </c>
      <c r="M286" s="8">
        <f t="shared" si="13"/>
        <v>126.10340479192938</v>
      </c>
      <c r="N286" s="7" t="str">
        <f t="shared" si="14"/>
        <v>Média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1115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1113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1108</v>
      </c>
      <c r="D290" s="45" t="s">
        <v>11</v>
      </c>
      <c r="E290" s="14" t="s">
        <v>317</v>
      </c>
      <c r="F290" s="7">
        <v>0</v>
      </c>
      <c r="G290" s="7">
        <v>2</v>
      </c>
      <c r="H290" s="7">
        <v>0</v>
      </c>
      <c r="I290" s="7">
        <v>0</v>
      </c>
      <c r="J290" s="13">
        <f t="shared" si="12"/>
        <v>2</v>
      </c>
      <c r="K290" s="11">
        <v>15235</v>
      </c>
      <c r="L290" s="58" t="s">
        <v>1121</v>
      </c>
      <c r="M290" s="8">
        <f t="shared" si="13"/>
        <v>13.127666557269444</v>
      </c>
      <c r="N290" s="7" t="str">
        <f t="shared" si="14"/>
        <v>Baixa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1110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1108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1115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1108</v>
      </c>
      <c r="D294" s="45" t="s">
        <v>98</v>
      </c>
      <c r="E294" s="14" t="s">
        <v>321</v>
      </c>
      <c r="F294" s="7">
        <v>0</v>
      </c>
      <c r="G294" s="7">
        <v>1</v>
      </c>
      <c r="H294" s="7">
        <v>0</v>
      </c>
      <c r="I294" s="7">
        <v>0</v>
      </c>
      <c r="J294" s="13">
        <f t="shared" si="12"/>
        <v>1</v>
      </c>
      <c r="K294" s="11">
        <v>7386</v>
      </c>
      <c r="L294" s="58" t="s">
        <v>1121</v>
      </c>
      <c r="M294" s="8">
        <f t="shared" si="13"/>
        <v>13.539128080151638</v>
      </c>
      <c r="N294" s="7" t="str">
        <f t="shared" si="14"/>
        <v>Baixa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1112</v>
      </c>
      <c r="D295" s="45" t="s">
        <v>26</v>
      </c>
      <c r="E295" s="14" t="s">
        <v>322</v>
      </c>
      <c r="F295" s="7">
        <v>11</v>
      </c>
      <c r="G295" s="7">
        <v>20</v>
      </c>
      <c r="H295" s="7">
        <v>42</v>
      </c>
      <c r="I295" s="7">
        <v>28</v>
      </c>
      <c r="J295" s="13">
        <f t="shared" si="12"/>
        <v>101</v>
      </c>
      <c r="K295" s="11">
        <v>67540</v>
      </c>
      <c r="L295" s="58" t="s">
        <v>1122</v>
      </c>
      <c r="M295" s="8">
        <f t="shared" si="13"/>
        <v>149.54101273319515</v>
      </c>
      <c r="N295" s="7" t="str">
        <f t="shared" si="14"/>
        <v>Média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1117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1114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1</v>
      </c>
      <c r="I297" s="7">
        <v>1</v>
      </c>
      <c r="J297" s="13">
        <f t="shared" si="12"/>
        <v>2</v>
      </c>
      <c r="K297" s="11">
        <v>4387</v>
      </c>
      <c r="L297" s="58" t="s">
        <v>1121</v>
      </c>
      <c r="M297" s="8">
        <f t="shared" si="13"/>
        <v>45.589240939138364</v>
      </c>
      <c r="N297" s="7" t="str">
        <f t="shared" si="14"/>
        <v>Baixa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1108</v>
      </c>
      <c r="D298" s="45" t="s">
        <v>11</v>
      </c>
      <c r="E298" s="14" t="s">
        <v>325</v>
      </c>
      <c r="F298" s="7">
        <v>0</v>
      </c>
      <c r="G298" s="7">
        <v>1</v>
      </c>
      <c r="H298" s="7">
        <v>0</v>
      </c>
      <c r="I298" s="7">
        <v>1</v>
      </c>
      <c r="J298" s="13">
        <f t="shared" si="12"/>
        <v>2</v>
      </c>
      <c r="K298" s="11">
        <v>2927</v>
      </c>
      <c r="L298" s="58" t="s">
        <v>1121</v>
      </c>
      <c r="M298" s="8">
        <f t="shared" si="13"/>
        <v>68.329347454731803</v>
      </c>
      <c r="N298" s="7" t="str">
        <f t="shared" si="14"/>
        <v>Baixa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1118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1118</v>
      </c>
      <c r="D301" s="45" t="s">
        <v>102</v>
      </c>
      <c r="E301" s="14" t="s">
        <v>328</v>
      </c>
      <c r="F301" s="7">
        <v>0</v>
      </c>
      <c r="G301" s="7">
        <v>3</v>
      </c>
      <c r="H301" s="7">
        <v>1</v>
      </c>
      <c r="I301" s="7">
        <v>0</v>
      </c>
      <c r="J301" s="13">
        <f t="shared" si="12"/>
        <v>4</v>
      </c>
      <c r="K301" s="11">
        <v>26181</v>
      </c>
      <c r="L301" s="58" t="s">
        <v>1122</v>
      </c>
      <c r="M301" s="8">
        <f t="shared" si="13"/>
        <v>15.278255223253506</v>
      </c>
      <c r="N301" s="7" t="str">
        <f t="shared" si="14"/>
        <v>Baixa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1113</v>
      </c>
      <c r="D302" s="45" t="s">
        <v>28</v>
      </c>
      <c r="E302" s="14" t="s">
        <v>329</v>
      </c>
      <c r="F302" s="7">
        <v>1</v>
      </c>
      <c r="G302" s="7">
        <v>0</v>
      </c>
      <c r="H302" s="7">
        <v>1</v>
      </c>
      <c r="I302" s="7">
        <v>3</v>
      </c>
      <c r="J302" s="13">
        <f t="shared" si="12"/>
        <v>5</v>
      </c>
      <c r="K302" s="11">
        <v>5446</v>
      </c>
      <c r="L302" s="58" t="s">
        <v>1121</v>
      </c>
      <c r="M302" s="8">
        <f t="shared" si="13"/>
        <v>91.810503121557105</v>
      </c>
      <c r="N302" s="7" t="str">
        <f t="shared" si="14"/>
        <v>Baixa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1113</v>
      </c>
      <c r="D303" s="45" t="s">
        <v>28</v>
      </c>
      <c r="E303" s="14" t="s">
        <v>330</v>
      </c>
      <c r="F303" s="7">
        <v>0</v>
      </c>
      <c r="G303" s="7">
        <v>3</v>
      </c>
      <c r="H303" s="7">
        <v>3</v>
      </c>
      <c r="I303" s="7">
        <v>0</v>
      </c>
      <c r="J303" s="13">
        <f t="shared" si="12"/>
        <v>6</v>
      </c>
      <c r="K303" s="11">
        <v>5891</v>
      </c>
      <c r="L303" s="58" t="s">
        <v>1121</v>
      </c>
      <c r="M303" s="8">
        <f t="shared" si="13"/>
        <v>101.85028008827025</v>
      </c>
      <c r="N303" s="7" t="str">
        <f t="shared" si="14"/>
        <v>Média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1110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1110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1111</v>
      </c>
      <c r="D306" s="45" t="s">
        <v>24</v>
      </c>
      <c r="E306" s="14" t="s">
        <v>333</v>
      </c>
      <c r="F306" s="7">
        <v>1</v>
      </c>
      <c r="G306" s="7">
        <v>7</v>
      </c>
      <c r="H306" s="7">
        <v>4</v>
      </c>
      <c r="I306" s="7">
        <v>0</v>
      </c>
      <c r="J306" s="13">
        <f t="shared" si="12"/>
        <v>12</v>
      </c>
      <c r="K306" s="11">
        <v>17701</v>
      </c>
      <c r="L306" s="58" t="s">
        <v>1121</v>
      </c>
      <c r="M306" s="8">
        <f t="shared" si="13"/>
        <v>67.792780068922653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1113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1</v>
      </c>
      <c r="J307" s="13">
        <f t="shared" si="12"/>
        <v>1</v>
      </c>
      <c r="K307" s="11">
        <v>4601</v>
      </c>
      <c r="L307" s="58" t="s">
        <v>1121</v>
      </c>
      <c r="M307" s="8">
        <f t="shared" si="13"/>
        <v>21.734405564007826</v>
      </c>
      <c r="N307" s="7" t="str">
        <f t="shared" si="14"/>
        <v>Baixa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1118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1111</v>
      </c>
      <c r="D309" s="45" t="s">
        <v>24</v>
      </c>
      <c r="E309" s="14" t="s">
        <v>336</v>
      </c>
      <c r="F309" s="7">
        <v>7</v>
      </c>
      <c r="G309" s="7">
        <v>19</v>
      </c>
      <c r="H309" s="7">
        <v>15</v>
      </c>
      <c r="I309" s="7">
        <v>18</v>
      </c>
      <c r="J309" s="13">
        <f t="shared" si="12"/>
        <v>59</v>
      </c>
      <c r="K309" s="11">
        <v>58962</v>
      </c>
      <c r="L309" s="58" t="s">
        <v>1122</v>
      </c>
      <c r="M309" s="8">
        <f t="shared" si="13"/>
        <v>100.06444828872833</v>
      </c>
      <c r="N309" s="7" t="str">
        <f t="shared" si="14"/>
        <v>Média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1108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0</v>
      </c>
      <c r="I310" s="7">
        <v>1</v>
      </c>
      <c r="J310" s="13">
        <f t="shared" si="12"/>
        <v>1</v>
      </c>
      <c r="K310" s="11">
        <v>4304</v>
      </c>
      <c r="L310" s="58" t="s">
        <v>1121</v>
      </c>
      <c r="M310" s="8">
        <f t="shared" si="13"/>
        <v>23.234200743494423</v>
      </c>
      <c r="N310" s="7" t="str">
        <f t="shared" si="14"/>
        <v>Baixa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1110</v>
      </c>
      <c r="D311" s="45" t="s">
        <v>22</v>
      </c>
      <c r="E311" s="14" t="s">
        <v>338</v>
      </c>
      <c r="F311" s="7">
        <v>0</v>
      </c>
      <c r="G311" s="7">
        <v>1</v>
      </c>
      <c r="H311" s="7">
        <v>0</v>
      </c>
      <c r="I311" s="7">
        <v>0</v>
      </c>
      <c r="J311" s="13">
        <f t="shared" si="12"/>
        <v>1</v>
      </c>
      <c r="K311" s="11">
        <v>6844</v>
      </c>
      <c r="L311" s="58" t="s">
        <v>1121</v>
      </c>
      <c r="M311" s="8">
        <f t="shared" si="13"/>
        <v>14.61133839859731</v>
      </c>
      <c r="N311" s="7" t="str">
        <f t="shared" si="14"/>
        <v>Baixa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1118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1118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3</v>
      </c>
      <c r="I313" s="7">
        <v>0</v>
      </c>
      <c r="J313" s="13">
        <f t="shared" si="12"/>
        <v>3</v>
      </c>
      <c r="K313" s="11">
        <v>3136</v>
      </c>
      <c r="L313" s="58" t="s">
        <v>1121</v>
      </c>
      <c r="M313" s="8">
        <f t="shared" si="13"/>
        <v>95.66326530612244</v>
      </c>
      <c r="N313" s="7" t="str">
        <f t="shared" si="14"/>
        <v>Baixa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1110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1115</v>
      </c>
      <c r="D315" s="45" t="s">
        <v>57</v>
      </c>
      <c r="E315" s="14" t="s">
        <v>342</v>
      </c>
      <c r="F315" s="7">
        <v>1</v>
      </c>
      <c r="G315" s="7">
        <v>0</v>
      </c>
      <c r="H315" s="7">
        <v>0</v>
      </c>
      <c r="I315" s="7">
        <v>0</v>
      </c>
      <c r="J315" s="13">
        <f t="shared" si="12"/>
        <v>1</v>
      </c>
      <c r="K315" s="11">
        <v>3940</v>
      </c>
      <c r="L315" s="58" t="s">
        <v>1121</v>
      </c>
      <c r="M315" s="8">
        <f t="shared" si="13"/>
        <v>25.38071065989848</v>
      </c>
      <c r="N315" s="7" t="str">
        <f t="shared" si="14"/>
        <v>Baixa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1114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1</v>
      </c>
      <c r="I316" s="7">
        <v>0</v>
      </c>
      <c r="J316" s="13">
        <f t="shared" si="12"/>
        <v>1</v>
      </c>
      <c r="K316" s="11">
        <v>4345</v>
      </c>
      <c r="L316" s="58" t="s">
        <v>1121</v>
      </c>
      <c r="M316" s="8">
        <f t="shared" si="13"/>
        <v>23.014959723820482</v>
      </c>
      <c r="N316" s="7" t="str">
        <f t="shared" si="14"/>
        <v>Baixa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1110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1</v>
      </c>
      <c r="H318" s="7">
        <v>1</v>
      </c>
      <c r="I318" s="7">
        <v>0</v>
      </c>
      <c r="J318" s="13">
        <f t="shared" si="12"/>
        <v>2</v>
      </c>
      <c r="K318" s="11">
        <v>11833</v>
      </c>
      <c r="L318" s="58" t="s">
        <v>1121</v>
      </c>
      <c r="M318" s="8">
        <f t="shared" si="13"/>
        <v>16.901884560128455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1110</v>
      </c>
      <c r="D319" s="45" t="s">
        <v>22</v>
      </c>
      <c r="E319" s="14" t="s">
        <v>22</v>
      </c>
      <c r="F319" s="7">
        <v>23</v>
      </c>
      <c r="G319" s="7">
        <v>27</v>
      </c>
      <c r="H319" s="7">
        <v>20</v>
      </c>
      <c r="I319" s="7">
        <v>17</v>
      </c>
      <c r="J319" s="13">
        <f t="shared" si="12"/>
        <v>87</v>
      </c>
      <c r="K319" s="11">
        <v>278685</v>
      </c>
      <c r="L319" s="58" t="s">
        <v>1124</v>
      </c>
      <c r="M319" s="8">
        <f t="shared" si="13"/>
        <v>31.218041875235478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1118</v>
      </c>
      <c r="D320" s="45" t="s">
        <v>102</v>
      </c>
      <c r="E320" s="14" t="s">
        <v>345</v>
      </c>
      <c r="F320" s="7">
        <v>1</v>
      </c>
      <c r="G320" s="7">
        <v>0</v>
      </c>
      <c r="H320" s="7">
        <v>1</v>
      </c>
      <c r="I320" s="7">
        <v>0</v>
      </c>
      <c r="J320" s="13">
        <f t="shared" si="12"/>
        <v>2</v>
      </c>
      <c r="K320" s="11">
        <v>15779</v>
      </c>
      <c r="L320" s="58" t="s">
        <v>1121</v>
      </c>
      <c r="M320" s="8">
        <f t="shared" si="13"/>
        <v>12.675074466062487</v>
      </c>
      <c r="N320" s="7" t="str">
        <f t="shared" si="14"/>
        <v>Baixa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1107</v>
      </c>
      <c r="D321" s="45" t="s">
        <v>8</v>
      </c>
      <c r="E321" s="14" t="s">
        <v>346</v>
      </c>
      <c r="F321" s="7">
        <v>1</v>
      </c>
      <c r="G321" s="7">
        <v>1</v>
      </c>
      <c r="H321" s="7">
        <v>1</v>
      </c>
      <c r="I321" s="7">
        <v>0</v>
      </c>
      <c r="J321" s="13">
        <f t="shared" si="12"/>
        <v>3</v>
      </c>
      <c r="K321" s="11">
        <v>1389</v>
      </c>
      <c r="L321" s="58" t="s">
        <v>1121</v>
      </c>
      <c r="M321" s="8">
        <f t="shared" si="13"/>
        <v>215.98272138228944</v>
      </c>
      <c r="N321" s="7" t="str">
        <f t="shared" si="14"/>
        <v>Média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1108</v>
      </c>
      <c r="D322" s="45" t="s">
        <v>90</v>
      </c>
      <c r="E322" s="14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1114</v>
      </c>
      <c r="D323" s="45" t="s">
        <v>45</v>
      </c>
      <c r="E323" s="14" t="s">
        <v>348</v>
      </c>
      <c r="F323" s="7">
        <v>0</v>
      </c>
      <c r="G323" s="7">
        <v>1</v>
      </c>
      <c r="H323" s="7">
        <v>0</v>
      </c>
      <c r="I323" s="7">
        <v>0</v>
      </c>
      <c r="J323" s="13">
        <f t="shared" si="12"/>
        <v>1</v>
      </c>
      <c r="K323" s="11">
        <v>14233</v>
      </c>
      <c r="L323" s="58" t="s">
        <v>1121</v>
      </c>
      <c r="M323" s="8">
        <f t="shared" si="13"/>
        <v>7.025925665706457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1109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1118</v>
      </c>
      <c r="D325" s="45" t="s">
        <v>102</v>
      </c>
      <c r="E325" s="14" t="s">
        <v>350</v>
      </c>
      <c r="F325" s="7">
        <v>0</v>
      </c>
      <c r="G325" s="7">
        <v>0</v>
      </c>
      <c r="H325" s="7">
        <v>3</v>
      </c>
      <c r="I325" s="7">
        <v>0</v>
      </c>
      <c r="J325" s="13">
        <f t="shared" ref="J325:J388" si="15">F325+G325+H325+I325</f>
        <v>3</v>
      </c>
      <c r="K325" s="11">
        <v>4954</v>
      </c>
      <c r="L325" s="58" t="s">
        <v>1121</v>
      </c>
      <c r="M325" s="8">
        <f t="shared" ref="M325:M388" si="16">(J325/K325)*100000</f>
        <v>60.557125555106985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1114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2</v>
      </c>
      <c r="I326" s="7">
        <v>2</v>
      </c>
      <c r="J326" s="13">
        <f t="shared" si="15"/>
        <v>4</v>
      </c>
      <c r="K326" s="11">
        <v>19025</v>
      </c>
      <c r="L326" s="58" t="s">
        <v>1121</v>
      </c>
      <c r="M326" s="8">
        <f t="shared" si="16"/>
        <v>21.02496714848883</v>
      </c>
      <c r="N326" s="7" t="str">
        <f t="shared" si="17"/>
        <v>Baixa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1115</v>
      </c>
      <c r="D327" s="45" t="s">
        <v>62</v>
      </c>
      <c r="E327" s="14" t="s">
        <v>352</v>
      </c>
      <c r="F327" s="7">
        <v>1</v>
      </c>
      <c r="G327" s="7">
        <v>0</v>
      </c>
      <c r="H327" s="7">
        <v>3</v>
      </c>
      <c r="I327" s="7">
        <v>0</v>
      </c>
      <c r="J327" s="13">
        <f t="shared" si="15"/>
        <v>4</v>
      </c>
      <c r="K327" s="11">
        <v>8903</v>
      </c>
      <c r="L327" s="58" t="s">
        <v>1121</v>
      </c>
      <c r="M327" s="8">
        <f t="shared" si="16"/>
        <v>44.928675727282936</v>
      </c>
      <c r="N327" s="7" t="str">
        <f t="shared" si="17"/>
        <v>Baixa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1115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1117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1</v>
      </c>
      <c r="I329" s="7">
        <v>0</v>
      </c>
      <c r="J329" s="13">
        <f t="shared" si="15"/>
        <v>1</v>
      </c>
      <c r="K329" s="11">
        <v>6591</v>
      </c>
      <c r="L329" s="58" t="s">
        <v>1121</v>
      </c>
      <c r="M329" s="8">
        <f t="shared" si="16"/>
        <v>15.172204521316946</v>
      </c>
      <c r="N329" s="7" t="str">
        <f t="shared" si="17"/>
        <v>Baixa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1114</v>
      </c>
      <c r="D330" s="45" t="s">
        <v>40</v>
      </c>
      <c r="E330" s="14" t="s">
        <v>355</v>
      </c>
      <c r="F330" s="7">
        <v>0</v>
      </c>
      <c r="G330" s="7">
        <v>5</v>
      </c>
      <c r="H330" s="7">
        <v>2</v>
      </c>
      <c r="I330" s="7">
        <v>2</v>
      </c>
      <c r="J330" s="13">
        <f t="shared" si="15"/>
        <v>9</v>
      </c>
      <c r="K330" s="11">
        <v>51750</v>
      </c>
      <c r="L330" s="58" t="s">
        <v>1122</v>
      </c>
      <c r="M330" s="8">
        <f t="shared" si="16"/>
        <v>17.39130434782609</v>
      </c>
      <c r="N330" s="7" t="str">
        <f t="shared" si="17"/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1115</v>
      </c>
      <c r="D331" s="45" t="s">
        <v>62</v>
      </c>
      <c r="E331" s="14" t="s">
        <v>356</v>
      </c>
      <c r="F331" s="7">
        <v>0</v>
      </c>
      <c r="G331" s="7">
        <v>2</v>
      </c>
      <c r="H331" s="7">
        <v>1</v>
      </c>
      <c r="I331" s="7">
        <v>4</v>
      </c>
      <c r="J331" s="13">
        <f t="shared" si="15"/>
        <v>7</v>
      </c>
      <c r="K331" s="11">
        <v>7105</v>
      </c>
      <c r="L331" s="58" t="s">
        <v>1121</v>
      </c>
      <c r="M331" s="8">
        <f t="shared" si="16"/>
        <v>98.522167487684726</v>
      </c>
      <c r="N331" s="7" t="str">
        <f t="shared" si="17"/>
        <v>Baixa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1117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1115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1107</v>
      </c>
      <c r="D334" s="45" t="s">
        <v>142</v>
      </c>
      <c r="E334" s="14" t="s">
        <v>359</v>
      </c>
      <c r="F334" s="7">
        <v>1</v>
      </c>
      <c r="G334" s="7">
        <v>1</v>
      </c>
      <c r="H334" s="7">
        <v>0</v>
      </c>
      <c r="I334" s="7">
        <v>0</v>
      </c>
      <c r="J334" s="13">
        <f t="shared" si="15"/>
        <v>2</v>
      </c>
      <c r="K334" s="11">
        <v>5704</v>
      </c>
      <c r="L334" s="58" t="s">
        <v>1121</v>
      </c>
      <c r="M334" s="8">
        <f t="shared" si="16"/>
        <v>35.06311360448808</v>
      </c>
      <c r="N334" s="7" t="str">
        <f t="shared" si="17"/>
        <v>Baixa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1114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1110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7"/>
      <c r="P336" s="77"/>
      <c r="Q336" s="77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1116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1111</v>
      </c>
      <c r="D338" s="45" t="s">
        <v>24</v>
      </c>
      <c r="E338" s="14" t="s">
        <v>363</v>
      </c>
      <c r="F338" s="7">
        <v>0</v>
      </c>
      <c r="G338" s="7">
        <v>1</v>
      </c>
      <c r="H338" s="7">
        <v>0</v>
      </c>
      <c r="I338" s="7">
        <v>0</v>
      </c>
      <c r="J338" s="13">
        <f t="shared" si="15"/>
        <v>1</v>
      </c>
      <c r="K338" s="11">
        <v>25035</v>
      </c>
      <c r="L338" s="58" t="s">
        <v>1122</v>
      </c>
      <c r="M338" s="8">
        <f t="shared" si="16"/>
        <v>3.994407829039345</v>
      </c>
      <c r="N338" s="7" t="str">
        <f t="shared" si="17"/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1118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1118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1114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1108</v>
      </c>
      <c r="D342" s="45" t="s">
        <v>98</v>
      </c>
      <c r="E342" s="14" t="s">
        <v>367</v>
      </c>
      <c r="F342" s="7">
        <v>2</v>
      </c>
      <c r="G342" s="7">
        <v>0</v>
      </c>
      <c r="H342" s="7">
        <v>10</v>
      </c>
      <c r="I342" s="7">
        <v>7</v>
      </c>
      <c r="J342" s="13">
        <f t="shared" si="15"/>
        <v>19</v>
      </c>
      <c r="K342" s="11">
        <v>179015</v>
      </c>
      <c r="L342" s="58" t="s">
        <v>1124</v>
      </c>
      <c r="M342" s="8">
        <f t="shared" si="16"/>
        <v>10.613635728849538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1114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1116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1118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1108</v>
      </c>
      <c r="D346" s="45" t="s">
        <v>98</v>
      </c>
      <c r="E346" s="14" t="s">
        <v>371</v>
      </c>
      <c r="F346" s="7">
        <v>0</v>
      </c>
      <c r="G346" s="7">
        <v>0</v>
      </c>
      <c r="H346" s="7">
        <v>0</v>
      </c>
      <c r="I346" s="7">
        <v>1</v>
      </c>
      <c r="J346" s="13">
        <f t="shared" si="15"/>
        <v>1</v>
      </c>
      <c r="K346" s="11">
        <v>42246</v>
      </c>
      <c r="L346" s="58" t="s">
        <v>1122</v>
      </c>
      <c r="M346" s="8">
        <f t="shared" si="16"/>
        <v>2.3670880083321499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1112</v>
      </c>
      <c r="D347" s="45" t="s">
        <v>26</v>
      </c>
      <c r="E347" s="14" t="s">
        <v>372</v>
      </c>
      <c r="F347" s="7">
        <v>0</v>
      </c>
      <c r="G347" s="7">
        <v>0</v>
      </c>
      <c r="H347" s="7">
        <v>1</v>
      </c>
      <c r="I347" s="7">
        <v>1</v>
      </c>
      <c r="J347" s="13">
        <f t="shared" si="15"/>
        <v>2</v>
      </c>
      <c r="K347" s="11">
        <v>10709</v>
      </c>
      <c r="L347" s="58" t="s">
        <v>1121</v>
      </c>
      <c r="M347" s="8">
        <f t="shared" si="16"/>
        <v>18.675880100849753</v>
      </c>
      <c r="N347" s="7" t="str">
        <f t="shared" si="17"/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1112</v>
      </c>
      <c r="D348" s="45" t="s">
        <v>26</v>
      </c>
      <c r="E348" s="14" t="s">
        <v>373</v>
      </c>
      <c r="F348" s="7">
        <v>1</v>
      </c>
      <c r="G348" s="7">
        <v>0</v>
      </c>
      <c r="H348" s="7">
        <v>1</v>
      </c>
      <c r="I348" s="7">
        <v>1</v>
      </c>
      <c r="J348" s="13">
        <f t="shared" si="15"/>
        <v>3</v>
      </c>
      <c r="K348" s="11">
        <v>7971</v>
      </c>
      <c r="L348" s="58" t="s">
        <v>1121</v>
      </c>
      <c r="M348" s="8">
        <f t="shared" si="16"/>
        <v>37.636432066240118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1114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1114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1110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1114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1118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1107</v>
      </c>
      <c r="D354" s="45" t="s">
        <v>8</v>
      </c>
      <c r="E354" s="14" t="s">
        <v>379</v>
      </c>
      <c r="F354" s="7">
        <v>0</v>
      </c>
      <c r="G354" s="7">
        <v>1</v>
      </c>
      <c r="H354" s="7">
        <v>0</v>
      </c>
      <c r="I354" s="7">
        <v>0</v>
      </c>
      <c r="J354" s="13">
        <f t="shared" si="15"/>
        <v>1</v>
      </c>
      <c r="K354" s="11">
        <v>6829</v>
      </c>
      <c r="L354" s="58" t="s">
        <v>1121</v>
      </c>
      <c r="M354" s="8">
        <f t="shared" si="16"/>
        <v>14.64343242055938</v>
      </c>
      <c r="N354" s="7" t="str">
        <f t="shared" si="17"/>
        <v>Baixa</v>
      </c>
      <c r="O354" s="77"/>
      <c r="P354" s="77"/>
      <c r="Q354" s="77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1114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1110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1108</v>
      </c>
      <c r="D357" s="45" t="s">
        <v>11</v>
      </c>
      <c r="E357" s="14" t="s">
        <v>382</v>
      </c>
      <c r="F357" s="7">
        <v>18</v>
      </c>
      <c r="G357" s="7">
        <v>35</v>
      </c>
      <c r="H357" s="7">
        <v>82</v>
      </c>
      <c r="I357" s="7">
        <v>46</v>
      </c>
      <c r="J357" s="13">
        <f t="shared" si="15"/>
        <v>181</v>
      </c>
      <c r="K357" s="11">
        <v>6228</v>
      </c>
      <c r="L357" s="58" t="s">
        <v>1121</v>
      </c>
      <c r="M357" s="8">
        <f t="shared" si="16"/>
        <v>2906.2299293513165</v>
      </c>
      <c r="N357" s="7" t="str">
        <f t="shared" si="17"/>
        <v>Muito Alta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1108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1110</v>
      </c>
      <c r="D359" s="45" t="s">
        <v>20</v>
      </c>
      <c r="E359" s="14" t="s">
        <v>384</v>
      </c>
      <c r="F359" s="7">
        <v>1</v>
      </c>
      <c r="G359" s="7">
        <v>0</v>
      </c>
      <c r="H359" s="7">
        <v>1</v>
      </c>
      <c r="I359" s="7">
        <v>0</v>
      </c>
      <c r="J359" s="13">
        <f t="shared" si="15"/>
        <v>2</v>
      </c>
      <c r="K359" s="11">
        <v>18438</v>
      </c>
      <c r="L359" s="58" t="s">
        <v>1121</v>
      </c>
      <c r="M359" s="8">
        <f t="shared" si="16"/>
        <v>10.847163466753445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1109</v>
      </c>
      <c r="D360" s="45" t="s">
        <v>14</v>
      </c>
      <c r="E360" s="14" t="s">
        <v>385</v>
      </c>
      <c r="F360" s="7">
        <v>3</v>
      </c>
      <c r="G360" s="7">
        <v>12</v>
      </c>
      <c r="H360" s="7">
        <v>27</v>
      </c>
      <c r="I360" s="7">
        <v>33</v>
      </c>
      <c r="J360" s="13">
        <f t="shared" si="15"/>
        <v>75</v>
      </c>
      <c r="K360" s="11">
        <v>19717</v>
      </c>
      <c r="L360" s="58" t="s">
        <v>1121</v>
      </c>
      <c r="M360" s="8">
        <f t="shared" si="16"/>
        <v>380.38241111730991</v>
      </c>
      <c r="N360" s="7" t="str">
        <f t="shared" si="17"/>
        <v>Alta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1110</v>
      </c>
      <c r="D361" s="45" t="s">
        <v>20</v>
      </c>
      <c r="E361" s="14" t="s">
        <v>386</v>
      </c>
      <c r="F361" s="7">
        <v>11</v>
      </c>
      <c r="G361" s="7">
        <v>16</v>
      </c>
      <c r="H361" s="7">
        <v>7</v>
      </c>
      <c r="I361" s="7">
        <v>1</v>
      </c>
      <c r="J361" s="13">
        <f t="shared" si="15"/>
        <v>35</v>
      </c>
      <c r="K361" s="11">
        <v>261344</v>
      </c>
      <c r="L361" s="58" t="s">
        <v>1124</v>
      </c>
      <c r="M361" s="8">
        <f t="shared" si="16"/>
        <v>13.392310517938043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1107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1</v>
      </c>
      <c r="I362" s="7">
        <v>5</v>
      </c>
      <c r="J362" s="13">
        <f t="shared" si="15"/>
        <v>6</v>
      </c>
      <c r="K362" s="11">
        <v>4217</v>
      </c>
      <c r="L362" s="58" t="s">
        <v>1121</v>
      </c>
      <c r="M362" s="8">
        <f t="shared" si="16"/>
        <v>142.28124258951863</v>
      </c>
      <c r="N362" s="7" t="str">
        <f t="shared" si="17"/>
        <v>Média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1114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1107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1</v>
      </c>
      <c r="I364" s="7">
        <v>1</v>
      </c>
      <c r="J364" s="13">
        <f t="shared" si="15"/>
        <v>2</v>
      </c>
      <c r="K364" s="11">
        <v>6944</v>
      </c>
      <c r="L364" s="58" t="s">
        <v>1121</v>
      </c>
      <c r="M364" s="8">
        <f t="shared" si="16"/>
        <v>28.801843317972349</v>
      </c>
      <c r="N364" s="7" t="str">
        <f t="shared" si="17"/>
        <v>Baixa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1108</v>
      </c>
      <c r="D365" s="45" t="s">
        <v>90</v>
      </c>
      <c r="E365" s="14" t="s">
        <v>90</v>
      </c>
      <c r="F365" s="7">
        <v>1</v>
      </c>
      <c r="G365" s="7">
        <v>2</v>
      </c>
      <c r="H365" s="7">
        <v>2</v>
      </c>
      <c r="I365" s="7">
        <v>0</v>
      </c>
      <c r="J365" s="13">
        <f t="shared" si="15"/>
        <v>5</v>
      </c>
      <c r="K365" s="11">
        <v>119186</v>
      </c>
      <c r="L365" s="58" t="s">
        <v>1124</v>
      </c>
      <c r="M365" s="8">
        <f t="shared" si="16"/>
        <v>4.1951235883409126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1110</v>
      </c>
      <c r="D366" s="45" t="s">
        <v>22</v>
      </c>
      <c r="E366" s="14" t="s">
        <v>859</v>
      </c>
      <c r="F366" s="7">
        <v>0</v>
      </c>
      <c r="G366" s="7">
        <v>0</v>
      </c>
      <c r="H366" s="7">
        <v>2</v>
      </c>
      <c r="I366" s="7">
        <v>4</v>
      </c>
      <c r="J366" s="13">
        <f t="shared" si="15"/>
        <v>6</v>
      </c>
      <c r="K366" s="11">
        <v>11446</v>
      </c>
      <c r="L366" s="58" t="s">
        <v>1121</v>
      </c>
      <c r="M366" s="8">
        <f t="shared" si="16"/>
        <v>52.420059409400672</v>
      </c>
      <c r="N366" s="7" t="str">
        <f t="shared" si="17"/>
        <v>Baixa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1108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1118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1118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1112</v>
      </c>
      <c r="D370" s="45" t="s">
        <v>26</v>
      </c>
      <c r="E370" s="14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1113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1114</v>
      </c>
      <c r="D372" s="45" t="s">
        <v>36</v>
      </c>
      <c r="E372" s="14" t="s">
        <v>395</v>
      </c>
      <c r="F372" s="7">
        <v>3</v>
      </c>
      <c r="G372" s="7">
        <v>4</v>
      </c>
      <c r="H372" s="7">
        <v>2</v>
      </c>
      <c r="I372" s="7">
        <v>1</v>
      </c>
      <c r="J372" s="13">
        <f t="shared" si="15"/>
        <v>10</v>
      </c>
      <c r="K372" s="11">
        <v>96389</v>
      </c>
      <c r="L372" s="58" t="s">
        <v>1123</v>
      </c>
      <c r="M372" s="8">
        <f t="shared" si="16"/>
        <v>10.374627810227308</v>
      </c>
      <c r="N372" s="7" t="str">
        <f t="shared" si="17"/>
        <v>Baixa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1115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1</v>
      </c>
      <c r="I374" s="7">
        <v>1</v>
      </c>
      <c r="J374" s="13">
        <f t="shared" si="15"/>
        <v>2</v>
      </c>
      <c r="K374" s="11">
        <v>4333</v>
      </c>
      <c r="L374" s="58" t="s">
        <v>1121</v>
      </c>
      <c r="M374" s="8">
        <f t="shared" si="16"/>
        <v>46.157396722824835</v>
      </c>
      <c r="N374" s="7" t="str">
        <f t="shared" si="17"/>
        <v>Baixa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1113</v>
      </c>
      <c r="D375" s="45" t="s">
        <v>28</v>
      </c>
      <c r="E375" s="14" t="s">
        <v>398</v>
      </c>
      <c r="F375" s="7">
        <v>8</v>
      </c>
      <c r="G375" s="7">
        <v>5</v>
      </c>
      <c r="H375" s="7">
        <v>30</v>
      </c>
      <c r="I375" s="7">
        <v>18</v>
      </c>
      <c r="J375" s="13">
        <f t="shared" si="15"/>
        <v>61</v>
      </c>
      <c r="K375" s="11">
        <v>23212</v>
      </c>
      <c r="L375" s="58" t="s">
        <v>1121</v>
      </c>
      <c r="M375" s="8">
        <f t="shared" si="16"/>
        <v>262.79510597966572</v>
      </c>
      <c r="N375" s="7" t="str">
        <f t="shared" si="17"/>
        <v>Média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1108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1114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1114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1114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1110</v>
      </c>
      <c r="D380" s="45" t="s">
        <v>22</v>
      </c>
      <c r="E380" s="14" t="s">
        <v>403</v>
      </c>
      <c r="F380" s="7">
        <v>0</v>
      </c>
      <c r="G380" s="7">
        <v>0</v>
      </c>
      <c r="H380" s="7">
        <v>1</v>
      </c>
      <c r="I380" s="7">
        <v>0</v>
      </c>
      <c r="J380" s="13">
        <f t="shared" si="15"/>
        <v>1</v>
      </c>
      <c r="K380" s="11">
        <v>12212</v>
      </c>
      <c r="L380" s="58" t="s">
        <v>1121</v>
      </c>
      <c r="M380" s="8">
        <f t="shared" si="16"/>
        <v>8.1886668850311164</v>
      </c>
      <c r="N380" s="7" t="str">
        <f t="shared" si="17"/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1113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1111</v>
      </c>
      <c r="D382" s="45" t="s">
        <v>24</v>
      </c>
      <c r="E382" s="14" t="s">
        <v>405</v>
      </c>
      <c r="F382" s="7">
        <v>1</v>
      </c>
      <c r="G382" s="7">
        <v>2</v>
      </c>
      <c r="H382" s="7">
        <v>1</v>
      </c>
      <c r="I382" s="7">
        <v>4</v>
      </c>
      <c r="J382" s="13">
        <f t="shared" si="15"/>
        <v>8</v>
      </c>
      <c r="K382" s="11">
        <v>15102</v>
      </c>
      <c r="L382" s="58" t="s">
        <v>1121</v>
      </c>
      <c r="M382" s="8">
        <f t="shared" si="16"/>
        <v>52.973116143557149</v>
      </c>
      <c r="N382" s="7" t="str">
        <f t="shared" si="17"/>
        <v>Baixa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1112</v>
      </c>
      <c r="D383" s="45" t="s">
        <v>26</v>
      </c>
      <c r="E383" s="14" t="s">
        <v>406</v>
      </c>
      <c r="F383" s="7">
        <v>0</v>
      </c>
      <c r="G383" s="7">
        <v>0</v>
      </c>
      <c r="H383" s="7">
        <v>1</v>
      </c>
      <c r="I383" s="7">
        <v>0</v>
      </c>
      <c r="J383" s="13">
        <f t="shared" si="15"/>
        <v>1</v>
      </c>
      <c r="K383" s="11">
        <v>21763</v>
      </c>
      <c r="L383" s="58" t="s">
        <v>1121</v>
      </c>
      <c r="M383" s="8">
        <f t="shared" si="16"/>
        <v>4.5949547396958144</v>
      </c>
      <c r="N383" s="7" t="str">
        <f t="shared" si="17"/>
        <v>Baixa</v>
      </c>
      <c r="O383" s="77"/>
      <c r="P383" s="77"/>
      <c r="Q383" s="77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1114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1112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O385" s="77"/>
      <c r="P385" s="77"/>
      <c r="Q385" s="77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1114</v>
      </c>
      <c r="D386" s="45" t="s">
        <v>45</v>
      </c>
      <c r="E386" s="14" t="s">
        <v>409</v>
      </c>
      <c r="F386" s="7">
        <v>1</v>
      </c>
      <c r="G386" s="7">
        <v>3</v>
      </c>
      <c r="H386" s="7">
        <v>2</v>
      </c>
      <c r="I386" s="7">
        <v>2</v>
      </c>
      <c r="J386" s="13">
        <f t="shared" si="15"/>
        <v>8</v>
      </c>
      <c r="K386" s="11">
        <v>16014</v>
      </c>
      <c r="L386" s="58" t="s">
        <v>1121</v>
      </c>
      <c r="M386" s="8">
        <f t="shared" si="16"/>
        <v>49.956288247783185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1112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1116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1113</v>
      </c>
      <c r="D389" s="45" t="s">
        <v>30</v>
      </c>
      <c r="E389" s="14" t="s">
        <v>412</v>
      </c>
      <c r="F389" s="7">
        <v>0</v>
      </c>
      <c r="G389" s="7">
        <v>0</v>
      </c>
      <c r="H389" s="7">
        <v>4</v>
      </c>
      <c r="I389" s="7">
        <v>5</v>
      </c>
      <c r="J389" s="13">
        <f t="shared" ref="J389:J452" si="18">F389+G389+H389+I389</f>
        <v>9</v>
      </c>
      <c r="K389" s="11">
        <v>14956</v>
      </c>
      <c r="L389" s="58" t="s">
        <v>1121</v>
      </c>
      <c r="M389" s="8">
        <f t="shared" ref="M389:M452" si="19">(J389/K389)*100000</f>
        <v>60.176517785504146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1110</v>
      </c>
      <c r="D390" s="45" t="s">
        <v>22</v>
      </c>
      <c r="E390" s="14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1107</v>
      </c>
      <c r="D391" s="45" t="s">
        <v>142</v>
      </c>
      <c r="E391" s="14" t="s">
        <v>142</v>
      </c>
      <c r="F391" s="7">
        <v>2</v>
      </c>
      <c r="G391" s="7">
        <v>14</v>
      </c>
      <c r="H391" s="7">
        <v>25</v>
      </c>
      <c r="I391" s="7">
        <v>57</v>
      </c>
      <c r="J391" s="13">
        <f t="shared" si="18"/>
        <v>98</v>
      </c>
      <c r="K391" s="11">
        <v>104067</v>
      </c>
      <c r="L391" s="58" t="s">
        <v>1124</v>
      </c>
      <c r="M391" s="8">
        <f t="shared" si="19"/>
        <v>94.170101953549164</v>
      </c>
      <c r="N391" s="7" t="str">
        <f t="shared" si="20"/>
        <v>Baixa</v>
      </c>
      <c r="O391" s="77"/>
      <c r="P391" s="77"/>
      <c r="Q391" s="77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1114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1111</v>
      </c>
      <c r="D393" s="45" t="s">
        <v>24</v>
      </c>
      <c r="E393" s="14" t="s">
        <v>415</v>
      </c>
      <c r="F393" s="7">
        <v>5</v>
      </c>
      <c r="G393" s="7">
        <v>7</v>
      </c>
      <c r="H393" s="7">
        <v>15</v>
      </c>
      <c r="I393" s="7">
        <v>4</v>
      </c>
      <c r="J393" s="13">
        <f t="shared" si="18"/>
        <v>31</v>
      </c>
      <c r="K393" s="11">
        <v>38822</v>
      </c>
      <c r="L393" s="58" t="s">
        <v>1122</v>
      </c>
      <c r="M393" s="8">
        <f t="shared" si="19"/>
        <v>79.851630518778009</v>
      </c>
      <c r="N393" s="7" t="str">
        <f t="shared" si="20"/>
        <v>Baixa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1114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1108</v>
      </c>
      <c r="D395" s="45" t="s">
        <v>98</v>
      </c>
      <c r="E395" s="14" t="s">
        <v>417</v>
      </c>
      <c r="F395" s="7">
        <v>0</v>
      </c>
      <c r="G395" s="7">
        <v>4</v>
      </c>
      <c r="H395" s="7">
        <v>4</v>
      </c>
      <c r="I395" s="7">
        <v>2</v>
      </c>
      <c r="J395" s="13">
        <f t="shared" si="18"/>
        <v>10</v>
      </c>
      <c r="K395" s="11">
        <v>19858</v>
      </c>
      <c r="L395" s="58" t="s">
        <v>1121</v>
      </c>
      <c r="M395" s="8">
        <f t="shared" si="19"/>
        <v>50.357538523516972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1113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1</v>
      </c>
      <c r="J396" s="13">
        <f t="shared" si="18"/>
        <v>1</v>
      </c>
      <c r="K396" s="11">
        <v>12329</v>
      </c>
      <c r="L396" s="58" t="s">
        <v>1121</v>
      </c>
      <c r="M396" s="8">
        <f t="shared" si="19"/>
        <v>8.1109579041284778</v>
      </c>
      <c r="N396" s="7" t="str">
        <f t="shared" si="20"/>
        <v>Baixa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1114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1114</v>
      </c>
      <c r="D398" s="45" t="s">
        <v>36</v>
      </c>
      <c r="E398" s="14" t="s">
        <v>420</v>
      </c>
      <c r="F398" s="7">
        <v>0</v>
      </c>
      <c r="G398" s="7">
        <v>0</v>
      </c>
      <c r="H398" s="7">
        <v>0</v>
      </c>
      <c r="I398" s="7">
        <v>1</v>
      </c>
      <c r="J398" s="13">
        <f t="shared" si="18"/>
        <v>1</v>
      </c>
      <c r="K398" s="11">
        <v>25684</v>
      </c>
      <c r="L398" s="58" t="s">
        <v>1122</v>
      </c>
      <c r="M398" s="8">
        <f t="shared" si="19"/>
        <v>3.8934745366765302</v>
      </c>
      <c r="N398" s="7" t="str">
        <f t="shared" si="20"/>
        <v>Baixa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1110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1118</v>
      </c>
      <c r="D400" s="45" t="s">
        <v>102</v>
      </c>
      <c r="E400" s="14" t="s">
        <v>422</v>
      </c>
      <c r="F400" s="7">
        <v>0</v>
      </c>
      <c r="G400" s="7">
        <v>1</v>
      </c>
      <c r="H400" s="7">
        <v>1</v>
      </c>
      <c r="I400" s="7">
        <v>0</v>
      </c>
      <c r="J400" s="13">
        <f t="shared" si="18"/>
        <v>2</v>
      </c>
      <c r="K400" s="11">
        <v>38413</v>
      </c>
      <c r="L400" s="58" t="s">
        <v>1122</v>
      </c>
      <c r="M400" s="8">
        <f t="shared" si="19"/>
        <v>5.2065706922135737</v>
      </c>
      <c r="N400" s="7" t="str">
        <f t="shared" si="20"/>
        <v>Baixa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1110</v>
      </c>
      <c r="D401" s="45" t="s">
        <v>22</v>
      </c>
      <c r="E401" s="14" t="s">
        <v>423</v>
      </c>
      <c r="F401" s="7">
        <v>4</v>
      </c>
      <c r="G401" s="7">
        <v>4</v>
      </c>
      <c r="H401" s="7">
        <v>25</v>
      </c>
      <c r="I401" s="7">
        <v>16</v>
      </c>
      <c r="J401" s="13">
        <f t="shared" si="18"/>
        <v>49</v>
      </c>
      <c r="K401" s="11">
        <v>5378</v>
      </c>
      <c r="L401" s="58" t="s">
        <v>1121</v>
      </c>
      <c r="M401" s="8">
        <f t="shared" si="19"/>
        <v>911.11937523242841</v>
      </c>
      <c r="N401" s="7" t="str">
        <f t="shared" si="20"/>
        <v>Muito Alta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1118</v>
      </c>
      <c r="D402" s="45" t="s">
        <v>102</v>
      </c>
      <c r="E402" s="14" t="s">
        <v>424</v>
      </c>
      <c r="F402" s="7">
        <v>0</v>
      </c>
      <c r="G402" s="7">
        <v>5</v>
      </c>
      <c r="H402" s="7">
        <v>1</v>
      </c>
      <c r="I402" s="7">
        <v>3</v>
      </c>
      <c r="J402" s="13">
        <f t="shared" si="18"/>
        <v>9</v>
      </c>
      <c r="K402" s="11">
        <v>71265</v>
      </c>
      <c r="L402" s="58" t="s">
        <v>1123</v>
      </c>
      <c r="M402" s="8">
        <f t="shared" si="19"/>
        <v>12.628920227320565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1118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1112</v>
      </c>
      <c r="D404" s="45" t="s">
        <v>26</v>
      </c>
      <c r="E404" s="14" t="s">
        <v>425</v>
      </c>
      <c r="F404" s="7">
        <v>0</v>
      </c>
      <c r="G404" s="7">
        <v>1</v>
      </c>
      <c r="H404" s="7">
        <v>0</v>
      </c>
      <c r="I404" s="7">
        <v>0</v>
      </c>
      <c r="J404" s="13">
        <f t="shared" si="18"/>
        <v>1</v>
      </c>
      <c r="K404" s="11">
        <v>4314</v>
      </c>
      <c r="L404" s="58" t="s">
        <v>1121</v>
      </c>
      <c r="M404" s="8">
        <f t="shared" si="19"/>
        <v>23.18034306907742</v>
      </c>
      <c r="N404" s="7" t="str">
        <f t="shared" si="20"/>
        <v>Baixa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1118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1116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O407" s="77"/>
      <c r="P407" s="77"/>
      <c r="Q407" s="77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1109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1118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1108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1113</v>
      </c>
      <c r="D411" s="45" t="s">
        <v>30</v>
      </c>
      <c r="E411" s="14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O411" s="77"/>
      <c r="P411" s="77"/>
      <c r="Q411" s="7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1114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1113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1110</v>
      </c>
      <c r="D414" s="45" t="s">
        <v>20</v>
      </c>
      <c r="E414" s="14" t="s">
        <v>435</v>
      </c>
      <c r="F414" s="7">
        <v>0</v>
      </c>
      <c r="G414" s="7">
        <v>0</v>
      </c>
      <c r="H414" s="7">
        <v>1</v>
      </c>
      <c r="I414" s="7">
        <v>1</v>
      </c>
      <c r="J414" s="13">
        <f t="shared" si="18"/>
        <v>2</v>
      </c>
      <c r="K414" s="11">
        <v>4674</v>
      </c>
      <c r="L414" s="58" t="s">
        <v>1121</v>
      </c>
      <c r="M414" s="8">
        <f t="shared" si="19"/>
        <v>42.78990158322636</v>
      </c>
      <c r="N414" s="7" t="str">
        <f t="shared" si="20"/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1108</v>
      </c>
      <c r="D415" s="45" t="s">
        <v>90</v>
      </c>
      <c r="E415" s="14" t="s">
        <v>436</v>
      </c>
      <c r="F415" s="7">
        <v>1</v>
      </c>
      <c r="G415" s="7">
        <v>1</v>
      </c>
      <c r="H415" s="7">
        <v>0</v>
      </c>
      <c r="I415" s="7">
        <v>0</v>
      </c>
      <c r="J415" s="13">
        <f t="shared" si="18"/>
        <v>2</v>
      </c>
      <c r="K415" s="11">
        <v>79387</v>
      </c>
      <c r="L415" s="58" t="s">
        <v>1123</v>
      </c>
      <c r="M415" s="8">
        <f t="shared" si="19"/>
        <v>2.519304168188746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1117</v>
      </c>
      <c r="D416" s="45" t="s">
        <v>71</v>
      </c>
      <c r="E416" s="14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1118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1113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1110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1118</v>
      </c>
      <c r="D421" s="45" t="s">
        <v>102</v>
      </c>
      <c r="E421" s="14" t="s">
        <v>442</v>
      </c>
      <c r="F421" s="7">
        <v>42</v>
      </c>
      <c r="G421" s="7">
        <v>18</v>
      </c>
      <c r="H421" s="7">
        <v>17</v>
      </c>
      <c r="I421" s="7">
        <v>10</v>
      </c>
      <c r="J421" s="13">
        <f t="shared" si="18"/>
        <v>87</v>
      </c>
      <c r="K421" s="11">
        <v>4844</v>
      </c>
      <c r="L421" s="58" t="s">
        <v>1121</v>
      </c>
      <c r="M421" s="8">
        <f t="shared" si="19"/>
        <v>1796.0363336085877</v>
      </c>
      <c r="N421" s="7" t="str">
        <f t="shared" si="20"/>
        <v>Muito Alta</v>
      </c>
      <c r="O421" s="77"/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1108</v>
      </c>
      <c r="D422" s="45" t="s">
        <v>98</v>
      </c>
      <c r="E422" s="14" t="s">
        <v>443</v>
      </c>
      <c r="F422" s="7">
        <v>2</v>
      </c>
      <c r="G422" s="7">
        <v>3</v>
      </c>
      <c r="H422" s="7">
        <v>6</v>
      </c>
      <c r="I422" s="7">
        <v>2</v>
      </c>
      <c r="J422" s="13">
        <f t="shared" si="18"/>
        <v>13</v>
      </c>
      <c r="K422" s="11">
        <v>26484</v>
      </c>
      <c r="L422" s="58" t="s">
        <v>1122</v>
      </c>
      <c r="M422" s="8">
        <f t="shared" si="19"/>
        <v>49.086240749131555</v>
      </c>
      <c r="N422" s="7" t="str">
        <f t="shared" si="20"/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1115</v>
      </c>
      <c r="D423" s="45" t="s">
        <v>57</v>
      </c>
      <c r="E423" s="14" t="s">
        <v>57</v>
      </c>
      <c r="F423" s="7">
        <v>4</v>
      </c>
      <c r="G423" s="7">
        <v>2</v>
      </c>
      <c r="H423" s="7">
        <v>2</v>
      </c>
      <c r="I423" s="7">
        <v>1</v>
      </c>
      <c r="J423" s="13">
        <f t="shared" si="18"/>
        <v>9</v>
      </c>
      <c r="K423" s="11">
        <v>564310</v>
      </c>
      <c r="L423" s="58" t="s">
        <v>1125</v>
      </c>
      <c r="M423" s="8">
        <f t="shared" si="19"/>
        <v>1.5948680689691834</v>
      </c>
      <c r="N423" s="7" t="str">
        <f t="shared" si="20"/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1118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1114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2</v>
      </c>
      <c r="J425" s="13">
        <f t="shared" si="18"/>
        <v>2</v>
      </c>
      <c r="K425" s="11">
        <v>10441</v>
      </c>
      <c r="L425" s="58" t="s">
        <v>1121</v>
      </c>
      <c r="M425" s="8">
        <f t="shared" si="19"/>
        <v>19.155253328225267</v>
      </c>
      <c r="N425" s="7" t="str">
        <f t="shared" si="20"/>
        <v>Baixa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1118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1113</v>
      </c>
      <c r="D427" s="45" t="s">
        <v>28</v>
      </c>
      <c r="E427" s="14" t="s">
        <v>447</v>
      </c>
      <c r="F427" s="7">
        <v>1</v>
      </c>
      <c r="G427" s="7">
        <v>0</v>
      </c>
      <c r="H427" s="7">
        <v>0</v>
      </c>
      <c r="I427" s="7">
        <v>0</v>
      </c>
      <c r="J427" s="13">
        <f t="shared" si="18"/>
        <v>1</v>
      </c>
      <c r="K427" s="11">
        <v>18026</v>
      </c>
      <c r="L427" s="58" t="s">
        <v>1121</v>
      </c>
      <c r="M427" s="8">
        <f t="shared" si="19"/>
        <v>5.5475424386996561</v>
      </c>
      <c r="N427" s="7" t="str">
        <f t="shared" si="20"/>
        <v>Baixa</v>
      </c>
      <c r="O427" s="77"/>
      <c r="P427" s="77"/>
      <c r="Q427" s="77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1117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1112</v>
      </c>
      <c r="D429" s="45" t="s">
        <v>26</v>
      </c>
      <c r="E429" s="14" t="s">
        <v>449</v>
      </c>
      <c r="F429" s="7">
        <v>0</v>
      </c>
      <c r="G429" s="7">
        <v>1</v>
      </c>
      <c r="H429" s="7">
        <v>8</v>
      </c>
      <c r="I429" s="7">
        <v>5</v>
      </c>
      <c r="J429" s="13">
        <f t="shared" si="18"/>
        <v>14</v>
      </c>
      <c r="K429" s="11">
        <v>51601</v>
      </c>
      <c r="L429" s="58" t="s">
        <v>1122</v>
      </c>
      <c r="M429" s="8">
        <f t="shared" si="19"/>
        <v>27.131257146179337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1118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1116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1117</v>
      </c>
      <c r="D432" s="45" t="s">
        <v>71</v>
      </c>
      <c r="E432" s="14" t="s">
        <v>452</v>
      </c>
      <c r="F432" s="7">
        <v>1</v>
      </c>
      <c r="G432" s="7">
        <v>0</v>
      </c>
      <c r="H432" s="7">
        <v>0</v>
      </c>
      <c r="I432" s="7">
        <v>0</v>
      </c>
      <c r="J432" s="13">
        <f t="shared" si="18"/>
        <v>1</v>
      </c>
      <c r="K432" s="11">
        <v>17991</v>
      </c>
      <c r="L432" s="58" t="s">
        <v>1121</v>
      </c>
      <c r="M432" s="8">
        <f t="shared" si="19"/>
        <v>5.5583347229170137</v>
      </c>
      <c r="N432" s="7" t="str">
        <f t="shared" si="20"/>
        <v>Baixa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1117</v>
      </c>
      <c r="D433" s="45" t="s">
        <v>71</v>
      </c>
      <c r="E433" s="14" t="s">
        <v>453</v>
      </c>
      <c r="F433" s="7">
        <v>1</v>
      </c>
      <c r="G433" s="7">
        <v>0</v>
      </c>
      <c r="H433" s="7">
        <v>0</v>
      </c>
      <c r="I433" s="7">
        <v>1</v>
      </c>
      <c r="J433" s="13">
        <f t="shared" si="18"/>
        <v>2</v>
      </c>
      <c r="K433" s="11">
        <v>9454</v>
      </c>
      <c r="L433" s="58" t="s">
        <v>1121</v>
      </c>
      <c r="M433" s="8">
        <f t="shared" si="19"/>
        <v>21.15506663845991</v>
      </c>
      <c r="N433" s="7" t="str">
        <f t="shared" si="20"/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1108</v>
      </c>
      <c r="D434" s="45" t="s">
        <v>98</v>
      </c>
      <c r="E434" s="14" t="s">
        <v>454</v>
      </c>
      <c r="F434" s="7">
        <v>1</v>
      </c>
      <c r="G434" s="7">
        <v>2</v>
      </c>
      <c r="H434" s="7">
        <v>5</v>
      </c>
      <c r="I434" s="7">
        <v>7</v>
      </c>
      <c r="J434" s="13">
        <f t="shared" si="18"/>
        <v>15</v>
      </c>
      <c r="K434" s="11">
        <v>63359</v>
      </c>
      <c r="L434" s="58" t="s">
        <v>1122</v>
      </c>
      <c r="M434" s="8">
        <f t="shared" si="19"/>
        <v>23.674616076642625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1109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1114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1116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1115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1118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6</v>
      </c>
      <c r="I439" s="7">
        <v>6</v>
      </c>
      <c r="J439" s="13">
        <f t="shared" si="18"/>
        <v>12</v>
      </c>
      <c r="K439" s="11">
        <v>6522</v>
      </c>
      <c r="L439" s="58" t="s">
        <v>1121</v>
      </c>
      <c r="M439" s="8">
        <f t="shared" si="19"/>
        <v>183.99264029438822</v>
      </c>
      <c r="N439" s="7" t="str">
        <f t="shared" si="20"/>
        <v>Média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1114</v>
      </c>
      <c r="D440" s="45" t="s">
        <v>33</v>
      </c>
      <c r="E440" s="14" t="s">
        <v>460</v>
      </c>
      <c r="F440" s="7">
        <v>0</v>
      </c>
      <c r="G440" s="7">
        <v>0</v>
      </c>
      <c r="H440" s="7">
        <v>1</v>
      </c>
      <c r="I440" s="7">
        <v>0</v>
      </c>
      <c r="J440" s="13">
        <f t="shared" si="18"/>
        <v>1</v>
      </c>
      <c r="K440" s="11">
        <v>102728</v>
      </c>
      <c r="L440" s="58" t="s">
        <v>1124</v>
      </c>
      <c r="M440" s="8">
        <f t="shared" si="19"/>
        <v>0.973444435791605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1112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10</v>
      </c>
      <c r="G442" s="7">
        <v>13</v>
      </c>
      <c r="H442" s="7">
        <v>10</v>
      </c>
      <c r="I442" s="7">
        <v>4</v>
      </c>
      <c r="J442" s="13">
        <f t="shared" si="18"/>
        <v>37</v>
      </c>
      <c r="K442" s="11">
        <v>4915</v>
      </c>
      <c r="L442" s="58" t="s">
        <v>1121</v>
      </c>
      <c r="M442" s="8">
        <f t="shared" si="19"/>
        <v>752.79755849440494</v>
      </c>
      <c r="N442" s="7" t="str">
        <f t="shared" si="20"/>
        <v>Muito Alta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1115</v>
      </c>
      <c r="D443" s="45" t="s">
        <v>38</v>
      </c>
      <c r="E443" s="14" t="s">
        <v>38</v>
      </c>
      <c r="F443" s="7">
        <v>1</v>
      </c>
      <c r="G443" s="7">
        <v>1</v>
      </c>
      <c r="H443" s="7">
        <v>1</v>
      </c>
      <c r="I443" s="7">
        <v>0</v>
      </c>
      <c r="J443" s="13">
        <f t="shared" si="18"/>
        <v>3</v>
      </c>
      <c r="K443" s="11">
        <v>52532</v>
      </c>
      <c r="L443" s="58" t="s">
        <v>1122</v>
      </c>
      <c r="M443" s="8">
        <f t="shared" si="19"/>
        <v>5.7108048427625064</v>
      </c>
      <c r="N443" s="7" t="str">
        <f t="shared" si="20"/>
        <v>Baixa</v>
      </c>
      <c r="O443" s="75"/>
      <c r="P443" s="75"/>
      <c r="Q443" s="75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1115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1115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1</v>
      </c>
      <c r="I445" s="7">
        <v>3</v>
      </c>
      <c r="J445" s="13">
        <f t="shared" si="18"/>
        <v>4</v>
      </c>
      <c r="K445" s="11">
        <v>16671</v>
      </c>
      <c r="L445" s="58" t="s">
        <v>1121</v>
      </c>
      <c r="M445" s="8">
        <f t="shared" si="19"/>
        <v>23.993761621978283</v>
      </c>
      <c r="N445" s="7" t="str">
        <f t="shared" si="20"/>
        <v>Baixa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1111</v>
      </c>
      <c r="D446" s="45" t="s">
        <v>24</v>
      </c>
      <c r="E446" s="14" t="s">
        <v>465</v>
      </c>
      <c r="F446" s="7">
        <v>0</v>
      </c>
      <c r="G446" s="7">
        <v>2</v>
      </c>
      <c r="H446" s="7">
        <v>0</v>
      </c>
      <c r="I446" s="7">
        <v>0</v>
      </c>
      <c r="J446" s="13">
        <f t="shared" si="18"/>
        <v>2</v>
      </c>
      <c r="K446" s="11">
        <v>7481</v>
      </c>
      <c r="L446" s="58" t="s">
        <v>1121</v>
      </c>
      <c r="M446" s="8">
        <f t="shared" si="19"/>
        <v>26.734393797620637</v>
      </c>
      <c r="N446" s="7" t="str">
        <f t="shared" si="20"/>
        <v>Baixa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1118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1109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1118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1114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1112</v>
      </c>
      <c r="D451" s="45" t="s">
        <v>26</v>
      </c>
      <c r="E451" s="14" t="s">
        <v>470</v>
      </c>
      <c r="F451" s="7">
        <v>2</v>
      </c>
      <c r="G451" s="7">
        <v>1</v>
      </c>
      <c r="H451" s="7">
        <v>0</v>
      </c>
      <c r="I451" s="7">
        <v>0</v>
      </c>
      <c r="J451" s="13">
        <f t="shared" si="18"/>
        <v>3</v>
      </c>
      <c r="K451" s="11">
        <v>18172</v>
      </c>
      <c r="L451" s="58" t="s">
        <v>1121</v>
      </c>
      <c r="M451" s="8">
        <f t="shared" si="19"/>
        <v>16.50891481399956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1113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7"/>
      <c r="P452" s="77"/>
      <c r="Q452" s="77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1114</v>
      </c>
      <c r="D453" s="45" t="s">
        <v>40</v>
      </c>
      <c r="E453" s="14" t="s">
        <v>472</v>
      </c>
      <c r="F453" s="7">
        <v>1</v>
      </c>
      <c r="G453" s="7">
        <v>0</v>
      </c>
      <c r="H453" s="7">
        <v>0</v>
      </c>
      <c r="I453" s="7">
        <v>1</v>
      </c>
      <c r="J453" s="13">
        <f t="shared" ref="J453:J516" si="21">F453+G453+H453+I453</f>
        <v>2</v>
      </c>
      <c r="K453" s="11">
        <v>41844</v>
      </c>
      <c r="L453" s="58" t="s">
        <v>1122</v>
      </c>
      <c r="M453" s="8">
        <f t="shared" ref="M453:M516" si="22">(J453/K453)*100000</f>
        <v>4.7796577765032024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Baixa</v>
      </c>
      <c r="O453" s="77"/>
      <c r="P453" s="77"/>
      <c r="Q453" s="7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1116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O454" s="75"/>
      <c r="P454" s="75"/>
      <c r="Q454" s="75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1113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1118</v>
      </c>
      <c r="D456" s="45" t="s">
        <v>102</v>
      </c>
      <c r="E456" s="14" t="s">
        <v>475</v>
      </c>
      <c r="F456" s="7">
        <v>1</v>
      </c>
      <c r="G456" s="7">
        <v>1</v>
      </c>
      <c r="H456" s="7">
        <v>1</v>
      </c>
      <c r="I456" s="7">
        <v>1</v>
      </c>
      <c r="J456" s="13">
        <f t="shared" si="21"/>
        <v>4</v>
      </c>
      <c r="K456" s="11">
        <v>6532</v>
      </c>
      <c r="L456" s="58" t="s">
        <v>1121</v>
      </c>
      <c r="M456" s="8">
        <f t="shared" si="22"/>
        <v>61.236987140232699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1118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1109</v>
      </c>
      <c r="D458" s="45" t="s">
        <v>14</v>
      </c>
      <c r="E458" s="14" t="s">
        <v>477</v>
      </c>
      <c r="F458" s="7">
        <v>2</v>
      </c>
      <c r="G458" s="7">
        <v>1</v>
      </c>
      <c r="H458" s="7">
        <v>0</v>
      </c>
      <c r="I458" s="7">
        <v>2</v>
      </c>
      <c r="J458" s="13">
        <f t="shared" si="21"/>
        <v>5</v>
      </c>
      <c r="K458" s="11">
        <v>89256</v>
      </c>
      <c r="L458" s="58" t="s">
        <v>1123</v>
      </c>
      <c r="M458" s="8">
        <f t="shared" si="22"/>
        <v>5.6018643004391864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1109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1110</v>
      </c>
      <c r="D460" s="45" t="s">
        <v>22</v>
      </c>
      <c r="E460" s="14" t="s">
        <v>478</v>
      </c>
      <c r="F460" s="7">
        <v>1</v>
      </c>
      <c r="G460" s="7">
        <v>5</v>
      </c>
      <c r="H460" s="7">
        <v>12</v>
      </c>
      <c r="I460" s="7">
        <v>4</v>
      </c>
      <c r="J460" s="13">
        <f t="shared" si="21"/>
        <v>22</v>
      </c>
      <c r="K460" s="11">
        <v>27640</v>
      </c>
      <c r="L460" s="58" t="s">
        <v>1122</v>
      </c>
      <c r="M460" s="8">
        <f t="shared" si="22"/>
        <v>79.594790159189586</v>
      </c>
      <c r="N460" s="7" t="str">
        <f t="shared" si="23"/>
        <v>Baixa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1115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1108</v>
      </c>
      <c r="D462" s="45" t="s">
        <v>11</v>
      </c>
      <c r="E462" s="14" t="s">
        <v>480</v>
      </c>
      <c r="F462" s="7">
        <v>1</v>
      </c>
      <c r="G462" s="7">
        <v>8</v>
      </c>
      <c r="H462" s="7">
        <v>1</v>
      </c>
      <c r="I462" s="7">
        <v>3</v>
      </c>
      <c r="J462" s="13">
        <f t="shared" si="21"/>
        <v>13</v>
      </c>
      <c r="K462" s="11">
        <v>7904</v>
      </c>
      <c r="L462" s="58" t="s">
        <v>1121</v>
      </c>
      <c r="M462" s="8">
        <f t="shared" si="22"/>
        <v>164.4736842105263</v>
      </c>
      <c r="N462" s="7" t="str">
        <f t="shared" si="23"/>
        <v>Média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1114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1108</v>
      </c>
      <c r="D464" s="45" t="s">
        <v>98</v>
      </c>
      <c r="E464" s="14" t="s">
        <v>482</v>
      </c>
      <c r="F464" s="7">
        <v>0</v>
      </c>
      <c r="G464" s="7">
        <v>1</v>
      </c>
      <c r="H464" s="7">
        <v>0</v>
      </c>
      <c r="I464" s="7">
        <v>0</v>
      </c>
      <c r="J464" s="13">
        <f t="shared" si="21"/>
        <v>1</v>
      </c>
      <c r="K464" s="11">
        <v>60142</v>
      </c>
      <c r="L464" s="58" t="s">
        <v>1122</v>
      </c>
      <c r="M464" s="8">
        <f t="shared" si="22"/>
        <v>1.6627315353662999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1110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1108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0</v>
      </c>
      <c r="I466" s="7">
        <v>3</v>
      </c>
      <c r="J466" s="13">
        <f t="shared" si="21"/>
        <v>3</v>
      </c>
      <c r="K466" s="11">
        <v>15207</v>
      </c>
      <c r="L466" s="58" t="s">
        <v>1121</v>
      </c>
      <c r="M466" s="8">
        <f t="shared" si="22"/>
        <v>19.727756954034326</v>
      </c>
      <c r="N466" s="7" t="str">
        <f t="shared" si="23"/>
        <v>Baixa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1115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1110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1114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1112</v>
      </c>
      <c r="D470" s="45" t="s">
        <v>26</v>
      </c>
      <c r="E470" s="14" t="s">
        <v>488</v>
      </c>
      <c r="F470" s="7">
        <v>1</v>
      </c>
      <c r="G470" s="7">
        <v>2</v>
      </c>
      <c r="H470" s="7">
        <v>3</v>
      </c>
      <c r="I470" s="7">
        <v>2</v>
      </c>
      <c r="J470" s="13">
        <f t="shared" si="21"/>
        <v>8</v>
      </c>
      <c r="K470" s="11">
        <v>13330</v>
      </c>
      <c r="L470" s="58" t="s">
        <v>1121</v>
      </c>
      <c r="M470" s="8">
        <f t="shared" si="22"/>
        <v>60.015003750937737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1109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1113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1</v>
      </c>
      <c r="I472" s="7">
        <v>0</v>
      </c>
      <c r="J472" s="13">
        <f t="shared" si="21"/>
        <v>1</v>
      </c>
      <c r="K472" s="11">
        <v>8526</v>
      </c>
      <c r="L472" s="58" t="s">
        <v>1121</v>
      </c>
      <c r="M472" s="8">
        <f t="shared" si="22"/>
        <v>11.728829462819609</v>
      </c>
      <c r="N472" s="7" t="str">
        <f t="shared" si="23"/>
        <v>Baixa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1108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1108</v>
      </c>
      <c r="D474" s="45" t="s">
        <v>98</v>
      </c>
      <c r="E474" s="14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O474" s="75"/>
      <c r="P474" s="75"/>
      <c r="Q474" s="75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1110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1115</v>
      </c>
      <c r="D476" s="45" t="s">
        <v>57</v>
      </c>
      <c r="E476" s="14" t="s">
        <v>494</v>
      </c>
      <c r="F476" s="7">
        <v>0</v>
      </c>
      <c r="G476" s="7">
        <v>1</v>
      </c>
      <c r="H476" s="7">
        <v>0</v>
      </c>
      <c r="I476" s="7">
        <v>0</v>
      </c>
      <c r="J476" s="13">
        <f t="shared" si="21"/>
        <v>1</v>
      </c>
      <c r="K476" s="11">
        <v>14385</v>
      </c>
      <c r="L476" s="58" t="s">
        <v>1121</v>
      </c>
      <c r="M476" s="8">
        <f t="shared" si="22"/>
        <v>6.9516857838025716</v>
      </c>
      <c r="N476" s="7" t="str">
        <f t="shared" si="23"/>
        <v>Baixa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1118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1109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O478" s="77"/>
      <c r="P478" s="77"/>
      <c r="Q478" s="77"/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1118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1108</v>
      </c>
      <c r="D480" s="45" t="s">
        <v>98</v>
      </c>
      <c r="E480" s="14" t="s">
        <v>498</v>
      </c>
      <c r="F480" s="7">
        <v>1</v>
      </c>
      <c r="G480" s="7">
        <v>0</v>
      </c>
      <c r="H480" s="7">
        <v>1</v>
      </c>
      <c r="I480" s="7">
        <v>3</v>
      </c>
      <c r="J480" s="13">
        <f t="shared" si="21"/>
        <v>5</v>
      </c>
      <c r="K480" s="11">
        <v>37473</v>
      </c>
      <c r="L480" s="58" t="s">
        <v>1122</v>
      </c>
      <c r="M480" s="8">
        <f t="shared" si="22"/>
        <v>13.342940250313561</v>
      </c>
      <c r="N480" s="7" t="str">
        <f t="shared" si="23"/>
        <v>Baixa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1117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7"/>
      <c r="P481" s="77"/>
      <c r="Q481" s="77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1112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1113</v>
      </c>
      <c r="D483" s="45" t="s">
        <v>30</v>
      </c>
      <c r="E483" s="14" t="s">
        <v>501</v>
      </c>
      <c r="F483" s="7">
        <v>10</v>
      </c>
      <c r="G483" s="7">
        <v>34</v>
      </c>
      <c r="H483" s="7">
        <v>68</v>
      </c>
      <c r="I483" s="7">
        <v>62</v>
      </c>
      <c r="J483" s="13">
        <f t="shared" si="21"/>
        <v>174</v>
      </c>
      <c r="K483" s="11">
        <v>20882</v>
      </c>
      <c r="L483" s="58" t="s">
        <v>1121</v>
      </c>
      <c r="M483" s="8">
        <f t="shared" si="22"/>
        <v>833.25351977779906</v>
      </c>
      <c r="N483" s="7" t="str">
        <f t="shared" si="23"/>
        <v>Muito Alta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1110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2</v>
      </c>
      <c r="I484" s="7">
        <v>0</v>
      </c>
      <c r="J484" s="13">
        <f t="shared" si="21"/>
        <v>2</v>
      </c>
      <c r="K484" s="11">
        <v>6446</v>
      </c>
      <c r="L484" s="58" t="s">
        <v>1121</v>
      </c>
      <c r="M484" s="8">
        <f t="shared" si="22"/>
        <v>31.026993484331367</v>
      </c>
      <c r="N484" s="7" t="str">
        <f t="shared" si="23"/>
        <v>Baixa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1115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1110</v>
      </c>
      <c r="D486" s="45" t="s">
        <v>20</v>
      </c>
      <c r="E486" s="14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1114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1118</v>
      </c>
      <c r="D489" s="45" t="s">
        <v>121</v>
      </c>
      <c r="E489" s="14" t="s">
        <v>507</v>
      </c>
      <c r="F489" s="7">
        <v>0</v>
      </c>
      <c r="G489" s="7">
        <v>0</v>
      </c>
      <c r="H489" s="7">
        <v>2</v>
      </c>
      <c r="I489" s="7">
        <v>0</v>
      </c>
      <c r="J489" s="13">
        <f t="shared" si="21"/>
        <v>2</v>
      </c>
      <c r="K489" s="11">
        <v>13557</v>
      </c>
      <c r="L489" s="58" t="s">
        <v>1121</v>
      </c>
      <c r="M489" s="8">
        <f t="shared" si="22"/>
        <v>14.752526370140888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1115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O490" s="77"/>
      <c r="P490" s="77"/>
      <c r="Q490" s="77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1115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1118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1108</v>
      </c>
      <c r="D493" s="45" t="s">
        <v>98</v>
      </c>
      <c r="E493" s="14" t="s">
        <v>511</v>
      </c>
      <c r="F493" s="7">
        <v>1</v>
      </c>
      <c r="G493" s="7">
        <v>0</v>
      </c>
      <c r="H493" s="7">
        <v>0</v>
      </c>
      <c r="I493" s="7">
        <v>0</v>
      </c>
      <c r="J493" s="13">
        <f t="shared" si="21"/>
        <v>1</v>
      </c>
      <c r="K493" s="11">
        <v>4904</v>
      </c>
      <c r="L493" s="58" t="s">
        <v>1121</v>
      </c>
      <c r="M493" s="8">
        <f t="shared" si="22"/>
        <v>20.391517128874391</v>
      </c>
      <c r="N493" s="7" t="str">
        <f t="shared" si="23"/>
        <v>Baixa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1112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1108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1114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1118</v>
      </c>
      <c r="D497" s="45" t="s">
        <v>121</v>
      </c>
      <c r="E497" s="14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1107</v>
      </c>
      <c r="D498" s="45" t="s">
        <v>8</v>
      </c>
      <c r="E498" s="14" t="s">
        <v>516</v>
      </c>
      <c r="F498" s="7">
        <v>11</v>
      </c>
      <c r="G498" s="7">
        <v>11</v>
      </c>
      <c r="H498" s="7">
        <v>28</v>
      </c>
      <c r="I498" s="7">
        <v>19</v>
      </c>
      <c r="J498" s="13">
        <f t="shared" si="21"/>
        <v>69</v>
      </c>
      <c r="K498" s="11">
        <v>20999</v>
      </c>
      <c r="L498" s="58" t="s">
        <v>1121</v>
      </c>
      <c r="M498" s="8">
        <f t="shared" si="22"/>
        <v>328.58707557502737</v>
      </c>
      <c r="N498" s="7" t="str">
        <f t="shared" si="23"/>
        <v>Alta</v>
      </c>
      <c r="O498" s="77"/>
      <c r="P498" s="77"/>
      <c r="Q498" s="77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1118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O499" s="77"/>
      <c r="P499" s="77"/>
      <c r="Q499" s="77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1114</v>
      </c>
      <c r="D500" s="45" t="s">
        <v>40</v>
      </c>
      <c r="E500" s="14" t="s">
        <v>518</v>
      </c>
      <c r="F500" s="7">
        <v>0</v>
      </c>
      <c r="G500" s="7">
        <v>1</v>
      </c>
      <c r="H500" s="7">
        <v>0</v>
      </c>
      <c r="I500" s="7">
        <v>1</v>
      </c>
      <c r="J500" s="13">
        <f t="shared" si="21"/>
        <v>2</v>
      </c>
      <c r="K500" s="11">
        <v>13180</v>
      </c>
      <c r="L500" s="58" t="s">
        <v>1121</v>
      </c>
      <c r="M500" s="8">
        <f t="shared" si="22"/>
        <v>15.174506828528072</v>
      </c>
      <c r="N500" s="7" t="str">
        <f t="shared" si="23"/>
        <v>Baixa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1107</v>
      </c>
      <c r="D501" s="45" t="s">
        <v>8</v>
      </c>
      <c r="E501" s="14" t="s">
        <v>519</v>
      </c>
      <c r="F501" s="7">
        <v>0</v>
      </c>
      <c r="G501" s="7">
        <v>1</v>
      </c>
      <c r="H501" s="7">
        <v>7</v>
      </c>
      <c r="I501" s="7">
        <v>4</v>
      </c>
      <c r="J501" s="13">
        <f t="shared" si="21"/>
        <v>12</v>
      </c>
      <c r="K501" s="11">
        <v>47682</v>
      </c>
      <c r="L501" s="58" t="s">
        <v>1122</v>
      </c>
      <c r="M501" s="8">
        <f t="shared" si="22"/>
        <v>25.166729583490621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1113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1114</v>
      </c>
      <c r="D503" s="45" t="s">
        <v>45</v>
      </c>
      <c r="E503" s="14" t="s">
        <v>521</v>
      </c>
      <c r="F503" s="7">
        <v>0</v>
      </c>
      <c r="G503" s="7">
        <v>3</v>
      </c>
      <c r="H503" s="7">
        <v>6</v>
      </c>
      <c r="I503" s="7">
        <v>8</v>
      </c>
      <c r="J503" s="13">
        <f t="shared" si="21"/>
        <v>17</v>
      </c>
      <c r="K503" s="11">
        <v>21534</v>
      </c>
      <c r="L503" s="58" t="s">
        <v>1121</v>
      </c>
      <c r="M503" s="8">
        <f t="shared" si="22"/>
        <v>78.944924305749055</v>
      </c>
      <c r="N503" s="7" t="str">
        <f t="shared" si="23"/>
        <v>Baixa</v>
      </c>
      <c r="O503" s="77"/>
      <c r="P503" s="77"/>
      <c r="Q503" s="77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1114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1118</v>
      </c>
      <c r="D505" s="45" t="s">
        <v>102</v>
      </c>
      <c r="E505" s="14" t="s">
        <v>102</v>
      </c>
      <c r="F505" s="7">
        <v>6</v>
      </c>
      <c r="G505" s="7">
        <v>9</v>
      </c>
      <c r="H505" s="7">
        <v>11</v>
      </c>
      <c r="I505" s="7">
        <v>4</v>
      </c>
      <c r="J505" s="13">
        <f t="shared" si="21"/>
        <v>30</v>
      </c>
      <c r="K505" s="11">
        <v>404804</v>
      </c>
      <c r="L505" s="58" t="s">
        <v>1125</v>
      </c>
      <c r="M505" s="8">
        <f t="shared" si="22"/>
        <v>7.4109939625102514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1118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1108</v>
      </c>
      <c r="D507" s="45" t="s">
        <v>11</v>
      </c>
      <c r="E507" s="14" t="s">
        <v>524</v>
      </c>
      <c r="F507" s="7">
        <v>3</v>
      </c>
      <c r="G507" s="7">
        <v>2</v>
      </c>
      <c r="H507" s="7">
        <v>3</v>
      </c>
      <c r="I507" s="7">
        <v>0</v>
      </c>
      <c r="J507" s="13">
        <f t="shared" si="21"/>
        <v>8</v>
      </c>
      <c r="K507" s="11">
        <v>8815</v>
      </c>
      <c r="L507" s="58" t="s">
        <v>1121</v>
      </c>
      <c r="M507" s="8">
        <f t="shared" si="22"/>
        <v>90.754395916052189</v>
      </c>
      <c r="N507" s="7" t="str">
        <f t="shared" si="23"/>
        <v>Baixa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1108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1108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1114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1115</v>
      </c>
      <c r="D511" s="45" t="s">
        <v>62</v>
      </c>
      <c r="E511" s="14" t="s">
        <v>528</v>
      </c>
      <c r="F511" s="7">
        <v>5</v>
      </c>
      <c r="G511" s="7">
        <v>1</v>
      </c>
      <c r="H511" s="7">
        <v>2</v>
      </c>
      <c r="I511" s="7">
        <v>0</v>
      </c>
      <c r="J511" s="13">
        <f t="shared" si="21"/>
        <v>8</v>
      </c>
      <c r="K511" s="11">
        <v>108113</v>
      </c>
      <c r="L511" s="58" t="s">
        <v>1124</v>
      </c>
      <c r="M511" s="8">
        <f t="shared" si="22"/>
        <v>7.3996651651512764</v>
      </c>
      <c r="N511" s="7" t="str">
        <f t="shared" si="23"/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1109</v>
      </c>
      <c r="D512" s="45" t="s">
        <v>14</v>
      </c>
      <c r="E512" s="14" t="s">
        <v>529</v>
      </c>
      <c r="F512" s="7">
        <v>4</v>
      </c>
      <c r="G512" s="7">
        <v>37</v>
      </c>
      <c r="H512" s="7">
        <v>39</v>
      </c>
      <c r="I512" s="7">
        <v>37</v>
      </c>
      <c r="J512" s="13">
        <f t="shared" si="21"/>
        <v>117</v>
      </c>
      <c r="K512" s="11">
        <v>26997</v>
      </c>
      <c r="L512" s="58" t="s">
        <v>1122</v>
      </c>
      <c r="M512" s="8">
        <f t="shared" si="22"/>
        <v>433.38148683187018</v>
      </c>
      <c r="N512" s="7" t="str">
        <f t="shared" si="23"/>
        <v>Alta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1114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1110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1113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1</v>
      </c>
      <c r="I515" s="7">
        <v>0</v>
      </c>
      <c r="J515" s="13">
        <f t="shared" si="21"/>
        <v>1</v>
      </c>
      <c r="K515" s="11">
        <v>40839</v>
      </c>
      <c r="L515" s="58" t="s">
        <v>1122</v>
      </c>
      <c r="M515" s="8">
        <f t="shared" si="22"/>
        <v>2.4486397806018756</v>
      </c>
      <c r="N515" s="7" t="str">
        <f t="shared" si="23"/>
        <v>Baixa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1110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1</v>
      </c>
      <c r="I516" s="7">
        <v>0</v>
      </c>
      <c r="J516" s="13">
        <f t="shared" si="21"/>
        <v>1</v>
      </c>
      <c r="K516" s="11">
        <v>6939</v>
      </c>
      <c r="L516" s="58" t="s">
        <v>1121</v>
      </c>
      <c r="M516" s="8">
        <f t="shared" si="22"/>
        <v>14.411298457991066</v>
      </c>
      <c r="N516" s="7" t="str">
        <f t="shared" si="23"/>
        <v>Baixa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1117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1</v>
      </c>
      <c r="J517" s="13">
        <f t="shared" ref="J517:J580" si="24">F517+G517+H517+I517</f>
        <v>1</v>
      </c>
      <c r="K517" s="11">
        <v>3314</v>
      </c>
      <c r="L517" s="58" t="s">
        <v>1121</v>
      </c>
      <c r="M517" s="8">
        <f t="shared" ref="M517:M580" si="25">(J517/K517)*100000</f>
        <v>30.175015087507543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Baixa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1114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1116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1114</v>
      </c>
      <c r="D520" s="45" t="s">
        <v>33</v>
      </c>
      <c r="E520" s="14" t="s">
        <v>537</v>
      </c>
      <c r="F520" s="7">
        <v>1</v>
      </c>
      <c r="G520" s="7">
        <v>1</v>
      </c>
      <c r="H520" s="7">
        <v>1</v>
      </c>
      <c r="I520" s="7">
        <v>2</v>
      </c>
      <c r="J520" s="13">
        <f t="shared" si="24"/>
        <v>5</v>
      </c>
      <c r="K520" s="11">
        <v>26709</v>
      </c>
      <c r="L520" s="58" t="s">
        <v>1122</v>
      </c>
      <c r="M520" s="8">
        <f t="shared" si="25"/>
        <v>18.720281553034557</v>
      </c>
      <c r="N520" s="7" t="str">
        <f t="shared" si="26"/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1118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1110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1108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1108</v>
      </c>
      <c r="D524" s="45" t="s">
        <v>98</v>
      </c>
      <c r="E524" s="14" t="s">
        <v>541</v>
      </c>
      <c r="F524" s="7">
        <v>4</v>
      </c>
      <c r="G524" s="7">
        <v>6</v>
      </c>
      <c r="H524" s="7">
        <v>2</v>
      </c>
      <c r="I524" s="7">
        <v>4</v>
      </c>
      <c r="J524" s="13">
        <f t="shared" si="24"/>
        <v>16</v>
      </c>
      <c r="K524" s="11">
        <v>93577</v>
      </c>
      <c r="L524" s="58" t="s">
        <v>1123</v>
      </c>
      <c r="M524" s="8">
        <f t="shared" si="25"/>
        <v>17.098218579351762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1113</v>
      </c>
      <c r="D525" s="45" t="s">
        <v>28</v>
      </c>
      <c r="E525" s="14" t="s">
        <v>542</v>
      </c>
      <c r="F525" s="7">
        <v>1</v>
      </c>
      <c r="G525" s="7">
        <v>1</v>
      </c>
      <c r="H525" s="7">
        <v>1</v>
      </c>
      <c r="I525" s="7">
        <v>0</v>
      </c>
      <c r="J525" s="13">
        <f t="shared" si="24"/>
        <v>3</v>
      </c>
      <c r="K525" s="11">
        <v>3627</v>
      </c>
      <c r="L525" s="58" t="s">
        <v>1121</v>
      </c>
      <c r="M525" s="8">
        <f t="shared" si="25"/>
        <v>82.712985938792386</v>
      </c>
      <c r="N525" s="7" t="str">
        <f t="shared" si="26"/>
        <v>Baixa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1107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1118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1114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1112</v>
      </c>
      <c r="D529" s="45" t="s">
        <v>26</v>
      </c>
      <c r="E529" s="14" t="s">
        <v>546</v>
      </c>
      <c r="F529" s="7">
        <v>2</v>
      </c>
      <c r="G529" s="7">
        <v>1</v>
      </c>
      <c r="H529" s="7">
        <v>1</v>
      </c>
      <c r="I529" s="7">
        <v>1</v>
      </c>
      <c r="J529" s="13">
        <f t="shared" si="24"/>
        <v>5</v>
      </c>
      <c r="K529" s="11">
        <v>99770</v>
      </c>
      <c r="L529" s="58" t="s">
        <v>1123</v>
      </c>
      <c r="M529" s="8">
        <f t="shared" si="25"/>
        <v>5.0115265109752434</v>
      </c>
      <c r="N529" s="7" t="str">
        <f t="shared" si="26"/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1108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5</v>
      </c>
      <c r="I530" s="7">
        <v>3</v>
      </c>
      <c r="J530" s="13">
        <f t="shared" si="24"/>
        <v>8</v>
      </c>
      <c r="K530" s="11">
        <v>5718</v>
      </c>
      <c r="L530" s="58" t="s">
        <v>1121</v>
      </c>
      <c r="M530" s="8">
        <f t="shared" si="25"/>
        <v>139.90905911157748</v>
      </c>
      <c r="N530" s="7" t="str">
        <f t="shared" si="26"/>
        <v>Média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1113</v>
      </c>
      <c r="D531" s="45" t="s">
        <v>28</v>
      </c>
      <c r="E531" s="14" t="s">
        <v>548</v>
      </c>
      <c r="F531" s="7">
        <v>0</v>
      </c>
      <c r="G531" s="7">
        <v>1</v>
      </c>
      <c r="H531" s="7">
        <v>0</v>
      </c>
      <c r="I531" s="7">
        <v>1</v>
      </c>
      <c r="J531" s="13">
        <f t="shared" si="24"/>
        <v>2</v>
      </c>
      <c r="K531" s="11">
        <v>31326</v>
      </c>
      <c r="L531" s="58" t="s">
        <v>1122</v>
      </c>
      <c r="M531" s="8">
        <f t="shared" si="25"/>
        <v>6.3844729617570062</v>
      </c>
      <c r="N531" s="7" t="str">
        <f t="shared" si="26"/>
        <v>Baixa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1113</v>
      </c>
      <c r="D532" s="45" t="s">
        <v>28</v>
      </c>
      <c r="E532" s="14" t="s">
        <v>549</v>
      </c>
      <c r="F532" s="7">
        <v>5</v>
      </c>
      <c r="G532" s="7">
        <v>16</v>
      </c>
      <c r="H532" s="7">
        <v>17</v>
      </c>
      <c r="I532" s="7">
        <v>11</v>
      </c>
      <c r="J532" s="13">
        <f t="shared" si="24"/>
        <v>49</v>
      </c>
      <c r="K532" s="11">
        <v>10731</v>
      </c>
      <c r="L532" s="58" t="s">
        <v>1121</v>
      </c>
      <c r="M532" s="8">
        <f t="shared" si="25"/>
        <v>456.62100456621005</v>
      </c>
      <c r="N532" s="7" t="str">
        <f t="shared" si="26"/>
        <v>Alta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1118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O533" s="77"/>
      <c r="P533" s="77"/>
      <c r="Q533" s="77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1115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1118</v>
      </c>
      <c r="D535" s="45" t="s">
        <v>102</v>
      </c>
      <c r="E535" s="14" t="s">
        <v>552</v>
      </c>
      <c r="F535" s="7">
        <v>0</v>
      </c>
      <c r="G535" s="7">
        <v>3</v>
      </c>
      <c r="H535" s="7">
        <v>0</v>
      </c>
      <c r="I535" s="7">
        <v>0</v>
      </c>
      <c r="J535" s="13">
        <f t="shared" si="24"/>
        <v>3</v>
      </c>
      <c r="K535" s="11">
        <v>6018</v>
      </c>
      <c r="L535" s="58" t="s">
        <v>1121</v>
      </c>
      <c r="M535" s="8">
        <f t="shared" si="25"/>
        <v>49.850448654037884</v>
      </c>
      <c r="N535" s="7" t="str">
        <f t="shared" si="26"/>
        <v>Baixa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1114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O536" s="77"/>
      <c r="P536" s="77"/>
      <c r="Q536" s="77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1112</v>
      </c>
      <c r="D537" s="45" t="s">
        <v>26</v>
      </c>
      <c r="E537" s="14" t="s">
        <v>554</v>
      </c>
      <c r="F537" s="7">
        <v>0</v>
      </c>
      <c r="G537" s="7">
        <v>1</v>
      </c>
      <c r="H537" s="7">
        <v>1</v>
      </c>
      <c r="I537" s="7">
        <v>4</v>
      </c>
      <c r="J537" s="13">
        <f t="shared" si="24"/>
        <v>6</v>
      </c>
      <c r="K537" s="11">
        <v>41529</v>
      </c>
      <c r="L537" s="58" t="s">
        <v>1122</v>
      </c>
      <c r="M537" s="8">
        <f t="shared" si="25"/>
        <v>14.447735317488984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1115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1112</v>
      </c>
      <c r="D539" s="45" t="s">
        <v>26</v>
      </c>
      <c r="E539" s="14" t="s">
        <v>556</v>
      </c>
      <c r="F539" s="7">
        <v>1</v>
      </c>
      <c r="G539" s="7">
        <v>0</v>
      </c>
      <c r="H539" s="7">
        <v>0</v>
      </c>
      <c r="I539" s="7">
        <v>0</v>
      </c>
      <c r="J539" s="13">
        <f t="shared" si="24"/>
        <v>1</v>
      </c>
      <c r="K539" s="11">
        <v>3144</v>
      </c>
      <c r="L539" s="58" t="s">
        <v>1121</v>
      </c>
      <c r="M539" s="8">
        <f t="shared" si="25"/>
        <v>31.806615776081426</v>
      </c>
      <c r="N539" s="7" t="str">
        <f t="shared" si="26"/>
        <v>Baixa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1109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1115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1116</v>
      </c>
      <c r="D542" s="45" t="s">
        <v>41</v>
      </c>
      <c r="E542" s="14" t="s">
        <v>559</v>
      </c>
      <c r="F542" s="7">
        <v>1</v>
      </c>
      <c r="G542" s="7">
        <v>3</v>
      </c>
      <c r="H542" s="7">
        <v>2</v>
      </c>
      <c r="I542" s="7">
        <v>2</v>
      </c>
      <c r="J542" s="13">
        <f t="shared" si="24"/>
        <v>8</v>
      </c>
      <c r="K542" s="11">
        <v>39121</v>
      </c>
      <c r="L542" s="58" t="s">
        <v>1122</v>
      </c>
      <c r="M542" s="8">
        <f t="shared" si="25"/>
        <v>20.449375015976074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1114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1108</v>
      </c>
      <c r="D544" s="45" t="s">
        <v>98</v>
      </c>
      <c r="E544" s="14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1113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1</v>
      </c>
      <c r="I545" s="7">
        <v>0</v>
      </c>
      <c r="J545" s="13">
        <f t="shared" si="24"/>
        <v>1</v>
      </c>
      <c r="K545" s="11">
        <v>5954</v>
      </c>
      <c r="L545" s="58" t="s">
        <v>1121</v>
      </c>
      <c r="M545" s="8">
        <f t="shared" si="25"/>
        <v>16.795431642593215</v>
      </c>
      <c r="N545" s="7" t="str">
        <f t="shared" si="26"/>
        <v>Baixa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1118</v>
      </c>
      <c r="D546" s="45" t="s">
        <v>102</v>
      </c>
      <c r="E546" s="14" t="s">
        <v>563</v>
      </c>
      <c r="F546" s="7">
        <v>3</v>
      </c>
      <c r="G546" s="7">
        <v>6</v>
      </c>
      <c r="H546" s="7">
        <v>8</v>
      </c>
      <c r="I546" s="7">
        <v>0</v>
      </c>
      <c r="J546" s="13">
        <f t="shared" si="24"/>
        <v>17</v>
      </c>
      <c r="K546" s="11">
        <v>6332</v>
      </c>
      <c r="L546" s="58" t="s">
        <v>1121</v>
      </c>
      <c r="M546" s="8">
        <f t="shared" si="25"/>
        <v>268.47757422615285</v>
      </c>
      <c r="N546" s="7" t="str">
        <f t="shared" si="26"/>
        <v>Média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1113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1118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1108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1112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1116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1115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1113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1108</v>
      </c>
      <c r="D554" s="45" t="s">
        <v>11</v>
      </c>
      <c r="E554" s="14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1112</v>
      </c>
      <c r="D555" s="45" t="s">
        <v>26</v>
      </c>
      <c r="E555" s="14" t="s">
        <v>572</v>
      </c>
      <c r="F555" s="7">
        <v>25</v>
      </c>
      <c r="G555" s="7">
        <v>26</v>
      </c>
      <c r="H555" s="7">
        <v>41</v>
      </c>
      <c r="I555" s="7">
        <v>44</v>
      </c>
      <c r="J555" s="13">
        <f t="shared" si="24"/>
        <v>136</v>
      </c>
      <c r="K555" s="11">
        <v>93101</v>
      </c>
      <c r="L555" s="58" t="s">
        <v>1123</v>
      </c>
      <c r="M555" s="8">
        <f t="shared" si="25"/>
        <v>146.07791538221932</v>
      </c>
      <c r="N555" s="7" t="str">
        <f t="shared" si="26"/>
        <v>Média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1117</v>
      </c>
      <c r="D556" s="45" t="s">
        <v>80</v>
      </c>
      <c r="E556" s="14" t="s">
        <v>573</v>
      </c>
      <c r="F556" s="7">
        <v>2</v>
      </c>
      <c r="G556" s="7">
        <v>2</v>
      </c>
      <c r="H556" s="7">
        <v>5</v>
      </c>
      <c r="I556" s="7">
        <v>7</v>
      </c>
      <c r="J556" s="13">
        <f t="shared" si="24"/>
        <v>16</v>
      </c>
      <c r="K556" s="11">
        <v>92430</v>
      </c>
      <c r="L556" s="58" t="s">
        <v>1123</v>
      </c>
      <c r="M556" s="8">
        <f t="shared" si="25"/>
        <v>17.3103970572325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1114</v>
      </c>
      <c r="D557" s="45" t="s">
        <v>40</v>
      </c>
      <c r="E557" s="14" t="s">
        <v>574</v>
      </c>
      <c r="F557" s="7">
        <v>1</v>
      </c>
      <c r="G557" s="7">
        <v>1</v>
      </c>
      <c r="H557" s="7">
        <v>2</v>
      </c>
      <c r="I557" s="7">
        <v>7</v>
      </c>
      <c r="J557" s="13">
        <f t="shared" si="24"/>
        <v>11</v>
      </c>
      <c r="K557" s="11">
        <v>21418</v>
      </c>
      <c r="L557" s="58" t="s">
        <v>1121</v>
      </c>
      <c r="M557" s="8">
        <f t="shared" si="25"/>
        <v>51.358670277336813</v>
      </c>
      <c r="N557" s="7" t="str">
        <f t="shared" si="26"/>
        <v>Baixa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1114</v>
      </c>
      <c r="D558" s="45" t="s">
        <v>36</v>
      </c>
      <c r="E558" s="14" t="s">
        <v>575</v>
      </c>
      <c r="F558" s="7">
        <v>0</v>
      </c>
      <c r="G558" s="7">
        <v>1</v>
      </c>
      <c r="H558" s="7">
        <v>0</v>
      </c>
      <c r="I558" s="7">
        <v>0</v>
      </c>
      <c r="J558" s="13">
        <f t="shared" si="24"/>
        <v>1</v>
      </c>
      <c r="K558" s="11">
        <v>20940</v>
      </c>
      <c r="L558" s="58" t="s">
        <v>1121</v>
      </c>
      <c r="M558" s="8">
        <f t="shared" si="25"/>
        <v>4.7755491881566385</v>
      </c>
      <c r="N558" s="7" t="str">
        <f t="shared" si="26"/>
        <v>Baixa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1108</v>
      </c>
      <c r="D559" s="45" t="s">
        <v>11</v>
      </c>
      <c r="E559" s="14" t="s">
        <v>576</v>
      </c>
      <c r="F559" s="7">
        <v>0</v>
      </c>
      <c r="G559" s="7">
        <v>0</v>
      </c>
      <c r="H559" s="7">
        <v>0</v>
      </c>
      <c r="I559" s="7">
        <v>5</v>
      </c>
      <c r="J559" s="13">
        <f t="shared" si="24"/>
        <v>5</v>
      </c>
      <c r="K559" s="11">
        <v>24375</v>
      </c>
      <c r="L559" s="58" t="s">
        <v>1121</v>
      </c>
      <c r="M559" s="8">
        <f t="shared" si="25"/>
        <v>20.512820512820511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1114</v>
      </c>
      <c r="D560" s="45" t="s">
        <v>33</v>
      </c>
      <c r="E560" s="14" t="s">
        <v>577</v>
      </c>
      <c r="F560" s="7">
        <v>1</v>
      </c>
      <c r="G560" s="7">
        <v>1</v>
      </c>
      <c r="H560" s="7">
        <v>1</v>
      </c>
      <c r="I560" s="7">
        <v>0</v>
      </c>
      <c r="J560" s="13">
        <f t="shared" si="24"/>
        <v>3</v>
      </c>
      <c r="K560" s="11">
        <v>16294</v>
      </c>
      <c r="L560" s="58" t="s">
        <v>1121</v>
      </c>
      <c r="M560" s="8">
        <f t="shared" si="25"/>
        <v>18.411685282926229</v>
      </c>
      <c r="N560" s="7" t="str">
        <f t="shared" si="26"/>
        <v>Baixa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1112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2</v>
      </c>
      <c r="I561" s="7">
        <v>1</v>
      </c>
      <c r="J561" s="13">
        <f t="shared" si="24"/>
        <v>3</v>
      </c>
      <c r="K561" s="11">
        <v>8112</v>
      </c>
      <c r="L561" s="58" t="s">
        <v>1121</v>
      </c>
      <c r="M561" s="8">
        <f t="shared" si="25"/>
        <v>36.982248520710058</v>
      </c>
      <c r="N561" s="7" t="str">
        <f t="shared" si="26"/>
        <v>Baixa</v>
      </c>
      <c r="O561" s="77"/>
      <c r="P561" s="77"/>
      <c r="Q561" s="77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1115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1108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1114</v>
      </c>
      <c r="D564" s="45" t="s">
        <v>45</v>
      </c>
      <c r="E564" s="14" t="s">
        <v>45</v>
      </c>
      <c r="F564" s="7">
        <v>6</v>
      </c>
      <c r="G564" s="7">
        <v>5</v>
      </c>
      <c r="H564" s="7">
        <v>7</v>
      </c>
      <c r="I564" s="7">
        <v>5</v>
      </c>
      <c r="J564" s="13">
        <f t="shared" si="24"/>
        <v>23</v>
      </c>
      <c r="K564" s="11">
        <v>113998</v>
      </c>
      <c r="L564" s="58" t="s">
        <v>1124</v>
      </c>
      <c r="M564" s="8">
        <f t="shared" si="25"/>
        <v>20.175792557764172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1118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1117</v>
      </c>
      <c r="D566" s="45" t="s">
        <v>71</v>
      </c>
      <c r="E566" s="14" t="s">
        <v>71</v>
      </c>
      <c r="F566" s="7">
        <v>23</v>
      </c>
      <c r="G566" s="7">
        <v>58</v>
      </c>
      <c r="H566" s="7">
        <v>24</v>
      </c>
      <c r="I566" s="7">
        <v>12</v>
      </c>
      <c r="J566" s="13">
        <f t="shared" si="24"/>
        <v>117</v>
      </c>
      <c r="K566" s="11">
        <v>150833</v>
      </c>
      <c r="L566" s="58" t="s">
        <v>1124</v>
      </c>
      <c r="M566" s="8">
        <f t="shared" si="25"/>
        <v>77.569232197198232</v>
      </c>
      <c r="N566" s="7" t="str">
        <f t="shared" si="26"/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1107</v>
      </c>
      <c r="D567" s="45" t="s">
        <v>8</v>
      </c>
      <c r="E567" s="14" t="s">
        <v>581</v>
      </c>
      <c r="F567" s="7">
        <v>1</v>
      </c>
      <c r="G567" s="7">
        <v>3</v>
      </c>
      <c r="H567" s="7">
        <v>2</v>
      </c>
      <c r="I567" s="7">
        <v>5</v>
      </c>
      <c r="J567" s="13">
        <f t="shared" si="24"/>
        <v>11</v>
      </c>
      <c r="K567" s="11">
        <v>90041</v>
      </c>
      <c r="L567" s="58" t="s">
        <v>1123</v>
      </c>
      <c r="M567" s="8">
        <f t="shared" si="25"/>
        <v>12.216656856321009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1115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1109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1110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O570" s="77"/>
      <c r="P570" s="77"/>
      <c r="Q570" s="77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1113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1110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O572" s="77"/>
      <c r="P572" s="77"/>
      <c r="Q572" s="77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1113</v>
      </c>
      <c r="D573" s="45" t="s">
        <v>30</v>
      </c>
      <c r="E573" s="14" t="s">
        <v>30</v>
      </c>
      <c r="F573" s="7">
        <v>1</v>
      </c>
      <c r="G573" s="7">
        <v>0</v>
      </c>
      <c r="H573" s="7">
        <v>3</v>
      </c>
      <c r="I573" s="7">
        <v>10</v>
      </c>
      <c r="J573" s="13">
        <f t="shared" si="24"/>
        <v>14</v>
      </c>
      <c r="K573" s="11">
        <v>24319</v>
      </c>
      <c r="L573" s="58" t="s">
        <v>1121</v>
      </c>
      <c r="M573" s="8">
        <f t="shared" si="25"/>
        <v>57.568156585385907</v>
      </c>
      <c r="N573" s="7" t="str">
        <f t="shared" si="26"/>
        <v>Baixa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1115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1109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1112</v>
      </c>
      <c r="D576" s="45" t="s">
        <v>26</v>
      </c>
      <c r="E576" s="14" t="s">
        <v>589</v>
      </c>
      <c r="F576" s="7">
        <v>1</v>
      </c>
      <c r="G576" s="7">
        <v>0</v>
      </c>
      <c r="H576" s="7">
        <v>0</v>
      </c>
      <c r="I576" s="7">
        <v>0</v>
      </c>
      <c r="J576" s="13">
        <f t="shared" si="24"/>
        <v>1</v>
      </c>
      <c r="K576" s="11">
        <v>3969</v>
      </c>
      <c r="L576" s="58" t="s">
        <v>1121</v>
      </c>
      <c r="M576" s="8">
        <f t="shared" si="25"/>
        <v>25.195263290501387</v>
      </c>
      <c r="N576" s="7" t="str">
        <f t="shared" si="26"/>
        <v>Baixa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1115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O577" s="77"/>
      <c r="P577" s="77"/>
      <c r="Q577" s="77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1114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1118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1111</v>
      </c>
      <c r="D580" s="45" t="s">
        <v>24</v>
      </c>
      <c r="E580" s="14" t="s">
        <v>593</v>
      </c>
      <c r="F580" s="7">
        <v>0</v>
      </c>
      <c r="G580" s="7">
        <v>1</v>
      </c>
      <c r="H580" s="7">
        <v>0</v>
      </c>
      <c r="I580" s="7">
        <v>0</v>
      </c>
      <c r="J580" s="13">
        <f t="shared" si="24"/>
        <v>1</v>
      </c>
      <c r="K580" s="11">
        <v>3626</v>
      </c>
      <c r="L580" s="58" t="s">
        <v>1121</v>
      </c>
      <c r="M580" s="8">
        <f t="shared" si="25"/>
        <v>27.578599007170439</v>
      </c>
      <c r="N580" s="7" t="str">
        <f t="shared" si="26"/>
        <v>Baixa</v>
      </c>
      <c r="O580" s="77"/>
      <c r="P580" s="77"/>
      <c r="Q580" s="77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1108</v>
      </c>
      <c r="D581" s="45" t="s">
        <v>98</v>
      </c>
      <c r="E581" s="14" t="s">
        <v>594</v>
      </c>
      <c r="F581" s="7">
        <v>1</v>
      </c>
      <c r="G581" s="7">
        <v>1</v>
      </c>
      <c r="H581" s="7">
        <v>1</v>
      </c>
      <c r="I581" s="7">
        <v>0</v>
      </c>
      <c r="J581" s="13">
        <f t="shared" ref="J581:J644" si="27">F581+G581+H581+I581</f>
        <v>3</v>
      </c>
      <c r="K581" s="11">
        <v>63789</v>
      </c>
      <c r="L581" s="58" t="s">
        <v>1122</v>
      </c>
      <c r="M581" s="8">
        <f t="shared" ref="M581:M644" si="28">(J581/K581)*100000</f>
        <v>4.7030052203357942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1115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1115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1108</v>
      </c>
      <c r="D584" s="45" t="s">
        <v>11</v>
      </c>
      <c r="E584" s="14" t="s">
        <v>597</v>
      </c>
      <c r="F584" s="7">
        <v>1</v>
      </c>
      <c r="G584" s="7">
        <v>0</v>
      </c>
      <c r="H584" s="7">
        <v>0</v>
      </c>
      <c r="I584" s="7">
        <v>0</v>
      </c>
      <c r="J584" s="13">
        <f t="shared" si="27"/>
        <v>1</v>
      </c>
      <c r="K584" s="11">
        <v>4379</v>
      </c>
      <c r="L584" s="58" t="s">
        <v>1121</v>
      </c>
      <c r="M584" s="8">
        <f t="shared" si="28"/>
        <v>22.836263987211694</v>
      </c>
      <c r="N584" s="7" t="str">
        <f t="shared" si="29"/>
        <v>Baixa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1112</v>
      </c>
      <c r="D585" s="45" t="s">
        <v>26</v>
      </c>
      <c r="E585" s="14" t="s">
        <v>598</v>
      </c>
      <c r="F585" s="7">
        <v>2</v>
      </c>
      <c r="G585" s="7">
        <v>3</v>
      </c>
      <c r="H585" s="7">
        <v>1</v>
      </c>
      <c r="I585" s="7">
        <v>0</v>
      </c>
      <c r="J585" s="13">
        <f t="shared" si="27"/>
        <v>6</v>
      </c>
      <c r="K585" s="11">
        <v>11249</v>
      </c>
      <c r="L585" s="58" t="s">
        <v>1121</v>
      </c>
      <c r="M585" s="8">
        <f t="shared" si="28"/>
        <v>53.33807449551071</v>
      </c>
      <c r="N585" s="7" t="str">
        <f t="shared" si="29"/>
        <v>Baixa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1111</v>
      </c>
      <c r="D586" s="45" t="s">
        <v>24</v>
      </c>
      <c r="E586" s="14" t="s">
        <v>599</v>
      </c>
      <c r="F586" s="7">
        <v>2</v>
      </c>
      <c r="G586" s="7">
        <v>1</v>
      </c>
      <c r="H586" s="7">
        <v>3</v>
      </c>
      <c r="I586" s="7">
        <v>0</v>
      </c>
      <c r="J586" s="13">
        <f t="shared" si="27"/>
        <v>6</v>
      </c>
      <c r="K586" s="11">
        <v>16009</v>
      </c>
      <c r="L586" s="58" t="s">
        <v>1121</v>
      </c>
      <c r="M586" s="8">
        <f t="shared" si="28"/>
        <v>37.478918108563931</v>
      </c>
      <c r="N586" s="7" t="str">
        <f t="shared" si="29"/>
        <v>Baixa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1114</v>
      </c>
      <c r="D587" s="45" t="s">
        <v>33</v>
      </c>
      <c r="E587" s="14" t="s">
        <v>600</v>
      </c>
      <c r="F587" s="7">
        <v>2</v>
      </c>
      <c r="G587" s="7">
        <v>2</v>
      </c>
      <c r="H587" s="7">
        <v>1</v>
      </c>
      <c r="I587" s="7">
        <v>0</v>
      </c>
      <c r="J587" s="13">
        <f t="shared" si="27"/>
        <v>5</v>
      </c>
      <c r="K587" s="11">
        <v>21291</v>
      </c>
      <c r="L587" s="58" t="s">
        <v>1121</v>
      </c>
      <c r="M587" s="8">
        <f t="shared" si="28"/>
        <v>23.484101263444646</v>
      </c>
      <c r="N587" s="7" t="str">
        <f t="shared" si="29"/>
        <v>Baixa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1110</v>
      </c>
      <c r="D588" s="45" t="s">
        <v>20</v>
      </c>
      <c r="E588" s="14" t="s">
        <v>601</v>
      </c>
      <c r="F588" s="7">
        <v>1</v>
      </c>
      <c r="G588" s="7">
        <v>6</v>
      </c>
      <c r="H588" s="7">
        <v>6</v>
      </c>
      <c r="I588" s="7">
        <v>12</v>
      </c>
      <c r="J588" s="13">
        <f t="shared" si="27"/>
        <v>25</v>
      </c>
      <c r="K588" s="11">
        <v>6847</v>
      </c>
      <c r="L588" s="58" t="s">
        <v>1121</v>
      </c>
      <c r="M588" s="8">
        <f t="shared" si="28"/>
        <v>365.12341171315904</v>
      </c>
      <c r="N588" s="7" t="str">
        <f t="shared" si="29"/>
        <v>Alta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1113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1</v>
      </c>
      <c r="J589" s="13">
        <f t="shared" si="27"/>
        <v>1</v>
      </c>
      <c r="K589" s="11">
        <v>4246</v>
      </c>
      <c r="L589" s="58" t="s">
        <v>1121</v>
      </c>
      <c r="M589" s="8">
        <f t="shared" si="28"/>
        <v>23.551577955723033</v>
      </c>
      <c r="N589" s="7" t="str">
        <f t="shared" si="29"/>
        <v>Baixa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1115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1110</v>
      </c>
      <c r="D591" s="45" t="s">
        <v>20</v>
      </c>
      <c r="E591" s="14" t="s">
        <v>604</v>
      </c>
      <c r="F591" s="7">
        <v>0</v>
      </c>
      <c r="G591" s="7">
        <v>0</v>
      </c>
      <c r="H591" s="7">
        <v>0</v>
      </c>
      <c r="I591" s="7">
        <v>1</v>
      </c>
      <c r="J591" s="13">
        <f t="shared" si="27"/>
        <v>1</v>
      </c>
      <c r="K591" s="11">
        <v>8426</v>
      </c>
      <c r="L591" s="58" t="s">
        <v>1121</v>
      </c>
      <c r="M591" s="8">
        <f t="shared" si="28"/>
        <v>11.868027533823879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1109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1116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1108</v>
      </c>
      <c r="D594" s="45" t="s">
        <v>98</v>
      </c>
      <c r="E594" s="14" t="s">
        <v>607</v>
      </c>
      <c r="F594" s="7">
        <v>1</v>
      </c>
      <c r="G594" s="7">
        <v>2</v>
      </c>
      <c r="H594" s="7">
        <v>0</v>
      </c>
      <c r="I594" s="7">
        <v>0</v>
      </c>
      <c r="J594" s="13">
        <f t="shared" si="27"/>
        <v>3</v>
      </c>
      <c r="K594" s="11">
        <v>4955</v>
      </c>
      <c r="L594" s="58" t="s">
        <v>1121</v>
      </c>
      <c r="M594" s="8">
        <f t="shared" si="28"/>
        <v>60.544904137235115</v>
      </c>
      <c r="N594" s="7" t="str">
        <f t="shared" si="29"/>
        <v>Baixa</v>
      </c>
      <c r="O594" s="77"/>
      <c r="P594" s="77"/>
      <c r="Q594" s="77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1112</v>
      </c>
      <c r="D595" s="45" t="s">
        <v>26</v>
      </c>
      <c r="E595" s="14" t="s">
        <v>608</v>
      </c>
      <c r="F595" s="7">
        <v>1</v>
      </c>
      <c r="G595" s="7">
        <v>1</v>
      </c>
      <c r="H595" s="7">
        <v>1</v>
      </c>
      <c r="I595" s="7">
        <v>0</v>
      </c>
      <c r="J595" s="13">
        <f t="shared" si="27"/>
        <v>3</v>
      </c>
      <c r="K595" s="11">
        <v>8631</v>
      </c>
      <c r="L595" s="58" t="s">
        <v>1121</v>
      </c>
      <c r="M595" s="8">
        <f t="shared" si="28"/>
        <v>34.758428919012864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1110</v>
      </c>
      <c r="D596" s="45" t="s">
        <v>20</v>
      </c>
      <c r="E596" s="14" t="s">
        <v>861</v>
      </c>
      <c r="F596" s="7">
        <v>9</v>
      </c>
      <c r="G596" s="7">
        <v>7</v>
      </c>
      <c r="H596" s="7">
        <v>3</v>
      </c>
      <c r="I596" s="7">
        <v>6</v>
      </c>
      <c r="J596" s="13">
        <f t="shared" si="27"/>
        <v>25</v>
      </c>
      <c r="K596" s="11">
        <v>4894</v>
      </c>
      <c r="L596" s="58" t="s">
        <v>1121</v>
      </c>
      <c r="M596" s="8">
        <f t="shared" si="28"/>
        <v>510.82958724969347</v>
      </c>
      <c r="N596" s="7" t="str">
        <f t="shared" si="29"/>
        <v>Muito Alta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1118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1112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1111</v>
      </c>
      <c r="D599" s="45" t="s">
        <v>24</v>
      </c>
      <c r="E599" s="14" t="s">
        <v>611</v>
      </c>
      <c r="F599" s="7">
        <v>2</v>
      </c>
      <c r="G599" s="7">
        <v>5</v>
      </c>
      <c r="H599" s="7">
        <v>5</v>
      </c>
      <c r="I599" s="7">
        <v>5</v>
      </c>
      <c r="J599" s="13">
        <f t="shared" si="27"/>
        <v>17</v>
      </c>
      <c r="K599" s="11">
        <v>6044</v>
      </c>
      <c r="L599" s="58" t="s">
        <v>1121</v>
      </c>
      <c r="M599" s="8">
        <f t="shared" si="28"/>
        <v>281.27068166776968</v>
      </c>
      <c r="N599" s="7" t="str">
        <f t="shared" si="29"/>
        <v>Média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1116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1114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1114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1115</v>
      </c>
      <c r="D603" s="45" t="s">
        <v>38</v>
      </c>
      <c r="E603" s="14" t="s">
        <v>615</v>
      </c>
      <c r="F603" s="7">
        <v>0</v>
      </c>
      <c r="G603" s="7">
        <v>1</v>
      </c>
      <c r="H603" s="7">
        <v>2</v>
      </c>
      <c r="I603" s="7">
        <v>1</v>
      </c>
      <c r="J603" s="13">
        <f t="shared" si="27"/>
        <v>4</v>
      </c>
      <c r="K603" s="11">
        <v>10731</v>
      </c>
      <c r="L603" s="58" t="s">
        <v>1121</v>
      </c>
      <c r="M603" s="8">
        <f t="shared" si="28"/>
        <v>37.275184046221227</v>
      </c>
      <c r="N603" s="7" t="str">
        <f t="shared" si="29"/>
        <v>Baixa</v>
      </c>
      <c r="O603" s="77"/>
      <c r="P603" s="77"/>
      <c r="Q603" s="77"/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1118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1115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1</v>
      </c>
      <c r="I605" s="7">
        <v>5</v>
      </c>
      <c r="J605" s="13">
        <f t="shared" si="27"/>
        <v>6</v>
      </c>
      <c r="K605" s="11">
        <v>10816</v>
      </c>
      <c r="L605" s="58" t="s">
        <v>1121</v>
      </c>
      <c r="M605" s="8">
        <f t="shared" si="28"/>
        <v>55.473372781065088</v>
      </c>
      <c r="N605" s="7" t="str">
        <f t="shared" si="29"/>
        <v>Baixa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1112</v>
      </c>
      <c r="D606" s="45" t="s">
        <v>26</v>
      </c>
      <c r="E606" s="14" t="s">
        <v>617</v>
      </c>
      <c r="F606" s="7">
        <v>0</v>
      </c>
      <c r="G606" s="7">
        <v>1</v>
      </c>
      <c r="H606" s="7">
        <v>0</v>
      </c>
      <c r="I606" s="7">
        <v>1</v>
      </c>
      <c r="J606" s="13">
        <f t="shared" si="27"/>
        <v>2</v>
      </c>
      <c r="K606" s="11">
        <v>27755</v>
      </c>
      <c r="L606" s="58" t="s">
        <v>1122</v>
      </c>
      <c r="M606" s="8">
        <f t="shared" si="28"/>
        <v>7.2059088452531075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1114</v>
      </c>
      <c r="D607" s="45" t="s">
        <v>45</v>
      </c>
      <c r="E607" s="14" t="s">
        <v>862</v>
      </c>
      <c r="F607" s="7">
        <v>0</v>
      </c>
      <c r="G607" s="7">
        <v>1</v>
      </c>
      <c r="H607" s="7">
        <v>0</v>
      </c>
      <c r="I607" s="7">
        <v>2</v>
      </c>
      <c r="J607" s="13">
        <f t="shared" si="27"/>
        <v>3</v>
      </c>
      <c r="K607" s="11">
        <v>34456</v>
      </c>
      <c r="L607" s="58" t="s">
        <v>1122</v>
      </c>
      <c r="M607" s="8">
        <f t="shared" si="28"/>
        <v>8.7067564429997688</v>
      </c>
      <c r="N607" s="7" t="str">
        <f t="shared" si="29"/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1111</v>
      </c>
      <c r="D608" s="45" t="s">
        <v>24</v>
      </c>
      <c r="E608" s="14" t="s">
        <v>618</v>
      </c>
      <c r="F608" s="7">
        <v>1</v>
      </c>
      <c r="G608" s="7">
        <v>2</v>
      </c>
      <c r="H608" s="7">
        <v>2</v>
      </c>
      <c r="I608" s="7">
        <v>5</v>
      </c>
      <c r="J608" s="13">
        <f t="shared" si="27"/>
        <v>10</v>
      </c>
      <c r="K608" s="11">
        <v>11968</v>
      </c>
      <c r="L608" s="58" t="s">
        <v>1121</v>
      </c>
      <c r="M608" s="8">
        <f t="shared" si="28"/>
        <v>83.556149732620312</v>
      </c>
      <c r="N608" s="7" t="str">
        <f t="shared" si="29"/>
        <v>Baixa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1114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O609" s="77"/>
      <c r="P609" s="77"/>
      <c r="Q609" s="77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1114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1109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1108</v>
      </c>
      <c r="D612" s="45" t="s">
        <v>11</v>
      </c>
      <c r="E612" s="14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1109</v>
      </c>
      <c r="D613" s="45" t="s">
        <v>17</v>
      </c>
      <c r="E613" s="14" t="s">
        <v>17</v>
      </c>
      <c r="F613" s="7">
        <v>0</v>
      </c>
      <c r="G613" s="7">
        <v>1</v>
      </c>
      <c r="H613" s="7">
        <v>0</v>
      </c>
      <c r="I613" s="7">
        <v>0</v>
      </c>
      <c r="J613" s="13">
        <f t="shared" si="27"/>
        <v>1</v>
      </c>
      <c r="K613" s="11">
        <v>59605</v>
      </c>
      <c r="L613" s="58" t="s">
        <v>1122</v>
      </c>
      <c r="M613" s="8">
        <f t="shared" si="28"/>
        <v>1.6777116013757234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1118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1113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1</v>
      </c>
      <c r="J615" s="13">
        <f t="shared" si="27"/>
        <v>1</v>
      </c>
      <c r="K615" s="11">
        <v>12061</v>
      </c>
      <c r="L615" s="58" t="s">
        <v>1121</v>
      </c>
      <c r="M615" s="8">
        <f t="shared" si="28"/>
        <v>8.2911864687836836</v>
      </c>
      <c r="N615" s="7" t="str">
        <f t="shared" si="29"/>
        <v>Baixa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1118</v>
      </c>
      <c r="D616" s="45" t="s">
        <v>102</v>
      </c>
      <c r="E616" s="14" t="s">
        <v>625</v>
      </c>
      <c r="F616" s="7">
        <v>2</v>
      </c>
      <c r="G616" s="7">
        <v>0</v>
      </c>
      <c r="H616" s="7">
        <v>1</v>
      </c>
      <c r="I616" s="7">
        <v>1</v>
      </c>
      <c r="J616" s="13">
        <f t="shared" si="27"/>
        <v>4</v>
      </c>
      <c r="K616" s="11">
        <v>37950</v>
      </c>
      <c r="L616" s="58" t="s">
        <v>1122</v>
      </c>
      <c r="M616" s="8">
        <f t="shared" si="28"/>
        <v>10.540184453227932</v>
      </c>
      <c r="N616" s="7" t="str">
        <f t="shared" si="29"/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1109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1113</v>
      </c>
      <c r="D618" s="45" t="s">
        <v>28</v>
      </c>
      <c r="E618" s="14" t="s">
        <v>627</v>
      </c>
      <c r="F618" s="7">
        <v>1</v>
      </c>
      <c r="G618" s="7">
        <v>0</v>
      </c>
      <c r="H618" s="7">
        <v>0</v>
      </c>
      <c r="I618" s="7">
        <v>0</v>
      </c>
      <c r="J618" s="13">
        <f t="shared" si="27"/>
        <v>1</v>
      </c>
      <c r="K618" s="11">
        <v>16491</v>
      </c>
      <c r="L618" s="58" t="s">
        <v>1121</v>
      </c>
      <c r="M618" s="8">
        <f t="shared" si="28"/>
        <v>6.063913649869626</v>
      </c>
      <c r="N618" s="7" t="str">
        <f t="shared" si="29"/>
        <v>Baixa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1114</v>
      </c>
      <c r="D619" s="45" t="s">
        <v>36</v>
      </c>
      <c r="E619" s="14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1114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1116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2</v>
      </c>
      <c r="I621" s="7">
        <v>0</v>
      </c>
      <c r="J621" s="13">
        <f t="shared" si="27"/>
        <v>2</v>
      </c>
      <c r="K621" s="11">
        <v>8979</v>
      </c>
      <c r="L621" s="58" t="s">
        <v>1121</v>
      </c>
      <c r="M621" s="8">
        <f t="shared" si="28"/>
        <v>22.274195344693172</v>
      </c>
      <c r="N621" s="7" t="str">
        <f t="shared" si="29"/>
        <v>Baixa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1107</v>
      </c>
      <c r="D622" s="45" t="s">
        <v>8</v>
      </c>
      <c r="E622" s="14" t="s">
        <v>630</v>
      </c>
      <c r="F622" s="7">
        <v>1</v>
      </c>
      <c r="G622" s="7">
        <v>0</v>
      </c>
      <c r="H622" s="7">
        <v>0</v>
      </c>
      <c r="I622" s="7">
        <v>1</v>
      </c>
      <c r="J622" s="13">
        <f t="shared" si="27"/>
        <v>2</v>
      </c>
      <c r="K622" s="11">
        <v>27688</v>
      </c>
      <c r="L622" s="58" t="s">
        <v>1122</v>
      </c>
      <c r="M622" s="8">
        <f t="shared" si="28"/>
        <v>7.2233458537994801</v>
      </c>
      <c r="N622" s="7" t="str">
        <f t="shared" si="29"/>
        <v>Baixa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1114</v>
      </c>
      <c r="D623" s="45" t="s">
        <v>45</v>
      </c>
      <c r="E623" s="14" t="s">
        <v>631</v>
      </c>
      <c r="F623" s="7">
        <v>1</v>
      </c>
      <c r="G623" s="7">
        <v>0</v>
      </c>
      <c r="H623" s="7">
        <v>0</v>
      </c>
      <c r="I623" s="7">
        <v>0</v>
      </c>
      <c r="J623" s="13">
        <f t="shared" si="27"/>
        <v>1</v>
      </c>
      <c r="K623" s="11">
        <v>8642</v>
      </c>
      <c r="L623" s="58" t="s">
        <v>1121</v>
      </c>
      <c r="M623" s="8">
        <f t="shared" si="28"/>
        <v>11.571395510298542</v>
      </c>
      <c r="N623" s="7" t="str">
        <f t="shared" si="29"/>
        <v>Baixa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1111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1115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1108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1117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O628" s="77"/>
      <c r="P628" s="77"/>
      <c r="Q628" s="77"/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1108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1108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1116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1108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2</v>
      </c>
      <c r="I632" s="7">
        <v>0</v>
      </c>
      <c r="J632" s="13">
        <f t="shared" si="27"/>
        <v>2</v>
      </c>
      <c r="K632" s="11">
        <v>16277</v>
      </c>
      <c r="L632" s="58" t="s">
        <v>1121</v>
      </c>
      <c r="M632" s="8">
        <f t="shared" si="28"/>
        <v>12.2872765251582</v>
      </c>
      <c r="N632" s="7" t="str">
        <f t="shared" si="29"/>
        <v>Baixa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1109</v>
      </c>
      <c r="D633" s="45" t="s">
        <v>17</v>
      </c>
      <c r="E633" s="14" t="s">
        <v>640</v>
      </c>
      <c r="F633" s="7">
        <v>2</v>
      </c>
      <c r="G633" s="7">
        <v>4</v>
      </c>
      <c r="H633" s="7">
        <v>3</v>
      </c>
      <c r="I633" s="7">
        <v>5</v>
      </c>
      <c r="J633" s="13">
        <f t="shared" si="27"/>
        <v>14</v>
      </c>
      <c r="K633" s="11">
        <v>23814</v>
      </c>
      <c r="L633" s="58" t="s">
        <v>1121</v>
      </c>
      <c r="M633" s="8">
        <f t="shared" si="28"/>
        <v>58.788947677836568</v>
      </c>
      <c r="N633" s="7" t="str">
        <f t="shared" si="29"/>
        <v>Baixa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1115</v>
      </c>
      <c r="D634" s="45" t="s">
        <v>38</v>
      </c>
      <c r="E634" s="14" t="s">
        <v>641</v>
      </c>
      <c r="F634" s="7">
        <v>0</v>
      </c>
      <c r="G634" s="7">
        <v>0</v>
      </c>
      <c r="H634" s="7">
        <v>0</v>
      </c>
      <c r="I634" s="7">
        <v>1</v>
      </c>
      <c r="J634" s="13">
        <f t="shared" si="27"/>
        <v>1</v>
      </c>
      <c r="K634" s="11">
        <v>10514</v>
      </c>
      <c r="L634" s="58" t="s">
        <v>1121</v>
      </c>
      <c r="M634" s="8">
        <f t="shared" si="28"/>
        <v>9.5111280197831469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1109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1116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1110</v>
      </c>
      <c r="D637" s="45" t="s">
        <v>22</v>
      </c>
      <c r="E637" s="14" t="s">
        <v>644</v>
      </c>
      <c r="F637" s="7">
        <v>0</v>
      </c>
      <c r="G637" s="7">
        <v>0</v>
      </c>
      <c r="H637" s="7">
        <v>1</v>
      </c>
      <c r="I637" s="7">
        <v>1</v>
      </c>
      <c r="J637" s="13">
        <f t="shared" si="27"/>
        <v>2</v>
      </c>
      <c r="K637" s="11">
        <v>17398</v>
      </c>
      <c r="L637" s="58" t="s">
        <v>1121</v>
      </c>
      <c r="M637" s="8">
        <f t="shared" si="28"/>
        <v>11.495574203931486</v>
      </c>
      <c r="N637" s="7" t="str">
        <f t="shared" si="29"/>
        <v>Baixa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1116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1117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2</v>
      </c>
      <c r="J639" s="13">
        <f t="shared" si="27"/>
        <v>2</v>
      </c>
      <c r="K639" s="11">
        <v>8138</v>
      </c>
      <c r="L639" s="58" t="s">
        <v>1121</v>
      </c>
      <c r="M639" s="8">
        <f t="shared" si="28"/>
        <v>24.57606291472106</v>
      </c>
      <c r="N639" s="7" t="str">
        <f t="shared" si="29"/>
        <v>Baixa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1118</v>
      </c>
      <c r="D640" s="45" t="s">
        <v>102</v>
      </c>
      <c r="E640" s="14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1108</v>
      </c>
      <c r="D641" s="45" t="s">
        <v>98</v>
      </c>
      <c r="E641" s="14" t="s">
        <v>648</v>
      </c>
      <c r="F641" s="7">
        <v>9</v>
      </c>
      <c r="G641" s="7">
        <v>14</v>
      </c>
      <c r="H641" s="7">
        <v>6</v>
      </c>
      <c r="I641" s="7">
        <v>8</v>
      </c>
      <c r="J641" s="13">
        <f t="shared" si="27"/>
        <v>37</v>
      </c>
      <c r="K641" s="11">
        <v>331045</v>
      </c>
      <c r="L641" s="58" t="s">
        <v>1124</v>
      </c>
      <c r="M641" s="8">
        <f t="shared" si="28"/>
        <v>11.176728239363229</v>
      </c>
      <c r="N641" s="7" t="str">
        <f t="shared" si="29"/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1114</v>
      </c>
      <c r="D642" s="45" t="s">
        <v>33</v>
      </c>
      <c r="E642" s="14" t="s">
        <v>649</v>
      </c>
      <c r="F642" s="7">
        <v>0</v>
      </c>
      <c r="G642" s="7">
        <v>2</v>
      </c>
      <c r="H642" s="7">
        <v>0</v>
      </c>
      <c r="I642" s="7">
        <v>1</v>
      </c>
      <c r="J642" s="13">
        <f t="shared" si="27"/>
        <v>3</v>
      </c>
      <c r="K642" s="11">
        <v>4019</v>
      </c>
      <c r="L642" s="58" t="s">
        <v>1121</v>
      </c>
      <c r="M642" s="8">
        <f t="shared" si="28"/>
        <v>74.645434187608856</v>
      </c>
      <c r="N642" s="7" t="str">
        <f t="shared" si="29"/>
        <v>Baixa</v>
      </c>
      <c r="O642" s="77"/>
      <c r="P642" s="77"/>
      <c r="Q642" s="77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1108</v>
      </c>
      <c r="D643" s="45" t="s">
        <v>98</v>
      </c>
      <c r="E643" s="14" t="s">
        <v>650</v>
      </c>
      <c r="F643" s="7">
        <v>1</v>
      </c>
      <c r="G643" s="7">
        <v>0</v>
      </c>
      <c r="H643" s="7">
        <v>0</v>
      </c>
      <c r="I643" s="7">
        <v>0</v>
      </c>
      <c r="J643" s="13">
        <f t="shared" si="27"/>
        <v>1</v>
      </c>
      <c r="K643" s="11">
        <v>10203</v>
      </c>
      <c r="L643" s="58" t="s">
        <v>1121</v>
      </c>
      <c r="M643" s="8">
        <f t="shared" si="28"/>
        <v>9.8010389101244737</v>
      </c>
      <c r="N643" s="7" t="str">
        <f t="shared" si="29"/>
        <v>Baixa</v>
      </c>
      <c r="O643" s="77"/>
      <c r="P643" s="77"/>
      <c r="Q643" s="77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1109</v>
      </c>
      <c r="D644" s="45" t="s">
        <v>17</v>
      </c>
      <c r="E644" s="14" t="s">
        <v>651</v>
      </c>
      <c r="F644" s="7">
        <v>1</v>
      </c>
      <c r="G644" s="7">
        <v>4</v>
      </c>
      <c r="H644" s="7">
        <v>7</v>
      </c>
      <c r="I644" s="7">
        <v>4</v>
      </c>
      <c r="J644" s="13">
        <f t="shared" si="27"/>
        <v>16</v>
      </c>
      <c r="K644" s="11">
        <v>13659</v>
      </c>
      <c r="L644" s="58" t="s">
        <v>1121</v>
      </c>
      <c r="M644" s="8">
        <f t="shared" si="28"/>
        <v>117.13888278790542</v>
      </c>
      <c r="N644" s="7" t="str">
        <f t="shared" si="29"/>
        <v>Média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1113</v>
      </c>
      <c r="D645" s="45" t="s">
        <v>30</v>
      </c>
      <c r="E645" s="14" t="s">
        <v>652</v>
      </c>
      <c r="F645" s="7">
        <v>6</v>
      </c>
      <c r="G645" s="7">
        <v>4</v>
      </c>
      <c r="H645" s="7">
        <v>4</v>
      </c>
      <c r="I645" s="7">
        <v>0</v>
      </c>
      <c r="J645" s="13">
        <f t="shared" ref="J645:J708" si="30">F645+G645+H645+I645</f>
        <v>14</v>
      </c>
      <c r="K645" s="11">
        <v>5167</v>
      </c>
      <c r="L645" s="58" t="s">
        <v>1121</v>
      </c>
      <c r="M645" s="8">
        <f t="shared" ref="M645:M708" si="31">(J645/K645)*100000</f>
        <v>270.95026127346625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Média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1109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1</v>
      </c>
      <c r="I646" s="7">
        <v>0</v>
      </c>
      <c r="J646" s="13">
        <f t="shared" si="30"/>
        <v>1</v>
      </c>
      <c r="K646" s="11">
        <v>2599</v>
      </c>
      <c r="L646" s="58" t="s">
        <v>1121</v>
      </c>
      <c r="M646" s="8">
        <f t="shared" si="31"/>
        <v>38.476337052712587</v>
      </c>
      <c r="N646" s="7" t="str">
        <f t="shared" si="32"/>
        <v>Baixa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1116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1108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1115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1117</v>
      </c>
      <c r="D650" s="45" t="s">
        <v>71</v>
      </c>
      <c r="E650" s="14" t="s">
        <v>657</v>
      </c>
      <c r="F650" s="7">
        <v>0</v>
      </c>
      <c r="G650" s="7">
        <v>1</v>
      </c>
      <c r="H650" s="7">
        <v>0</v>
      </c>
      <c r="I650" s="7">
        <v>0</v>
      </c>
      <c r="J650" s="13">
        <f t="shared" si="30"/>
        <v>1</v>
      </c>
      <c r="K650" s="11">
        <v>12291</v>
      </c>
      <c r="L650" s="58" t="s">
        <v>1121</v>
      </c>
      <c r="M650" s="8">
        <f t="shared" si="31"/>
        <v>8.1360344967862659</v>
      </c>
      <c r="N650" s="7" t="str">
        <f t="shared" si="32"/>
        <v>Baixa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1118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1</v>
      </c>
      <c r="I651" s="7">
        <v>0</v>
      </c>
      <c r="J651" s="13">
        <f t="shared" si="30"/>
        <v>1</v>
      </c>
      <c r="K651" s="11">
        <v>30779</v>
      </c>
      <c r="L651" s="58" t="s">
        <v>1122</v>
      </c>
      <c r="M651" s="8">
        <f t="shared" si="31"/>
        <v>3.2489684525163258</v>
      </c>
      <c r="N651" s="7" t="str">
        <f t="shared" si="32"/>
        <v>Baixa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1108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1115</v>
      </c>
      <c r="D653" s="45" t="s">
        <v>62</v>
      </c>
      <c r="E653" s="14" t="s">
        <v>660</v>
      </c>
      <c r="F653" s="7">
        <v>1</v>
      </c>
      <c r="G653" s="7">
        <v>2</v>
      </c>
      <c r="H653" s="7">
        <v>4</v>
      </c>
      <c r="I653" s="7">
        <v>9</v>
      </c>
      <c r="J653" s="13">
        <f t="shared" si="30"/>
        <v>16</v>
      </c>
      <c r="K653" s="11">
        <v>17858</v>
      </c>
      <c r="L653" s="58" t="s">
        <v>1121</v>
      </c>
      <c r="M653" s="8">
        <f t="shared" si="31"/>
        <v>89.595699406428494</v>
      </c>
      <c r="N653" s="7" t="str">
        <f t="shared" si="32"/>
        <v>Baixa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1115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1108</v>
      </c>
      <c r="D655" s="45" t="s">
        <v>53</v>
      </c>
      <c r="E655" s="14" t="s">
        <v>662</v>
      </c>
      <c r="F655" s="7">
        <v>0</v>
      </c>
      <c r="G655" s="7">
        <v>1</v>
      </c>
      <c r="H655" s="7">
        <v>0</v>
      </c>
      <c r="I655" s="7">
        <v>0</v>
      </c>
      <c r="J655" s="13">
        <f t="shared" si="30"/>
        <v>1</v>
      </c>
      <c r="K655" s="11">
        <v>12957</v>
      </c>
      <c r="L655" s="58" t="s">
        <v>1121</v>
      </c>
      <c r="M655" s="8">
        <f t="shared" si="31"/>
        <v>7.7178359188083663</v>
      </c>
      <c r="N655" s="7" t="str">
        <f t="shared" si="32"/>
        <v>Baixa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1116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1115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1115</v>
      </c>
      <c r="D658" s="45" t="s">
        <v>62</v>
      </c>
      <c r="E658" s="14" t="s">
        <v>665</v>
      </c>
      <c r="F658" s="7">
        <v>18</v>
      </c>
      <c r="G658" s="7">
        <v>48</v>
      </c>
      <c r="H658" s="7">
        <v>32</v>
      </c>
      <c r="I658" s="7">
        <v>8</v>
      </c>
      <c r="J658" s="13">
        <f t="shared" si="30"/>
        <v>106</v>
      </c>
      <c r="K658" s="11">
        <v>7991</v>
      </c>
      <c r="L658" s="58" t="s">
        <v>1121</v>
      </c>
      <c r="M658" s="8">
        <f t="shared" si="31"/>
        <v>1326.4923038418219</v>
      </c>
      <c r="N658" s="7" t="str">
        <f t="shared" si="32"/>
        <v>Muito Alta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1107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1115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1118</v>
      </c>
      <c r="D661" s="45" t="s">
        <v>102</v>
      </c>
      <c r="E661" s="14" t="s">
        <v>668</v>
      </c>
      <c r="F661" s="7">
        <v>0</v>
      </c>
      <c r="G661" s="7">
        <v>1</v>
      </c>
      <c r="H661" s="7">
        <v>0</v>
      </c>
      <c r="I661" s="7">
        <v>0</v>
      </c>
      <c r="J661" s="13">
        <f t="shared" si="30"/>
        <v>1</v>
      </c>
      <c r="K661" s="11">
        <v>6198</v>
      </c>
      <c r="L661" s="58" t="s">
        <v>1121</v>
      </c>
      <c r="M661" s="8">
        <f t="shared" si="31"/>
        <v>16.134236850596967</v>
      </c>
      <c r="N661" s="7" t="str">
        <f t="shared" si="32"/>
        <v>Baixa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1113</v>
      </c>
      <c r="D662" s="45" t="s">
        <v>30</v>
      </c>
      <c r="E662" s="14" t="s">
        <v>669</v>
      </c>
      <c r="F662" s="7">
        <v>3</v>
      </c>
      <c r="G662" s="7">
        <v>7</v>
      </c>
      <c r="H662" s="7">
        <v>13</v>
      </c>
      <c r="I662" s="7">
        <v>14</v>
      </c>
      <c r="J662" s="13">
        <f t="shared" si="30"/>
        <v>37</v>
      </c>
      <c r="K662" s="11">
        <v>10226</v>
      </c>
      <c r="L662" s="58" t="s">
        <v>1121</v>
      </c>
      <c r="M662" s="8">
        <f t="shared" si="31"/>
        <v>361.82280461568553</v>
      </c>
      <c r="N662" s="7" t="str">
        <f t="shared" si="32"/>
        <v>Alta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1108</v>
      </c>
      <c r="D663" s="45" t="s">
        <v>98</v>
      </c>
      <c r="E663" s="14" t="s">
        <v>670</v>
      </c>
      <c r="F663" s="7">
        <v>7</v>
      </c>
      <c r="G663" s="7">
        <v>8</v>
      </c>
      <c r="H663" s="7">
        <v>16</v>
      </c>
      <c r="I663" s="7">
        <v>10</v>
      </c>
      <c r="J663" s="13">
        <f t="shared" si="30"/>
        <v>41</v>
      </c>
      <c r="K663" s="11">
        <v>135421</v>
      </c>
      <c r="L663" s="58" t="s">
        <v>1124</v>
      </c>
      <c r="M663" s="8">
        <f t="shared" si="31"/>
        <v>30.275954246387194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1108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1111</v>
      </c>
      <c r="D665" s="45" t="s">
        <v>24</v>
      </c>
      <c r="E665" s="14" t="s">
        <v>672</v>
      </c>
      <c r="F665" s="7">
        <v>0</v>
      </c>
      <c r="G665" s="7">
        <v>0</v>
      </c>
      <c r="H665" s="7">
        <v>0</v>
      </c>
      <c r="I665" s="7">
        <v>3</v>
      </c>
      <c r="J665" s="13">
        <f t="shared" si="30"/>
        <v>3</v>
      </c>
      <c r="K665" s="11">
        <v>25989</v>
      </c>
      <c r="L665" s="58" t="s">
        <v>1122</v>
      </c>
      <c r="M665" s="8">
        <f t="shared" si="31"/>
        <v>11.54334526145677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1118</v>
      </c>
      <c r="D666" s="45" t="s">
        <v>102</v>
      </c>
      <c r="E666" s="14" t="s">
        <v>673</v>
      </c>
      <c r="F666" s="7">
        <v>9</v>
      </c>
      <c r="G666" s="7">
        <v>8</v>
      </c>
      <c r="H666" s="7">
        <v>4</v>
      </c>
      <c r="I666" s="7">
        <v>6</v>
      </c>
      <c r="J666" s="13">
        <f t="shared" si="30"/>
        <v>27</v>
      </c>
      <c r="K666" s="11">
        <v>41349</v>
      </c>
      <c r="L666" s="58" t="s">
        <v>1122</v>
      </c>
      <c r="M666" s="8">
        <f t="shared" si="31"/>
        <v>65.297830660959164</v>
      </c>
      <c r="N666" s="7" t="str">
        <f t="shared" si="32"/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1113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O667" s="77"/>
      <c r="P667" s="77"/>
      <c r="Q667" s="77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1108</v>
      </c>
      <c r="D668" s="45" t="s">
        <v>90</v>
      </c>
      <c r="E668" s="14" t="s">
        <v>675</v>
      </c>
      <c r="F668" s="7">
        <v>1</v>
      </c>
      <c r="G668" s="7">
        <v>0</v>
      </c>
      <c r="H668" s="7">
        <v>1</v>
      </c>
      <c r="I668" s="7">
        <v>0</v>
      </c>
      <c r="J668" s="13">
        <f t="shared" si="30"/>
        <v>2</v>
      </c>
      <c r="K668" s="11">
        <v>30807</v>
      </c>
      <c r="L668" s="58" t="s">
        <v>1122</v>
      </c>
      <c r="M668" s="8">
        <f t="shared" si="31"/>
        <v>6.4920310319083327</v>
      </c>
      <c r="N668" s="7" t="str">
        <f t="shared" si="32"/>
        <v>Baixa</v>
      </c>
      <c r="O668" s="77"/>
      <c r="P668" s="77"/>
      <c r="Q668" s="77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1110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1115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1116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1116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1118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1109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1110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1</v>
      </c>
      <c r="J675" s="13">
        <f t="shared" si="30"/>
        <v>1</v>
      </c>
      <c r="K675" s="11">
        <v>4438</v>
      </c>
      <c r="L675" s="58" t="s">
        <v>1121</v>
      </c>
      <c r="M675" s="8">
        <f t="shared" si="31"/>
        <v>22.532672374943669</v>
      </c>
      <c r="N675" s="7" t="str">
        <f t="shared" si="32"/>
        <v>Baixa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1118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1113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1111</v>
      </c>
      <c r="D678" s="45" t="s">
        <v>24</v>
      </c>
      <c r="E678" s="14" t="s">
        <v>685</v>
      </c>
      <c r="F678" s="7">
        <v>1</v>
      </c>
      <c r="G678" s="7">
        <v>1</v>
      </c>
      <c r="H678" s="7">
        <v>0</v>
      </c>
      <c r="I678" s="7">
        <v>0</v>
      </c>
      <c r="J678" s="13">
        <f t="shared" si="30"/>
        <v>2</v>
      </c>
      <c r="K678" s="11">
        <v>13743</v>
      </c>
      <c r="L678" s="58" t="s">
        <v>1121</v>
      </c>
      <c r="M678" s="8">
        <f t="shared" si="31"/>
        <v>14.552863275849523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1108</v>
      </c>
      <c r="D679" s="45" t="s">
        <v>98</v>
      </c>
      <c r="E679" s="14" t="s">
        <v>686</v>
      </c>
      <c r="F679" s="7">
        <v>5</v>
      </c>
      <c r="G679" s="7">
        <v>5</v>
      </c>
      <c r="H679" s="7">
        <v>7</v>
      </c>
      <c r="I679" s="7">
        <v>0</v>
      </c>
      <c r="J679" s="13">
        <f t="shared" si="30"/>
        <v>17</v>
      </c>
      <c r="K679" s="11">
        <v>218147</v>
      </c>
      <c r="L679" s="58" t="s">
        <v>1124</v>
      </c>
      <c r="M679" s="8">
        <f t="shared" si="31"/>
        <v>7.7929102852663563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1109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O680" s="77"/>
      <c r="P680" s="77"/>
      <c r="Q680" s="77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1108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1113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1110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1114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1115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O685" s="77"/>
      <c r="P685" s="77"/>
      <c r="Q685" s="77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1110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1116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1110</v>
      </c>
      <c r="D688" s="45" t="s">
        <v>22</v>
      </c>
      <c r="E688" s="14" t="s">
        <v>694</v>
      </c>
      <c r="F688" s="7">
        <v>0</v>
      </c>
      <c r="G688" s="7">
        <v>1</v>
      </c>
      <c r="H688" s="7">
        <v>0</v>
      </c>
      <c r="I688" s="7">
        <v>0</v>
      </c>
      <c r="J688" s="13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1114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1117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1107</v>
      </c>
      <c r="D691" s="45" t="s">
        <v>142</v>
      </c>
      <c r="E691" s="14" t="s">
        <v>697</v>
      </c>
      <c r="F691" s="7">
        <v>5</v>
      </c>
      <c r="G691" s="7">
        <v>2</v>
      </c>
      <c r="H691" s="7">
        <v>4</v>
      </c>
      <c r="I691" s="7">
        <v>1</v>
      </c>
      <c r="J691" s="13">
        <f t="shared" si="30"/>
        <v>12</v>
      </c>
      <c r="K691" s="11">
        <v>19608</v>
      </c>
      <c r="L691" s="58" t="s">
        <v>1121</v>
      </c>
      <c r="M691" s="8">
        <f t="shared" si="31"/>
        <v>61.199510403916761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1114</v>
      </c>
      <c r="D692" s="45" t="s">
        <v>33</v>
      </c>
      <c r="E692" s="14" t="s">
        <v>698</v>
      </c>
      <c r="F692" s="7">
        <v>0</v>
      </c>
      <c r="G692" s="7">
        <v>1</v>
      </c>
      <c r="H692" s="7">
        <v>0</v>
      </c>
      <c r="I692" s="7">
        <v>0</v>
      </c>
      <c r="J692" s="13">
        <f t="shared" si="30"/>
        <v>1</v>
      </c>
      <c r="K692" s="11">
        <v>7128</v>
      </c>
      <c r="L692" s="58" t="s">
        <v>1121</v>
      </c>
      <c r="M692" s="8">
        <f t="shared" si="31"/>
        <v>14.029180695847364</v>
      </c>
      <c r="N692" s="7" t="str">
        <f t="shared" si="32"/>
        <v>Baixa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1115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1108</v>
      </c>
      <c r="D694" s="45" t="s">
        <v>11</v>
      </c>
      <c r="E694" s="14" t="s">
        <v>700</v>
      </c>
      <c r="F694" s="7">
        <v>0</v>
      </c>
      <c r="G694" s="7">
        <v>2</v>
      </c>
      <c r="H694" s="7">
        <v>0</v>
      </c>
      <c r="I694" s="7">
        <v>0</v>
      </c>
      <c r="J694" s="13">
        <f t="shared" si="30"/>
        <v>2</v>
      </c>
      <c r="K694" s="11">
        <v>7696</v>
      </c>
      <c r="L694" s="58" t="s">
        <v>1121</v>
      </c>
      <c r="M694" s="8">
        <f t="shared" si="31"/>
        <v>25.987525987525988</v>
      </c>
      <c r="N694" s="7" t="str">
        <f t="shared" si="32"/>
        <v>Baixa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1115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1116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7"/>
      <c r="P696" s="77"/>
      <c r="Q696" s="77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1112</v>
      </c>
      <c r="D697" s="45" t="s">
        <v>26</v>
      </c>
      <c r="E697" s="14" t="s">
        <v>703</v>
      </c>
      <c r="F697" s="7">
        <v>0</v>
      </c>
      <c r="G697" s="7">
        <v>1</v>
      </c>
      <c r="H697" s="7">
        <v>0</v>
      </c>
      <c r="I697" s="7">
        <v>0</v>
      </c>
      <c r="J697" s="13">
        <f t="shared" si="30"/>
        <v>1</v>
      </c>
      <c r="K697" s="11">
        <v>4807</v>
      </c>
      <c r="L697" s="58" t="s">
        <v>1121</v>
      </c>
      <c r="M697" s="8">
        <f t="shared" si="31"/>
        <v>20.802995631370916</v>
      </c>
      <c r="N697" s="7" t="str">
        <f t="shared" si="32"/>
        <v>Baixa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1109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1110</v>
      </c>
      <c r="D699" s="45" t="s">
        <v>20</v>
      </c>
      <c r="E699" s="14" t="s">
        <v>705</v>
      </c>
      <c r="F699" s="7">
        <v>0</v>
      </c>
      <c r="G699" s="7">
        <v>2</v>
      </c>
      <c r="H699" s="7">
        <v>2</v>
      </c>
      <c r="I699" s="7">
        <v>0</v>
      </c>
      <c r="J699" s="13">
        <f t="shared" si="30"/>
        <v>4</v>
      </c>
      <c r="K699" s="11">
        <v>33934</v>
      </c>
      <c r="L699" s="58" t="s">
        <v>1122</v>
      </c>
      <c r="M699" s="8">
        <f t="shared" si="31"/>
        <v>11.787587670183298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1108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1116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O701" s="77"/>
      <c r="P701" s="77"/>
      <c r="Q701" s="77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1112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0</v>
      </c>
      <c r="I702" s="7">
        <v>1</v>
      </c>
      <c r="J702" s="13">
        <f t="shared" si="30"/>
        <v>1</v>
      </c>
      <c r="K702" s="11">
        <v>18434</v>
      </c>
      <c r="L702" s="58" t="s">
        <v>1121</v>
      </c>
      <c r="M702" s="8">
        <f t="shared" si="31"/>
        <v>5.424758598242378</v>
      </c>
      <c r="N702" s="7" t="str">
        <f t="shared" si="32"/>
        <v>Baixa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1115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1109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1113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1112</v>
      </c>
      <c r="D707" s="45" t="s">
        <v>26</v>
      </c>
      <c r="E707" s="14" t="s">
        <v>713</v>
      </c>
      <c r="F707" s="7">
        <v>6</v>
      </c>
      <c r="G707" s="7">
        <v>11</v>
      </c>
      <c r="H707" s="7">
        <v>13</v>
      </c>
      <c r="I707" s="7">
        <v>15</v>
      </c>
      <c r="J707" s="13">
        <f t="shared" si="30"/>
        <v>45</v>
      </c>
      <c r="K707" s="11">
        <v>28054</v>
      </c>
      <c r="L707" s="58" t="s">
        <v>1122</v>
      </c>
      <c r="M707" s="8">
        <f t="shared" si="31"/>
        <v>160.40493334283883</v>
      </c>
      <c r="N707" s="7" t="str">
        <f t="shared" si="32"/>
        <v>Média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1118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1108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1108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1115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2</v>
      </c>
      <c r="I711" s="7">
        <v>0</v>
      </c>
      <c r="J711" s="13">
        <f t="shared" si="33"/>
        <v>2</v>
      </c>
      <c r="K711" s="11">
        <v>46555</v>
      </c>
      <c r="L711" s="58" t="s">
        <v>1122</v>
      </c>
      <c r="M711" s="8">
        <f t="shared" si="34"/>
        <v>4.2959939856084199</v>
      </c>
      <c r="N711" s="7" t="str">
        <f t="shared" si="35"/>
        <v>Baixa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1114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O712" s="77"/>
      <c r="P712" s="77"/>
      <c r="Q712" s="77"/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1116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1110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1108</v>
      </c>
      <c r="D715" s="45" t="s">
        <v>90</v>
      </c>
      <c r="E715" s="14" t="s">
        <v>721</v>
      </c>
      <c r="F715" s="7">
        <v>1</v>
      </c>
      <c r="G715" s="7">
        <v>0</v>
      </c>
      <c r="H715" s="7">
        <v>0</v>
      </c>
      <c r="I715" s="7">
        <v>0</v>
      </c>
      <c r="J715" s="13">
        <f t="shared" si="33"/>
        <v>1</v>
      </c>
      <c r="K715" s="11">
        <v>17393</v>
      </c>
      <c r="L715" s="58" t="s">
        <v>1121</v>
      </c>
      <c r="M715" s="8">
        <f t="shared" si="34"/>
        <v>5.7494394296556086</v>
      </c>
      <c r="N715" s="7" t="str">
        <f t="shared" si="35"/>
        <v>Baixa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1110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1118</v>
      </c>
      <c r="D717" s="45" t="s">
        <v>121</v>
      </c>
      <c r="E717" s="14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1112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1111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1</v>
      </c>
      <c r="I719" s="7">
        <v>0</v>
      </c>
      <c r="J719" s="13">
        <f t="shared" si="33"/>
        <v>1</v>
      </c>
      <c r="K719" s="11">
        <v>6200</v>
      </c>
      <c r="L719" s="58" t="s">
        <v>1121</v>
      </c>
      <c r="M719" s="8">
        <f t="shared" si="34"/>
        <v>16.129032258064516</v>
      </c>
      <c r="N719" s="7" t="str">
        <f t="shared" si="35"/>
        <v>Baixa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1115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1115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1110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1110</v>
      </c>
      <c r="D723" s="45" t="s">
        <v>22</v>
      </c>
      <c r="E723" s="14" t="s">
        <v>729</v>
      </c>
      <c r="F723" s="7">
        <v>3</v>
      </c>
      <c r="G723" s="7">
        <v>0</v>
      </c>
      <c r="H723" s="7">
        <v>1</v>
      </c>
      <c r="I723" s="7">
        <v>2</v>
      </c>
      <c r="J723" s="13">
        <f t="shared" si="33"/>
        <v>6</v>
      </c>
      <c r="K723" s="11">
        <v>3963</v>
      </c>
      <c r="L723" s="58" t="s">
        <v>1121</v>
      </c>
      <c r="M723" s="8">
        <f t="shared" si="34"/>
        <v>151.40045420136261</v>
      </c>
      <c r="N723" s="7" t="str">
        <f t="shared" si="35"/>
        <v>Média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1117</v>
      </c>
      <c r="D724" s="45" t="s">
        <v>71</v>
      </c>
      <c r="E724" s="14" t="s">
        <v>730</v>
      </c>
      <c r="F724" s="7">
        <v>0</v>
      </c>
      <c r="G724" s="7">
        <v>3</v>
      </c>
      <c r="H724" s="7">
        <v>1</v>
      </c>
      <c r="I724" s="7">
        <v>0</v>
      </c>
      <c r="J724" s="13">
        <f t="shared" si="33"/>
        <v>4</v>
      </c>
      <c r="K724" s="11">
        <v>6923</v>
      </c>
      <c r="L724" s="58" t="s">
        <v>1121</v>
      </c>
      <c r="M724" s="8">
        <f t="shared" si="34"/>
        <v>57.778419760219556</v>
      </c>
      <c r="N724" s="7" t="str">
        <f t="shared" si="35"/>
        <v>Baixa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1112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2</v>
      </c>
      <c r="I725" s="7">
        <v>0</v>
      </c>
      <c r="J725" s="13">
        <f t="shared" si="33"/>
        <v>2</v>
      </c>
      <c r="K725" s="11">
        <v>12218</v>
      </c>
      <c r="L725" s="58" t="s">
        <v>1121</v>
      </c>
      <c r="M725" s="8">
        <f t="shared" si="34"/>
        <v>16.369291209690619</v>
      </c>
      <c r="N725" s="7" t="str">
        <f t="shared" si="35"/>
        <v>Baixa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1108</v>
      </c>
      <c r="D726" s="45" t="s">
        <v>90</v>
      </c>
      <c r="E726" s="14" t="s">
        <v>732</v>
      </c>
      <c r="F726" s="7">
        <v>1</v>
      </c>
      <c r="G726" s="7">
        <v>0</v>
      </c>
      <c r="H726" s="7">
        <v>0</v>
      </c>
      <c r="I726" s="7">
        <v>0</v>
      </c>
      <c r="J726" s="13">
        <f t="shared" si="33"/>
        <v>1</v>
      </c>
      <c r="K726" s="11">
        <v>10818</v>
      </c>
      <c r="L726" s="58" t="s">
        <v>1121</v>
      </c>
      <c r="M726" s="8">
        <f t="shared" si="34"/>
        <v>9.2438528378628213</v>
      </c>
      <c r="N726" s="7" t="str">
        <f t="shared" si="35"/>
        <v>Baixa</v>
      </c>
      <c r="O726" s="77"/>
      <c r="P726" s="77"/>
      <c r="Q726" s="77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0</v>
      </c>
      <c r="I727" s="7">
        <v>1</v>
      </c>
      <c r="J727" s="13">
        <f t="shared" si="33"/>
        <v>1</v>
      </c>
      <c r="K727" s="11">
        <v>3161</v>
      </c>
      <c r="L727" s="58" t="s">
        <v>1121</v>
      </c>
      <c r="M727" s="8">
        <f t="shared" si="34"/>
        <v>31.635558367605189</v>
      </c>
      <c r="N727" s="7" t="str">
        <f t="shared" si="35"/>
        <v>Baixa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1114</v>
      </c>
      <c r="D728" s="45" t="s">
        <v>33</v>
      </c>
      <c r="E728" s="14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1117</v>
      </c>
      <c r="D729" s="45" t="s">
        <v>71</v>
      </c>
      <c r="E729" s="14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1114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1118</v>
      </c>
      <c r="D731" s="45" t="s">
        <v>102</v>
      </c>
      <c r="E731" s="14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1114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1118</v>
      </c>
      <c r="D733" s="45" t="s">
        <v>121</v>
      </c>
      <c r="E733" s="14" t="s">
        <v>739</v>
      </c>
      <c r="F733" s="7">
        <v>0</v>
      </c>
      <c r="G733" s="7">
        <v>1</v>
      </c>
      <c r="H733" s="7">
        <v>0</v>
      </c>
      <c r="I733" s="7">
        <v>1</v>
      </c>
      <c r="J733" s="13">
        <f t="shared" si="33"/>
        <v>2</v>
      </c>
      <c r="K733" s="11">
        <v>25235</v>
      </c>
      <c r="L733" s="58" t="s">
        <v>1122</v>
      </c>
      <c r="M733" s="8">
        <f t="shared" si="34"/>
        <v>7.9255002972062618</v>
      </c>
      <c r="N733" s="7" t="str">
        <f t="shared" si="35"/>
        <v>Baixa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1118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1116</v>
      </c>
      <c r="D735" s="45" t="s">
        <v>94</v>
      </c>
      <c r="E735" s="14" t="s">
        <v>741</v>
      </c>
      <c r="F735" s="7">
        <v>1</v>
      </c>
      <c r="G735" s="7">
        <v>3</v>
      </c>
      <c r="H735" s="7">
        <v>0</v>
      </c>
      <c r="I735" s="7">
        <v>4</v>
      </c>
      <c r="J735" s="13">
        <f t="shared" si="33"/>
        <v>8</v>
      </c>
      <c r="K735" s="11">
        <v>89653</v>
      </c>
      <c r="L735" s="58" t="s">
        <v>1123</v>
      </c>
      <c r="M735" s="8">
        <f t="shared" si="34"/>
        <v>8.9232931413338079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1109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1110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1110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1118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1118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1110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1115</v>
      </c>
      <c r="D742" s="45" t="s">
        <v>57</v>
      </c>
      <c r="E742" s="14" t="s">
        <v>748</v>
      </c>
      <c r="F742" s="7">
        <v>2</v>
      </c>
      <c r="G742" s="7">
        <v>1</v>
      </c>
      <c r="H742" s="7">
        <v>1</v>
      </c>
      <c r="I742" s="7">
        <v>0</v>
      </c>
      <c r="J742" s="13">
        <f t="shared" si="33"/>
        <v>4</v>
      </c>
      <c r="K742" s="11">
        <v>26272</v>
      </c>
      <c r="L742" s="58" t="s">
        <v>1122</v>
      </c>
      <c r="M742" s="8">
        <f t="shared" si="34"/>
        <v>15.225334957369061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1108</v>
      </c>
      <c r="D743" s="45" t="s">
        <v>98</v>
      </c>
      <c r="E743" s="14" t="s">
        <v>749</v>
      </c>
      <c r="F743" s="7">
        <v>3</v>
      </c>
      <c r="G743" s="7">
        <v>4</v>
      </c>
      <c r="H743" s="7">
        <v>4</v>
      </c>
      <c r="I743" s="7">
        <v>4</v>
      </c>
      <c r="J743" s="13">
        <f t="shared" si="33"/>
        <v>15</v>
      </c>
      <c r="K743" s="11">
        <v>30989</v>
      </c>
      <c r="L743" s="58" t="s">
        <v>1122</v>
      </c>
      <c r="M743" s="8">
        <f t="shared" si="34"/>
        <v>48.404272483784567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1114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O744" s="77"/>
      <c r="P744" s="77"/>
      <c r="Q744" s="77"/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1108</v>
      </c>
      <c r="D745" s="45" t="s">
        <v>98</v>
      </c>
      <c r="E745" s="14" t="s">
        <v>751</v>
      </c>
      <c r="F745" s="7">
        <v>1</v>
      </c>
      <c r="G745" s="7">
        <v>2</v>
      </c>
      <c r="H745" s="7">
        <v>2</v>
      </c>
      <c r="I745" s="7">
        <v>1</v>
      </c>
      <c r="J745" s="13">
        <f t="shared" si="33"/>
        <v>6</v>
      </c>
      <c r="K745" s="11">
        <v>23385</v>
      </c>
      <c r="L745" s="58" t="s">
        <v>1121</v>
      </c>
      <c r="M745" s="8">
        <f t="shared" si="34"/>
        <v>25.657472738935219</v>
      </c>
      <c r="N745" s="7" t="str">
        <f t="shared" si="35"/>
        <v>Baixa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1110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7</v>
      </c>
      <c r="I746" s="7">
        <v>10</v>
      </c>
      <c r="J746" s="13">
        <f t="shared" si="33"/>
        <v>17</v>
      </c>
      <c r="K746" s="11">
        <v>4255</v>
      </c>
      <c r="L746" s="58" t="s">
        <v>1121</v>
      </c>
      <c r="M746" s="8">
        <f t="shared" si="34"/>
        <v>399.52996474735608</v>
      </c>
      <c r="N746" s="7" t="str">
        <f t="shared" si="35"/>
        <v>Alta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1112</v>
      </c>
      <c r="D747" s="45" t="s">
        <v>26</v>
      </c>
      <c r="E747" s="14" t="s">
        <v>753</v>
      </c>
      <c r="F747" s="7">
        <v>11</v>
      </c>
      <c r="G747" s="7">
        <v>23</v>
      </c>
      <c r="H747" s="7">
        <v>19</v>
      </c>
      <c r="I747" s="7">
        <v>29</v>
      </c>
      <c r="J747" s="13">
        <f t="shared" si="33"/>
        <v>82</v>
      </c>
      <c r="K747" s="11">
        <v>4927</v>
      </c>
      <c r="L747" s="58" t="s">
        <v>1121</v>
      </c>
      <c r="M747" s="8">
        <f t="shared" si="34"/>
        <v>1664.2987619240917</v>
      </c>
      <c r="N747" s="7" t="str">
        <f t="shared" si="35"/>
        <v>Muito Alta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1114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1113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1109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0</v>
      </c>
      <c r="I750" s="7">
        <v>2</v>
      </c>
      <c r="J750" s="13">
        <f t="shared" si="33"/>
        <v>2</v>
      </c>
      <c r="K750" s="11">
        <v>5454</v>
      </c>
      <c r="L750" s="58" t="s">
        <v>1121</v>
      </c>
      <c r="M750" s="8">
        <f t="shared" si="34"/>
        <v>36.670333700036672</v>
      </c>
      <c r="N750" s="7" t="str">
        <f t="shared" si="35"/>
        <v>Baixa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1110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1109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1</v>
      </c>
      <c r="J752" s="13">
        <f t="shared" si="33"/>
        <v>1</v>
      </c>
      <c r="K752" s="11">
        <v>2775</v>
      </c>
      <c r="L752" s="58" t="s">
        <v>1121</v>
      </c>
      <c r="M752" s="8">
        <f t="shared" si="34"/>
        <v>36.036036036036037</v>
      </c>
      <c r="N752" s="7" t="str">
        <f t="shared" si="35"/>
        <v>Baixa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1114</v>
      </c>
      <c r="D753" s="45" t="s">
        <v>33</v>
      </c>
      <c r="E753" s="14" t="s">
        <v>759</v>
      </c>
      <c r="F753" s="7">
        <v>1</v>
      </c>
      <c r="G753" s="7">
        <v>1</v>
      </c>
      <c r="H753" s="7">
        <v>1</v>
      </c>
      <c r="I753" s="7">
        <v>2</v>
      </c>
      <c r="J753" s="13">
        <f t="shared" si="33"/>
        <v>5</v>
      </c>
      <c r="K753" s="11">
        <v>45488</v>
      </c>
      <c r="L753" s="58" t="s">
        <v>1122</v>
      </c>
      <c r="M753" s="8">
        <f t="shared" si="34"/>
        <v>10.991909954273655</v>
      </c>
      <c r="N753" s="7" t="str">
        <f t="shared" si="35"/>
        <v>Baixa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1109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1114</v>
      </c>
      <c r="D755" s="45" t="s">
        <v>40</v>
      </c>
      <c r="E755" s="14" t="s">
        <v>761</v>
      </c>
      <c r="F755" s="7">
        <v>1</v>
      </c>
      <c r="G755" s="7">
        <v>1</v>
      </c>
      <c r="H755" s="7">
        <v>0</v>
      </c>
      <c r="I755" s="7">
        <v>1</v>
      </c>
      <c r="J755" s="13">
        <f t="shared" si="33"/>
        <v>3</v>
      </c>
      <c r="K755" s="11">
        <v>4709</v>
      </c>
      <c r="L755" s="58" t="s">
        <v>1121</v>
      </c>
      <c r="M755" s="8">
        <f t="shared" si="34"/>
        <v>63.707793586748778</v>
      </c>
      <c r="N755" s="7" t="str">
        <f t="shared" si="35"/>
        <v>Baixa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1110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1109</v>
      </c>
      <c r="D757" s="45" t="s">
        <v>17</v>
      </c>
      <c r="E757" s="14" t="s">
        <v>763</v>
      </c>
      <c r="F757" s="7">
        <v>45</v>
      </c>
      <c r="G757" s="7">
        <v>61</v>
      </c>
      <c r="H757" s="7">
        <v>26</v>
      </c>
      <c r="I757" s="7">
        <v>40</v>
      </c>
      <c r="J757" s="13">
        <f t="shared" si="33"/>
        <v>172</v>
      </c>
      <c r="K757" s="11">
        <v>7858</v>
      </c>
      <c r="L757" s="58" t="s">
        <v>1121</v>
      </c>
      <c r="M757" s="8">
        <f t="shared" si="34"/>
        <v>2188.8521252227029</v>
      </c>
      <c r="N757" s="7" t="str">
        <f t="shared" si="35"/>
        <v>Muito Alta</v>
      </c>
      <c r="O757" s="10"/>
      <c r="P757" s="10"/>
      <c r="Q757" s="10"/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1118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1114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1114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1115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1110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1110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1112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0</v>
      </c>
      <c r="I764" s="7">
        <v>1</v>
      </c>
      <c r="J764" s="13">
        <f t="shared" si="33"/>
        <v>1</v>
      </c>
      <c r="K764" s="11">
        <v>6684</v>
      </c>
      <c r="L764" s="58" t="s">
        <v>1121</v>
      </c>
      <c r="M764" s="8">
        <f t="shared" si="34"/>
        <v>14.961101137043686</v>
      </c>
      <c r="N764" s="7" t="str">
        <f t="shared" si="35"/>
        <v>Baixa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1114</v>
      </c>
      <c r="D765" s="45" t="s">
        <v>45</v>
      </c>
      <c r="E765" s="14" t="s">
        <v>771</v>
      </c>
      <c r="F765" s="7">
        <v>0</v>
      </c>
      <c r="G765" s="7">
        <v>3</v>
      </c>
      <c r="H765" s="7">
        <v>5</v>
      </c>
      <c r="I765" s="7">
        <v>7</v>
      </c>
      <c r="J765" s="13">
        <f t="shared" si="33"/>
        <v>15</v>
      </c>
      <c r="K765" s="11">
        <v>70450</v>
      </c>
      <c r="L765" s="58" t="s">
        <v>1123</v>
      </c>
      <c r="M765" s="8">
        <f t="shared" si="34"/>
        <v>21.291696238466997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1108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1114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1116</v>
      </c>
      <c r="D768" s="45" t="s">
        <v>94</v>
      </c>
      <c r="E768" s="14" t="s">
        <v>774</v>
      </c>
      <c r="F768" s="7">
        <v>0</v>
      </c>
      <c r="G768" s="7">
        <v>1</v>
      </c>
      <c r="H768" s="7">
        <v>3</v>
      </c>
      <c r="I768" s="7">
        <v>0</v>
      </c>
      <c r="J768" s="13">
        <f t="shared" si="33"/>
        <v>4</v>
      </c>
      <c r="K768" s="11">
        <v>10922</v>
      </c>
      <c r="L768" s="58" t="s">
        <v>1121</v>
      </c>
      <c r="M768" s="8">
        <f t="shared" si="34"/>
        <v>36.62332906061161</v>
      </c>
      <c r="N768" s="7" t="str">
        <f t="shared" si="35"/>
        <v>Baixa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1114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1114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O770" s="77"/>
      <c r="P770" s="77"/>
      <c r="Q770" s="77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1116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1114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1110</v>
      </c>
      <c r="D773" s="45" t="s">
        <v>22</v>
      </c>
      <c r="E773" s="14" t="s">
        <v>778</v>
      </c>
      <c r="F773" s="7">
        <v>2</v>
      </c>
      <c r="G773" s="7">
        <v>0</v>
      </c>
      <c r="H773" s="7">
        <v>1</v>
      </c>
      <c r="I773" s="7">
        <v>0</v>
      </c>
      <c r="J773" s="13">
        <f t="shared" ref="J773:J836" si="36">F773+G773+H773+I773</f>
        <v>3</v>
      </c>
      <c r="K773" s="11">
        <v>6236</v>
      </c>
      <c r="L773" s="58" t="s">
        <v>1121</v>
      </c>
      <c r="M773" s="8">
        <f t="shared" ref="M773:M836" si="37">(J773/K773)*100000</f>
        <v>48.10776138550353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Baixa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1108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5</v>
      </c>
      <c r="I774" s="7">
        <v>1</v>
      </c>
      <c r="J774" s="13">
        <f t="shared" si="36"/>
        <v>6</v>
      </c>
      <c r="K774" s="11">
        <v>32069</v>
      </c>
      <c r="L774" s="58" t="s">
        <v>1122</v>
      </c>
      <c r="M774" s="8">
        <f t="shared" si="37"/>
        <v>18.709657301443762</v>
      </c>
      <c r="N774" s="7" t="str">
        <f t="shared" si="38"/>
        <v>Baixa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1109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1114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1115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1115</v>
      </c>
      <c r="D778" s="45" t="s">
        <v>62</v>
      </c>
      <c r="E778" s="14" t="s">
        <v>783</v>
      </c>
      <c r="F778" s="7">
        <v>1</v>
      </c>
      <c r="G778" s="7">
        <v>0</v>
      </c>
      <c r="H778" s="7">
        <v>0</v>
      </c>
      <c r="I778" s="7">
        <v>0</v>
      </c>
      <c r="J778" s="13">
        <f t="shared" si="36"/>
        <v>1</v>
      </c>
      <c r="K778" s="11">
        <v>7764</v>
      </c>
      <c r="L778" s="58" t="s">
        <v>1121</v>
      </c>
      <c r="M778" s="8">
        <f t="shared" si="37"/>
        <v>12.879958784131892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1114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1116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1108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1116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1109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1114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1108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1112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1117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1113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1114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1118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1</v>
      </c>
      <c r="J791" s="13">
        <f t="shared" si="36"/>
        <v>1</v>
      </c>
      <c r="K791" s="11">
        <v>4752</v>
      </c>
      <c r="L791" s="58" t="s">
        <v>1121</v>
      </c>
      <c r="M791" s="8">
        <f t="shared" si="37"/>
        <v>21.043771043771041</v>
      </c>
      <c r="N791" s="7" t="str">
        <f t="shared" si="38"/>
        <v>Baixa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1114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1108</v>
      </c>
      <c r="D794" s="45" t="s">
        <v>11</v>
      </c>
      <c r="E794" s="14" t="s">
        <v>11</v>
      </c>
      <c r="F794" s="7">
        <v>9</v>
      </c>
      <c r="G794" s="7">
        <v>21</v>
      </c>
      <c r="H794" s="7">
        <v>18</v>
      </c>
      <c r="I794" s="7">
        <v>24</v>
      </c>
      <c r="J794" s="13">
        <f t="shared" si="36"/>
        <v>72</v>
      </c>
      <c r="K794" s="11">
        <v>237286</v>
      </c>
      <c r="L794" s="58" t="s">
        <v>1124</v>
      </c>
      <c r="M794" s="8">
        <f t="shared" si="37"/>
        <v>30.343130231029221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1113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1115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1114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1115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1109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1110</v>
      </c>
      <c r="D800" s="45" t="s">
        <v>22</v>
      </c>
      <c r="E800" s="14" t="s">
        <v>804</v>
      </c>
      <c r="F800" s="7">
        <v>1</v>
      </c>
      <c r="G800" s="7">
        <v>0</v>
      </c>
      <c r="H800" s="7">
        <v>0</v>
      </c>
      <c r="I800" s="7">
        <v>0</v>
      </c>
      <c r="J800" s="13">
        <f t="shared" si="36"/>
        <v>1</v>
      </c>
      <c r="K800" s="11">
        <v>5594</v>
      </c>
      <c r="L800" s="58" t="s">
        <v>1121</v>
      </c>
      <c r="M800" s="8">
        <f t="shared" si="37"/>
        <v>17.876296031462282</v>
      </c>
      <c r="N800" s="7" t="str">
        <f t="shared" si="38"/>
        <v>Baixa</v>
      </c>
      <c r="O800" s="77"/>
      <c r="P800" s="77"/>
      <c r="Q800" s="77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1114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1115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1</v>
      </c>
      <c r="J802" s="13">
        <f t="shared" si="36"/>
        <v>1</v>
      </c>
      <c r="K802" s="11">
        <v>3792</v>
      </c>
      <c r="L802" s="58" t="s">
        <v>1121</v>
      </c>
      <c r="M802" s="8">
        <f t="shared" si="37"/>
        <v>26.371308016877634</v>
      </c>
      <c r="N802" s="7" t="str">
        <f t="shared" si="38"/>
        <v>Baixa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1118</v>
      </c>
      <c r="D803" s="45" t="s">
        <v>102</v>
      </c>
      <c r="E803" s="14" t="s">
        <v>807</v>
      </c>
      <c r="F803" s="7">
        <v>2</v>
      </c>
      <c r="G803" s="7">
        <v>1</v>
      </c>
      <c r="H803" s="7">
        <v>4</v>
      </c>
      <c r="I803" s="7">
        <v>1</v>
      </c>
      <c r="J803" s="13">
        <f t="shared" si="36"/>
        <v>8</v>
      </c>
      <c r="K803" s="11">
        <v>33858</v>
      </c>
      <c r="L803" s="58" t="s">
        <v>1122</v>
      </c>
      <c r="M803" s="8">
        <f t="shared" si="37"/>
        <v>23.628093803532401</v>
      </c>
      <c r="N803" s="7" t="str">
        <f t="shared" si="38"/>
        <v>Baixa</v>
      </c>
      <c r="O803" s="77"/>
      <c r="P803" s="77"/>
      <c r="Q803" s="77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1109</v>
      </c>
      <c r="D804" s="45" t="s">
        <v>14</v>
      </c>
      <c r="E804" s="14" t="s">
        <v>808</v>
      </c>
      <c r="F804" s="7">
        <v>0</v>
      </c>
      <c r="G804" s="7">
        <v>2</v>
      </c>
      <c r="H804" s="7">
        <v>1</v>
      </c>
      <c r="I804" s="7">
        <v>2</v>
      </c>
      <c r="J804" s="13">
        <f t="shared" si="36"/>
        <v>5</v>
      </c>
      <c r="K804" s="11">
        <v>3119</v>
      </c>
      <c r="L804" s="58" t="s">
        <v>1121</v>
      </c>
      <c r="M804" s="8">
        <f t="shared" si="37"/>
        <v>160.3077909586406</v>
      </c>
      <c r="N804" s="7" t="str">
        <f t="shared" si="38"/>
        <v>Média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1111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1112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1108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1</v>
      </c>
      <c r="I807" s="7">
        <v>0</v>
      </c>
      <c r="J807" s="13">
        <f t="shared" si="36"/>
        <v>1</v>
      </c>
      <c r="K807" s="11">
        <v>4055</v>
      </c>
      <c r="L807" s="58" t="s">
        <v>1121</v>
      </c>
      <c r="M807" s="8">
        <f t="shared" si="37"/>
        <v>24.660912453760787</v>
      </c>
      <c r="N807" s="7" t="str">
        <f t="shared" si="38"/>
        <v>Baixa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1110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1109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1113</v>
      </c>
      <c r="D810" s="45" t="s">
        <v>28</v>
      </c>
      <c r="E810" s="14" t="s">
        <v>28</v>
      </c>
      <c r="F810" s="7">
        <v>3</v>
      </c>
      <c r="G810" s="7">
        <v>4</v>
      </c>
      <c r="H810" s="7">
        <v>1</v>
      </c>
      <c r="I810" s="7">
        <v>6</v>
      </c>
      <c r="J810" s="13">
        <f t="shared" si="36"/>
        <v>14</v>
      </c>
      <c r="K810" s="11">
        <v>140235</v>
      </c>
      <c r="L810" s="58" t="s">
        <v>1124</v>
      </c>
      <c r="M810" s="8">
        <f t="shared" si="37"/>
        <v>9.9832424145184859</v>
      </c>
      <c r="N810" s="7" t="str">
        <f t="shared" si="38"/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1110</v>
      </c>
      <c r="D811" s="45" t="s">
        <v>20</v>
      </c>
      <c r="E811" s="14" t="s">
        <v>814</v>
      </c>
      <c r="F811" s="7">
        <v>5</v>
      </c>
      <c r="G811" s="7">
        <v>5</v>
      </c>
      <c r="H811" s="7">
        <v>4</v>
      </c>
      <c r="I811" s="7">
        <v>2</v>
      </c>
      <c r="J811" s="13">
        <f t="shared" si="36"/>
        <v>16</v>
      </c>
      <c r="K811" s="11">
        <v>89090</v>
      </c>
      <c r="L811" s="58" t="s">
        <v>1123</v>
      </c>
      <c r="M811" s="8">
        <f t="shared" si="37"/>
        <v>17.959366932315636</v>
      </c>
      <c r="N811" s="7" t="str">
        <f t="shared" si="38"/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1116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1117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1115</v>
      </c>
      <c r="D814" s="45" t="s">
        <v>62</v>
      </c>
      <c r="E814" s="14" t="s">
        <v>817</v>
      </c>
      <c r="F814" s="7">
        <v>35</v>
      </c>
      <c r="G814" s="7">
        <v>78</v>
      </c>
      <c r="H814" s="7">
        <v>164</v>
      </c>
      <c r="I814" s="7">
        <v>130</v>
      </c>
      <c r="J814" s="13">
        <f t="shared" si="36"/>
        <v>407</v>
      </c>
      <c r="K814" s="11">
        <v>16602</v>
      </c>
      <c r="L814" s="58" t="s">
        <v>1121</v>
      </c>
      <c r="M814" s="8">
        <f t="shared" si="37"/>
        <v>2451.5118660402359</v>
      </c>
      <c r="N814" s="7" t="str">
        <f t="shared" si="38"/>
        <v>Muito Alta</v>
      </c>
      <c r="O814" s="10"/>
      <c r="P814" s="10"/>
      <c r="Q814" s="10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1114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1114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1115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1</v>
      </c>
      <c r="I817" s="7">
        <v>0</v>
      </c>
      <c r="J817" s="13">
        <f t="shared" si="36"/>
        <v>1</v>
      </c>
      <c r="K817" s="11">
        <v>8201</v>
      </c>
      <c r="L817" s="58" t="s">
        <v>1121</v>
      </c>
      <c r="M817" s="8">
        <f t="shared" si="37"/>
        <v>12.193634922570419</v>
      </c>
      <c r="N817" s="7" t="str">
        <f t="shared" si="38"/>
        <v>Baixa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1114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1108</v>
      </c>
      <c r="D819" s="45" t="s">
        <v>11</v>
      </c>
      <c r="E819" s="14" t="s">
        <v>822</v>
      </c>
      <c r="F819" s="7">
        <v>1</v>
      </c>
      <c r="G819" s="7">
        <v>1</v>
      </c>
      <c r="H819" s="7">
        <v>1</v>
      </c>
      <c r="I819" s="7">
        <v>1</v>
      </c>
      <c r="J819" s="13">
        <f t="shared" si="36"/>
        <v>4</v>
      </c>
      <c r="K819" s="11">
        <v>31984</v>
      </c>
      <c r="L819" s="58" t="s">
        <v>1122</v>
      </c>
      <c r="M819" s="8">
        <f t="shared" si="37"/>
        <v>12.50625312656328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1114</v>
      </c>
      <c r="D820" s="45" t="s">
        <v>33</v>
      </c>
      <c r="E820" s="14" t="s">
        <v>823</v>
      </c>
      <c r="F820" s="7">
        <v>1</v>
      </c>
      <c r="G820" s="7">
        <v>1</v>
      </c>
      <c r="H820" s="7">
        <v>2</v>
      </c>
      <c r="I820" s="7">
        <v>2</v>
      </c>
      <c r="J820" s="13">
        <f t="shared" si="36"/>
        <v>6</v>
      </c>
      <c r="K820" s="11">
        <v>56546</v>
      </c>
      <c r="L820" s="58" t="s">
        <v>1122</v>
      </c>
      <c r="M820" s="8">
        <f t="shared" si="37"/>
        <v>10.610830120609769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1110</v>
      </c>
      <c r="D821" s="45" t="s">
        <v>22</v>
      </c>
      <c r="E821" s="14" t="s">
        <v>824</v>
      </c>
      <c r="F821" s="7">
        <v>10</v>
      </c>
      <c r="G821" s="7">
        <v>16</v>
      </c>
      <c r="H821" s="7">
        <v>4</v>
      </c>
      <c r="I821" s="7">
        <v>4</v>
      </c>
      <c r="J821" s="13">
        <f t="shared" si="36"/>
        <v>34</v>
      </c>
      <c r="K821" s="11">
        <v>6698</v>
      </c>
      <c r="L821" s="58" t="s">
        <v>1121</v>
      </c>
      <c r="M821" s="8">
        <f t="shared" si="37"/>
        <v>507.61421319796949</v>
      </c>
      <c r="N821" s="7" t="str">
        <f t="shared" si="38"/>
        <v>Muito Alta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1107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2</v>
      </c>
      <c r="J822" s="13">
        <f t="shared" si="36"/>
        <v>2</v>
      </c>
      <c r="K822" s="11">
        <v>25253</v>
      </c>
      <c r="L822" s="58" t="s">
        <v>1122</v>
      </c>
      <c r="M822" s="8">
        <f t="shared" si="37"/>
        <v>7.9198511067991921</v>
      </c>
      <c r="N822" s="7" t="str">
        <f t="shared" si="38"/>
        <v>Baixa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7</v>
      </c>
      <c r="G823" s="7">
        <v>6</v>
      </c>
      <c r="H823" s="7">
        <v>2</v>
      </c>
      <c r="I823" s="7">
        <v>2</v>
      </c>
      <c r="J823" s="13">
        <f t="shared" si="36"/>
        <v>17</v>
      </c>
      <c r="K823" s="11">
        <v>19797</v>
      </c>
      <c r="L823" s="58" t="s">
        <v>1121</v>
      </c>
      <c r="M823" s="8">
        <f t="shared" si="37"/>
        <v>85.871596706571708</v>
      </c>
      <c r="N823" s="7" t="str">
        <f t="shared" si="38"/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1114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O824" s="75"/>
      <c r="P824" s="75"/>
      <c r="Q824" s="75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1115</v>
      </c>
      <c r="D825" s="45" t="s">
        <v>62</v>
      </c>
      <c r="E825" s="14" t="s">
        <v>62</v>
      </c>
      <c r="F825" s="7">
        <v>9</v>
      </c>
      <c r="G825" s="7">
        <v>19</v>
      </c>
      <c r="H825" s="7">
        <v>19</v>
      </c>
      <c r="I825" s="7">
        <v>26</v>
      </c>
      <c r="J825" s="13">
        <f t="shared" si="36"/>
        <v>73</v>
      </c>
      <c r="K825" s="11">
        <v>114265</v>
      </c>
      <c r="L825" s="58" t="s">
        <v>1124</v>
      </c>
      <c r="M825" s="8">
        <f t="shared" si="37"/>
        <v>63.886579442523953</v>
      </c>
      <c r="N825" s="7" t="str">
        <f t="shared" si="38"/>
        <v>Baixa</v>
      </c>
      <c r="O825" s="77"/>
      <c r="P825" s="77"/>
      <c r="Q825" s="77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1118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1110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1111</v>
      </c>
      <c r="D828" s="45" t="s">
        <v>24</v>
      </c>
      <c r="E828" s="14" t="s">
        <v>24</v>
      </c>
      <c r="F828" s="7">
        <v>19</v>
      </c>
      <c r="G828" s="7">
        <v>56</v>
      </c>
      <c r="H828" s="7">
        <v>50</v>
      </c>
      <c r="I828" s="7">
        <v>24</v>
      </c>
      <c r="J828" s="13">
        <f t="shared" si="36"/>
        <v>149</v>
      </c>
      <c r="K828" s="11">
        <v>330361</v>
      </c>
      <c r="L828" s="58" t="s">
        <v>1124</v>
      </c>
      <c r="M828" s="8">
        <f t="shared" si="37"/>
        <v>45.102176104322247</v>
      </c>
      <c r="N828" s="7" t="str">
        <f t="shared" si="38"/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1107</v>
      </c>
      <c r="D829" s="45" t="s">
        <v>8</v>
      </c>
      <c r="E829" s="14" t="s">
        <v>8</v>
      </c>
      <c r="F829" s="7">
        <v>50</v>
      </c>
      <c r="G829" s="7">
        <v>74</v>
      </c>
      <c r="H829" s="7">
        <v>93</v>
      </c>
      <c r="I829" s="7">
        <v>34</v>
      </c>
      <c r="J829" s="13">
        <f t="shared" si="36"/>
        <v>251</v>
      </c>
      <c r="K829" s="11">
        <v>683247</v>
      </c>
      <c r="L829" s="58" t="s">
        <v>1125</v>
      </c>
      <c r="M829" s="8">
        <f t="shared" si="37"/>
        <v>36.736348641120998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1113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1117</v>
      </c>
      <c r="D831" s="45" t="s">
        <v>80</v>
      </c>
      <c r="E831" s="14" t="s">
        <v>80</v>
      </c>
      <c r="F831" s="7">
        <v>20</v>
      </c>
      <c r="G831" s="7">
        <v>32</v>
      </c>
      <c r="H831" s="7">
        <v>28</v>
      </c>
      <c r="I831" s="7">
        <v>55</v>
      </c>
      <c r="J831" s="13">
        <f t="shared" si="36"/>
        <v>135</v>
      </c>
      <c r="K831" s="11">
        <v>83808</v>
      </c>
      <c r="L831" s="58" t="s">
        <v>1123</v>
      </c>
      <c r="M831" s="8">
        <f t="shared" si="37"/>
        <v>161.08247422680412</v>
      </c>
      <c r="N831" s="7" t="str">
        <f t="shared" si="38"/>
        <v>Média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1111</v>
      </c>
      <c r="D832" s="45" t="s">
        <v>24</v>
      </c>
      <c r="E832" s="14" t="s">
        <v>831</v>
      </c>
      <c r="F832" s="7">
        <v>0</v>
      </c>
      <c r="G832" s="7">
        <v>0</v>
      </c>
      <c r="H832" s="7">
        <v>1</v>
      </c>
      <c r="I832" s="7">
        <v>0</v>
      </c>
      <c r="J832" s="13">
        <f t="shared" si="36"/>
        <v>1</v>
      </c>
      <c r="K832" s="11">
        <v>4325</v>
      </c>
      <c r="L832" s="58" t="s">
        <v>1121</v>
      </c>
      <c r="M832" s="8">
        <f t="shared" si="37"/>
        <v>23.121387283236995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1117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1109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1118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1110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1114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1118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1114</v>
      </c>
      <c r="D839" s="45" t="s">
        <v>33</v>
      </c>
      <c r="E839" s="14" t="s">
        <v>33</v>
      </c>
      <c r="F839" s="7">
        <v>1</v>
      </c>
      <c r="G839" s="7">
        <v>0</v>
      </c>
      <c r="H839" s="7">
        <v>1</v>
      </c>
      <c r="I839" s="7">
        <v>1</v>
      </c>
      <c r="J839" s="13">
        <f t="shared" si="39"/>
        <v>3</v>
      </c>
      <c r="K839" s="11">
        <v>134477</v>
      </c>
      <c r="L839" s="58" t="s">
        <v>1124</v>
      </c>
      <c r="M839" s="8">
        <f t="shared" si="40"/>
        <v>2.2308647575421818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1117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1118</v>
      </c>
      <c r="D841" s="45" t="s">
        <v>135</v>
      </c>
      <c r="E841" s="14" t="s">
        <v>839</v>
      </c>
      <c r="F841" s="7">
        <v>2</v>
      </c>
      <c r="G841" s="7">
        <v>6</v>
      </c>
      <c r="H841" s="7">
        <v>3</v>
      </c>
      <c r="I841" s="7">
        <v>0</v>
      </c>
      <c r="J841" s="13">
        <f t="shared" si="39"/>
        <v>11</v>
      </c>
      <c r="K841" s="11">
        <v>39173</v>
      </c>
      <c r="L841" s="58" t="s">
        <v>1122</v>
      </c>
      <c r="M841" s="8">
        <f t="shared" si="40"/>
        <v>28.080565695759837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1118</v>
      </c>
      <c r="D842" s="45" t="s">
        <v>121</v>
      </c>
      <c r="E842" s="14" t="s">
        <v>840</v>
      </c>
      <c r="F842" s="7">
        <v>1</v>
      </c>
      <c r="G842" s="7">
        <v>0</v>
      </c>
      <c r="H842" s="7">
        <v>0</v>
      </c>
      <c r="I842" s="7">
        <v>0</v>
      </c>
      <c r="J842" s="13">
        <f t="shared" si="39"/>
        <v>1</v>
      </c>
      <c r="K842" s="11">
        <v>19335</v>
      </c>
      <c r="L842" s="58" t="s">
        <v>1121</v>
      </c>
      <c r="M842" s="8">
        <f t="shared" si="40"/>
        <v>5.1719679337988103</v>
      </c>
      <c r="N842" s="7" t="str">
        <f t="shared" si="41"/>
        <v>Baixa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1117</v>
      </c>
      <c r="D843" s="45" t="s">
        <v>71</v>
      </c>
      <c r="E843" s="14" t="s">
        <v>841</v>
      </c>
      <c r="F843" s="7">
        <v>4</v>
      </c>
      <c r="G843" s="7">
        <v>2</v>
      </c>
      <c r="H843" s="7">
        <v>1</v>
      </c>
      <c r="I843" s="7">
        <v>2</v>
      </c>
      <c r="J843" s="13">
        <f t="shared" si="39"/>
        <v>9</v>
      </c>
      <c r="K843" s="11">
        <v>20537</v>
      </c>
      <c r="L843" s="58" t="s">
        <v>1121</v>
      </c>
      <c r="M843" s="8">
        <f t="shared" si="40"/>
        <v>43.823343234162728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1118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1111</v>
      </c>
      <c r="D846" s="45" t="s">
        <v>24</v>
      </c>
      <c r="E846" s="14" t="s">
        <v>844</v>
      </c>
      <c r="F846" s="7">
        <v>1</v>
      </c>
      <c r="G846" s="7">
        <v>4</v>
      </c>
      <c r="H846" s="7">
        <v>4</v>
      </c>
      <c r="I846" s="7">
        <v>2</v>
      </c>
      <c r="J846" s="13">
        <f t="shared" si="39"/>
        <v>11</v>
      </c>
      <c r="K846" s="11">
        <v>3951</v>
      </c>
      <c r="L846" s="58" t="s">
        <v>1121</v>
      </c>
      <c r="M846" s="8">
        <f t="shared" si="40"/>
        <v>278.41052898000504</v>
      </c>
      <c r="N846" s="7" t="str">
        <f t="shared" si="41"/>
        <v>Média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1110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1108</v>
      </c>
      <c r="D848" s="45" t="s">
        <v>98</v>
      </c>
      <c r="E848" s="14" t="s">
        <v>846</v>
      </c>
      <c r="F848" s="7">
        <v>0</v>
      </c>
      <c r="G848" s="7">
        <v>2</v>
      </c>
      <c r="H848" s="7">
        <v>0</v>
      </c>
      <c r="I848" s="7">
        <v>1</v>
      </c>
      <c r="J848" s="13">
        <f t="shared" si="39"/>
        <v>3</v>
      </c>
      <c r="K848" s="11">
        <v>125376</v>
      </c>
      <c r="L848" s="58" t="s">
        <v>1124</v>
      </c>
      <c r="M848" s="8">
        <f t="shared" si="40"/>
        <v>2.3928024502297092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1109</v>
      </c>
      <c r="D849" s="45" t="s">
        <v>17</v>
      </c>
      <c r="E849" s="14" t="s">
        <v>847</v>
      </c>
      <c r="F849" s="7">
        <v>0</v>
      </c>
      <c r="G849" s="7">
        <v>2</v>
      </c>
      <c r="H849" s="7">
        <v>2</v>
      </c>
      <c r="I849" s="7">
        <v>0</v>
      </c>
      <c r="J849" s="13">
        <f t="shared" si="39"/>
        <v>4</v>
      </c>
      <c r="K849" s="11">
        <v>78286</v>
      </c>
      <c r="L849" s="58" t="s">
        <v>1123</v>
      </c>
      <c r="M849" s="8">
        <f t="shared" si="40"/>
        <v>5.1094704033926881</v>
      </c>
      <c r="N849" s="7" t="str">
        <f t="shared" si="41"/>
        <v>Baixa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1115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1114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1108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1110</v>
      </c>
      <c r="D854" s="45" t="s">
        <v>22</v>
      </c>
      <c r="E854" s="14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1115</v>
      </c>
      <c r="D855" s="45" t="s">
        <v>62</v>
      </c>
      <c r="E855" s="14" t="s">
        <v>853</v>
      </c>
      <c r="F855" s="7">
        <v>3</v>
      </c>
      <c r="G855" s="7">
        <v>9</v>
      </c>
      <c r="H855" s="7">
        <v>14</v>
      </c>
      <c r="I855" s="7">
        <v>20</v>
      </c>
      <c r="J855" s="13">
        <f t="shared" si="39"/>
        <v>46</v>
      </c>
      <c r="K855" s="11">
        <v>42149</v>
      </c>
      <c r="L855" s="58" t="s">
        <v>1122</v>
      </c>
      <c r="M855" s="8">
        <f t="shared" si="40"/>
        <v>109.13663432109897</v>
      </c>
      <c r="N855" s="7" t="str">
        <f t="shared" si="41"/>
        <v>Média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1115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1024</v>
      </c>
      <c r="G858" s="12">
        <f>SUM(G5:G857)</f>
        <v>1736</v>
      </c>
      <c r="H858" s="12">
        <f>SUM(H5:H857)</f>
        <v>2118</v>
      </c>
      <c r="I858" s="12">
        <f>SUM(I5:I857)</f>
        <v>1671</v>
      </c>
      <c r="J858" s="62">
        <f>SUM(J5:J857)</f>
        <v>6549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F12" sqref="F12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10" t="s">
        <v>1131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22" ht="19.5" thickBot="1" x14ac:dyDescent="0.3">
      <c r="A3" s="111" t="str">
        <f>Dengue!A3</f>
        <v>Sinan 03/02/2020</v>
      </c>
      <c r="B3" s="111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</v>
      </c>
      <c r="G4" s="50">
        <v>2</v>
      </c>
      <c r="H4" s="50">
        <v>3</v>
      </c>
      <c r="I4" s="50">
        <v>4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49</v>
      </c>
      <c r="Q8" s="71">
        <f>P8/P$10*100</f>
        <v>5.7444314185228604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804</v>
      </c>
      <c r="Q9" s="71">
        <f>P9/P$10*100</f>
        <v>94.255568581477149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100.00000000000001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1</v>
      </c>
      <c r="J15" s="13">
        <f t="shared" si="0"/>
        <v>1</v>
      </c>
      <c r="K15" s="11">
        <v>25193</v>
      </c>
      <c r="L15" s="58" t="s">
        <v>1122</v>
      </c>
      <c r="M15" s="8">
        <f t="shared" si="1"/>
        <v>3.9693565673004403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1</v>
      </c>
      <c r="G36" s="7">
        <v>0</v>
      </c>
      <c r="H36" s="7">
        <v>0</v>
      </c>
      <c r="I36" s="7">
        <v>0</v>
      </c>
      <c r="J36" s="13">
        <f t="shared" si="0"/>
        <v>1</v>
      </c>
      <c r="K36" s="11">
        <v>11432</v>
      </c>
      <c r="L36" s="58" t="s">
        <v>1121</v>
      </c>
      <c r="M36" s="8">
        <f t="shared" si="1"/>
        <v>8.7473757872638203</v>
      </c>
      <c r="N36" s="7" t="str">
        <f t="shared" si="2"/>
        <v>Baixa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1</v>
      </c>
      <c r="J41" s="13">
        <f t="shared" si="0"/>
        <v>1</v>
      </c>
      <c r="K41" s="11">
        <v>36705</v>
      </c>
      <c r="L41" s="58" t="s">
        <v>1122</v>
      </c>
      <c r="M41" s="8">
        <f t="shared" si="1"/>
        <v>2.7244244653316985</v>
      </c>
      <c r="N41" s="7" t="str">
        <f t="shared" si="2"/>
        <v>Baixa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3</v>
      </c>
      <c r="G70" s="7">
        <v>4</v>
      </c>
      <c r="H70" s="7">
        <v>5</v>
      </c>
      <c r="I70" s="7">
        <v>3</v>
      </c>
      <c r="J70" s="13">
        <f t="shared" si="3"/>
        <v>15</v>
      </c>
      <c r="K70" s="11">
        <v>2501576</v>
      </c>
      <c r="L70" s="58" t="s">
        <v>1125</v>
      </c>
      <c r="M70" s="8">
        <f t="shared" si="4"/>
        <v>0.59962199829227658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2</v>
      </c>
      <c r="G71" s="7">
        <v>1</v>
      </c>
      <c r="H71" s="7">
        <v>0</v>
      </c>
      <c r="I71" s="7">
        <v>2</v>
      </c>
      <c r="J71" s="13">
        <f t="shared" si="3"/>
        <v>5</v>
      </c>
      <c r="K71" s="11">
        <v>26396</v>
      </c>
      <c r="L71" s="58" t="s">
        <v>1122</v>
      </c>
      <c r="M71" s="8">
        <f t="shared" si="4"/>
        <v>18.942263979390816</v>
      </c>
      <c r="N71" s="7" t="str">
        <f t="shared" si="5"/>
        <v>Baixa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1</v>
      </c>
      <c r="H90" s="7">
        <v>0</v>
      </c>
      <c r="I90" s="7">
        <v>0</v>
      </c>
      <c r="J90" s="13">
        <f t="shared" si="3"/>
        <v>1</v>
      </c>
      <c r="K90" s="11">
        <v>6876</v>
      </c>
      <c r="L90" s="58" t="s">
        <v>1121</v>
      </c>
      <c r="M90" s="8">
        <f t="shared" si="4"/>
        <v>14.543339150668993</v>
      </c>
      <c r="N90" s="7" t="str">
        <f t="shared" si="5"/>
        <v>Baixa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1</v>
      </c>
      <c r="H123" s="7">
        <v>0</v>
      </c>
      <c r="I123" s="7">
        <v>0</v>
      </c>
      <c r="J123" s="13">
        <f t="shared" si="3"/>
        <v>1</v>
      </c>
      <c r="K123" s="11">
        <v>16565</v>
      </c>
      <c r="L123" s="58" t="s">
        <v>1121</v>
      </c>
      <c r="M123" s="8">
        <f t="shared" si="4"/>
        <v>6.0368246302444915</v>
      </c>
      <c r="N123" s="7" t="str">
        <f t="shared" si="5"/>
        <v>Baixa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1</v>
      </c>
      <c r="G130" s="7">
        <v>0</v>
      </c>
      <c r="H130" s="7">
        <v>0</v>
      </c>
      <c r="I130" s="7">
        <v>0</v>
      </c>
      <c r="J130" s="13">
        <f t="shared" si="3"/>
        <v>1</v>
      </c>
      <c r="K130" s="11">
        <v>15356</v>
      </c>
      <c r="L130" s="58" t="s">
        <v>1121</v>
      </c>
      <c r="M130" s="8">
        <f t="shared" si="4"/>
        <v>6.5121125293045061</v>
      </c>
      <c r="N130" s="7" t="str">
        <f t="shared" si="5"/>
        <v>Baixa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1</v>
      </c>
      <c r="I154" s="7">
        <v>0</v>
      </c>
      <c r="J154" s="13">
        <f t="shared" si="6"/>
        <v>1</v>
      </c>
      <c r="K154" s="11">
        <v>19007</v>
      </c>
      <c r="L154" s="58" t="s">
        <v>1121</v>
      </c>
      <c r="M154" s="8">
        <f t="shared" si="7"/>
        <v>5.2612195506918509</v>
      </c>
      <c r="N154" s="7" t="str">
        <f t="shared" si="8"/>
        <v>Baixa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1</v>
      </c>
      <c r="I208" s="7">
        <v>0</v>
      </c>
      <c r="J208" s="13">
        <f t="shared" si="9"/>
        <v>1</v>
      </c>
      <c r="K208" s="11">
        <v>22892</v>
      </c>
      <c r="L208" s="58" t="s">
        <v>1121</v>
      </c>
      <c r="M208" s="8">
        <f t="shared" si="10"/>
        <v>4.3683382841167218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1</v>
      </c>
      <c r="H218" s="7">
        <v>3</v>
      </c>
      <c r="I218" s="7">
        <v>0</v>
      </c>
      <c r="J218" s="13">
        <f t="shared" si="9"/>
        <v>4</v>
      </c>
      <c r="K218" s="11">
        <v>109405</v>
      </c>
      <c r="L218" s="58" t="s">
        <v>1124</v>
      </c>
      <c r="M218" s="8">
        <f t="shared" si="10"/>
        <v>3.6561400301631557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1122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1</v>
      </c>
      <c r="G319" s="7">
        <v>0</v>
      </c>
      <c r="H319" s="7">
        <v>1</v>
      </c>
      <c r="I319" s="7">
        <v>0</v>
      </c>
      <c r="J319" s="13">
        <f t="shared" si="12"/>
        <v>2</v>
      </c>
      <c r="K319" s="11">
        <v>278685</v>
      </c>
      <c r="L319" s="58" t="s">
        <v>1124</v>
      </c>
      <c r="M319" s="8">
        <f t="shared" si="13"/>
        <v>0.71765613506288461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1</v>
      </c>
      <c r="J327" s="13">
        <f t="shared" si="15"/>
        <v>1</v>
      </c>
      <c r="K327" s="11">
        <v>8903</v>
      </c>
      <c r="L327" s="58" t="s">
        <v>1121</v>
      </c>
      <c r="M327" s="8">
        <f t="shared" si="16"/>
        <v>11.232168931820734</v>
      </c>
      <c r="N327" s="7" t="str">
        <f t="shared" si="17"/>
        <v>Baixa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1</v>
      </c>
      <c r="G361" s="7">
        <v>11</v>
      </c>
      <c r="H361" s="7">
        <v>3</v>
      </c>
      <c r="I361" s="7">
        <v>0</v>
      </c>
      <c r="J361" s="13">
        <f t="shared" si="15"/>
        <v>15</v>
      </c>
      <c r="K361" s="11">
        <v>261344</v>
      </c>
      <c r="L361" s="58" t="s">
        <v>1124</v>
      </c>
      <c r="M361" s="8">
        <f t="shared" si="16"/>
        <v>5.7395616505448759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1</v>
      </c>
      <c r="J364" s="13">
        <f t="shared" si="15"/>
        <v>1</v>
      </c>
      <c r="K364" s="11">
        <v>6944</v>
      </c>
      <c r="L364" s="58" t="s">
        <v>1121</v>
      </c>
      <c r="M364" s="8">
        <f t="shared" si="16"/>
        <v>14.400921658986174</v>
      </c>
      <c r="N364" s="7" t="str">
        <f t="shared" si="17"/>
        <v>Baixa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1</v>
      </c>
      <c r="J389" s="13">
        <f t="shared" ref="J389:J452" si="18">F389+G389+H389+I389</f>
        <v>1</v>
      </c>
      <c r="K389" s="11">
        <v>14956</v>
      </c>
      <c r="L389" s="58" t="s">
        <v>1121</v>
      </c>
      <c r="M389" s="8">
        <f t="shared" ref="M389:M452" si="19">(J389/K389)*100000</f>
        <v>6.6862797539449046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2</v>
      </c>
      <c r="G402" s="7">
        <v>0</v>
      </c>
      <c r="H402" s="7">
        <v>0</v>
      </c>
      <c r="I402" s="7">
        <v>0</v>
      </c>
      <c r="J402" s="13">
        <f t="shared" si="18"/>
        <v>2</v>
      </c>
      <c r="K402" s="11">
        <v>71265</v>
      </c>
      <c r="L402" s="58" t="s">
        <v>1123</v>
      </c>
      <c r="M402" s="8">
        <f t="shared" si="19"/>
        <v>2.8064267171823478</v>
      </c>
      <c r="N402" s="7" t="str">
        <f t="shared" si="20"/>
        <v>Baixa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1</v>
      </c>
      <c r="J415" s="13">
        <f t="shared" si="18"/>
        <v>1</v>
      </c>
      <c r="K415" s="11">
        <v>79387</v>
      </c>
      <c r="L415" s="58" t="s">
        <v>1123</v>
      </c>
      <c r="M415" s="8">
        <f t="shared" si="19"/>
        <v>1.259652084094373</v>
      </c>
      <c r="N415" s="7" t="str">
        <f t="shared" si="20"/>
        <v>Baixa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1</v>
      </c>
      <c r="H422" s="7">
        <v>0</v>
      </c>
      <c r="I422" s="7">
        <v>0</v>
      </c>
      <c r="J422" s="13">
        <f t="shared" si="18"/>
        <v>1</v>
      </c>
      <c r="K422" s="11">
        <v>26484</v>
      </c>
      <c r="L422" s="58" t="s">
        <v>1122</v>
      </c>
      <c r="M422" s="8">
        <f t="shared" si="19"/>
        <v>3.7758646730101195</v>
      </c>
      <c r="N422" s="7" t="str">
        <f t="shared" si="20"/>
        <v>Baixa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1</v>
      </c>
      <c r="G434" s="7">
        <v>0</v>
      </c>
      <c r="H434" s="7">
        <v>0</v>
      </c>
      <c r="I434" s="7">
        <v>1</v>
      </c>
      <c r="J434" s="13">
        <f t="shared" si="18"/>
        <v>2</v>
      </c>
      <c r="K434" s="11">
        <v>63359</v>
      </c>
      <c r="L434" s="58" t="s">
        <v>1122</v>
      </c>
      <c r="M434" s="8">
        <f t="shared" si="19"/>
        <v>3.1566154768856829</v>
      </c>
      <c r="N434" s="7" t="str">
        <f t="shared" si="20"/>
        <v>Baixa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4</v>
      </c>
      <c r="J439" s="13">
        <f t="shared" si="18"/>
        <v>4</v>
      </c>
      <c r="K439" s="11">
        <v>6522</v>
      </c>
      <c r="L439" s="58" t="s">
        <v>1121</v>
      </c>
      <c r="M439" s="8">
        <f t="shared" si="19"/>
        <v>61.330880098129413</v>
      </c>
      <c r="N439" s="7" t="str">
        <f t="shared" si="20"/>
        <v>Baixa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1</v>
      </c>
      <c r="G458" s="7">
        <v>0</v>
      </c>
      <c r="H458" s="7">
        <v>0</v>
      </c>
      <c r="I458" s="7">
        <v>0</v>
      </c>
      <c r="J458" s="13">
        <f t="shared" si="21"/>
        <v>1</v>
      </c>
      <c r="K458" s="11">
        <v>89256</v>
      </c>
      <c r="L458" s="58" t="s">
        <v>1123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1</v>
      </c>
      <c r="I460" s="7">
        <v>0</v>
      </c>
      <c r="J460" s="13">
        <f t="shared" si="21"/>
        <v>1</v>
      </c>
      <c r="K460" s="11">
        <v>27640</v>
      </c>
      <c r="L460" s="58" t="s">
        <v>1122</v>
      </c>
      <c r="M460" s="8">
        <f t="shared" si="22"/>
        <v>3.6179450072358899</v>
      </c>
      <c r="N460" s="7" t="str">
        <f t="shared" si="23"/>
        <v>Baixa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1</v>
      </c>
      <c r="H483" s="7">
        <v>1</v>
      </c>
      <c r="I483" s="7">
        <v>0</v>
      </c>
      <c r="J483" s="13">
        <f t="shared" si="21"/>
        <v>2</v>
      </c>
      <c r="K483" s="11">
        <v>20882</v>
      </c>
      <c r="L483" s="58" t="s">
        <v>1121</v>
      </c>
      <c r="M483" s="8">
        <f t="shared" si="22"/>
        <v>9.5776266641126337</v>
      </c>
      <c r="N483" s="7" t="str">
        <f t="shared" si="23"/>
        <v>Baixa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1</v>
      </c>
      <c r="I505" s="7">
        <v>0</v>
      </c>
      <c r="J505" s="13">
        <f t="shared" si="21"/>
        <v>1</v>
      </c>
      <c r="K505" s="11">
        <v>404804</v>
      </c>
      <c r="L505" s="58" t="s">
        <v>1125</v>
      </c>
      <c r="M505" s="8">
        <f t="shared" si="22"/>
        <v>0.24703313208367508</v>
      </c>
      <c r="N505" s="7" t="str">
        <f t="shared" si="23"/>
        <v>Baixa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1</v>
      </c>
      <c r="G512" s="7">
        <v>0</v>
      </c>
      <c r="H512" s="7">
        <v>0</v>
      </c>
      <c r="I512" s="7">
        <v>0</v>
      </c>
      <c r="J512" s="13">
        <f t="shared" si="21"/>
        <v>1</v>
      </c>
      <c r="K512" s="11">
        <v>26997</v>
      </c>
      <c r="L512" s="58" t="s">
        <v>1122</v>
      </c>
      <c r="M512" s="8">
        <f t="shared" si="22"/>
        <v>3.7041152720672668</v>
      </c>
      <c r="N512" s="7" t="str">
        <f t="shared" si="23"/>
        <v>Baixa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2</v>
      </c>
      <c r="I561" s="7">
        <v>1</v>
      </c>
      <c r="J561" s="13">
        <f t="shared" si="24"/>
        <v>3</v>
      </c>
      <c r="K561" s="11">
        <v>8112</v>
      </c>
      <c r="L561" s="58" t="s">
        <v>1121</v>
      </c>
      <c r="M561" s="8">
        <f t="shared" si="25"/>
        <v>36.982248520710058</v>
      </c>
      <c r="N561" s="7" t="str">
        <f t="shared" si="26"/>
        <v>Baixa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1</v>
      </c>
      <c r="H566" s="7">
        <v>0</v>
      </c>
      <c r="I566" s="7">
        <v>0</v>
      </c>
      <c r="J566" s="13">
        <f t="shared" si="24"/>
        <v>1</v>
      </c>
      <c r="K566" s="11">
        <v>150833</v>
      </c>
      <c r="L566" s="58" t="s">
        <v>1124</v>
      </c>
      <c r="M566" s="8">
        <f t="shared" si="25"/>
        <v>0.66298489057434373</v>
      </c>
      <c r="N566" s="7" t="str">
        <f t="shared" si="26"/>
        <v>Baixa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1</v>
      </c>
      <c r="J588" s="13">
        <f t="shared" si="27"/>
        <v>1</v>
      </c>
      <c r="K588" s="11">
        <v>6847</v>
      </c>
      <c r="L588" s="58" t="s">
        <v>1121</v>
      </c>
      <c r="M588" s="8">
        <f t="shared" si="28"/>
        <v>14.604936468526361</v>
      </c>
      <c r="N588" s="7" t="str">
        <f t="shared" si="29"/>
        <v>Baixa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1</v>
      </c>
      <c r="G603" s="7">
        <v>1</v>
      </c>
      <c r="H603" s="7">
        <v>7</v>
      </c>
      <c r="I603" s="7">
        <v>0</v>
      </c>
      <c r="J603" s="13">
        <f t="shared" si="27"/>
        <v>9</v>
      </c>
      <c r="K603" s="11">
        <v>10731</v>
      </c>
      <c r="L603" s="58" t="s">
        <v>1121</v>
      </c>
      <c r="M603" s="8">
        <f t="shared" si="28"/>
        <v>83.869164103997761</v>
      </c>
      <c r="N603" s="7" t="str">
        <f t="shared" si="29"/>
        <v>Baixa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1</v>
      </c>
      <c r="G634" s="7">
        <v>0</v>
      </c>
      <c r="H634" s="7">
        <v>0</v>
      </c>
      <c r="I634" s="7">
        <v>1</v>
      </c>
      <c r="J634" s="13">
        <f t="shared" si="27"/>
        <v>2</v>
      </c>
      <c r="K634" s="11">
        <v>10514</v>
      </c>
      <c r="L634" s="58" t="s">
        <v>1121</v>
      </c>
      <c r="M634" s="8">
        <f t="shared" si="28"/>
        <v>19.022256039566294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1</v>
      </c>
      <c r="J637" s="13">
        <f t="shared" si="27"/>
        <v>1</v>
      </c>
      <c r="K637" s="11">
        <v>17398</v>
      </c>
      <c r="L637" s="58" t="s">
        <v>1121</v>
      </c>
      <c r="M637" s="8">
        <f t="shared" si="28"/>
        <v>5.7477871019657432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1</v>
      </c>
      <c r="H645" s="7">
        <v>0</v>
      </c>
      <c r="I645" s="7">
        <v>0</v>
      </c>
      <c r="J645" s="13">
        <f t="shared" ref="J645:J708" si="30">F645+G645+H645+I645</f>
        <v>1</v>
      </c>
      <c r="K645" s="11">
        <v>5167</v>
      </c>
      <c r="L645" s="58" t="s">
        <v>1121</v>
      </c>
      <c r="M645" s="8">
        <f t="shared" ref="M645:M708" si="31">(J645/K645)*100000</f>
        <v>19.353590090961873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Baixa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1</v>
      </c>
      <c r="H653" s="7">
        <v>0</v>
      </c>
      <c r="I653" s="7">
        <v>0</v>
      </c>
      <c r="J653" s="13">
        <f t="shared" si="30"/>
        <v>1</v>
      </c>
      <c r="K653" s="11">
        <v>17858</v>
      </c>
      <c r="L653" s="58" t="s">
        <v>1121</v>
      </c>
      <c r="M653" s="8">
        <f t="shared" si="31"/>
        <v>5.5997312129017809</v>
      </c>
      <c r="N653" s="7" t="str">
        <f t="shared" si="32"/>
        <v>Baixa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1</v>
      </c>
      <c r="H658" s="7">
        <v>0</v>
      </c>
      <c r="I658" s="7">
        <v>0</v>
      </c>
      <c r="J658" s="13">
        <f t="shared" si="30"/>
        <v>1</v>
      </c>
      <c r="K658" s="11">
        <v>7991</v>
      </c>
      <c r="L658" s="58" t="s">
        <v>1121</v>
      </c>
      <c r="M658" s="8">
        <f t="shared" si="31"/>
        <v>12.514078338130396</v>
      </c>
      <c r="N658" s="7" t="str">
        <f t="shared" si="32"/>
        <v>Baixa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1</v>
      </c>
      <c r="G679" s="7">
        <v>0</v>
      </c>
      <c r="H679" s="7">
        <v>0</v>
      </c>
      <c r="I679" s="7">
        <v>0</v>
      </c>
      <c r="J679" s="13">
        <f t="shared" si="30"/>
        <v>1</v>
      </c>
      <c r="K679" s="11">
        <v>218147</v>
      </c>
      <c r="L679" s="58" t="s">
        <v>1124</v>
      </c>
      <c r="M679" s="8">
        <f t="shared" si="31"/>
        <v>0.45840648736860923</v>
      </c>
      <c r="N679" s="7" t="str">
        <f t="shared" si="32"/>
        <v>Baixa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1</v>
      </c>
      <c r="H688" s="7">
        <v>0</v>
      </c>
      <c r="I688" s="7">
        <v>0</v>
      </c>
      <c r="J688" s="13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1</v>
      </c>
      <c r="H707" s="7">
        <v>0</v>
      </c>
      <c r="I707" s="7">
        <v>0</v>
      </c>
      <c r="J707" s="13">
        <f t="shared" si="30"/>
        <v>1</v>
      </c>
      <c r="K707" s="11">
        <v>28054</v>
      </c>
      <c r="L707" s="58" t="s">
        <v>1122</v>
      </c>
      <c r="M707" s="8">
        <f t="shared" si="31"/>
        <v>3.564554074285307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1</v>
      </c>
      <c r="H735" s="7">
        <v>0</v>
      </c>
      <c r="I735" s="7">
        <v>0</v>
      </c>
      <c r="J735" s="13">
        <f t="shared" si="33"/>
        <v>1</v>
      </c>
      <c r="K735" s="11">
        <v>89653</v>
      </c>
      <c r="L735" s="58" t="s">
        <v>1123</v>
      </c>
      <c r="M735" s="8">
        <f t="shared" si="34"/>
        <v>1.115411642666726</v>
      </c>
      <c r="N735" s="7" t="str">
        <f t="shared" si="35"/>
        <v>Baixa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1</v>
      </c>
      <c r="I742" s="7">
        <v>0</v>
      </c>
      <c r="J742" s="13">
        <f t="shared" si="33"/>
        <v>1</v>
      </c>
      <c r="K742" s="11">
        <v>26272</v>
      </c>
      <c r="L742" s="58" t="s">
        <v>1122</v>
      </c>
      <c r="M742" s="8">
        <f t="shared" si="34"/>
        <v>3.8063337393422652</v>
      </c>
      <c r="N742" s="7" t="str">
        <f t="shared" si="35"/>
        <v>Baixa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1</v>
      </c>
      <c r="H768" s="7">
        <v>3</v>
      </c>
      <c r="I768" s="7">
        <v>0</v>
      </c>
      <c r="J768" s="13">
        <f t="shared" si="33"/>
        <v>4</v>
      </c>
      <c r="K768" s="11">
        <v>10922</v>
      </c>
      <c r="L768" s="58" t="s">
        <v>1121</v>
      </c>
      <c r="M768" s="8">
        <f t="shared" si="34"/>
        <v>36.62332906061161</v>
      </c>
      <c r="N768" s="7" t="str">
        <f t="shared" si="35"/>
        <v>Baixa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1</v>
      </c>
      <c r="G810" s="7">
        <v>0</v>
      </c>
      <c r="H810" s="7">
        <v>0</v>
      </c>
      <c r="I810" s="7">
        <v>0</v>
      </c>
      <c r="J810" s="13">
        <f t="shared" si="36"/>
        <v>1</v>
      </c>
      <c r="K810" s="11">
        <v>140235</v>
      </c>
      <c r="L810" s="58" t="s">
        <v>1124</v>
      </c>
      <c r="M810" s="8">
        <f t="shared" si="37"/>
        <v>0.71308874389417765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1123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1</v>
      </c>
      <c r="G814" s="7">
        <v>4</v>
      </c>
      <c r="H814" s="7">
        <v>10</v>
      </c>
      <c r="I814" s="7">
        <v>0</v>
      </c>
      <c r="J814" s="13">
        <f t="shared" si="36"/>
        <v>15</v>
      </c>
      <c r="K814" s="11">
        <v>16602</v>
      </c>
      <c r="L814" s="58" t="s">
        <v>1121</v>
      </c>
      <c r="M814" s="8">
        <f t="shared" si="37"/>
        <v>90.35056017347307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1</v>
      </c>
      <c r="I817" s="7">
        <v>0</v>
      </c>
      <c r="J817" s="13">
        <f t="shared" si="36"/>
        <v>1</v>
      </c>
      <c r="K817" s="11">
        <v>8201</v>
      </c>
      <c r="L817" s="58" t="s">
        <v>1121</v>
      </c>
      <c r="M817" s="8">
        <f t="shared" si="37"/>
        <v>12.193634922570419</v>
      </c>
      <c r="N817" s="7" t="str">
        <f t="shared" si="38"/>
        <v>Baixa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2</v>
      </c>
      <c r="G821" s="7">
        <v>1</v>
      </c>
      <c r="H821" s="7">
        <v>1</v>
      </c>
      <c r="I821" s="7">
        <v>0</v>
      </c>
      <c r="J821" s="13">
        <f t="shared" si="36"/>
        <v>4</v>
      </c>
      <c r="K821" s="11">
        <v>6698</v>
      </c>
      <c r="L821" s="58" t="s">
        <v>1121</v>
      </c>
      <c r="M821" s="8">
        <f t="shared" si="37"/>
        <v>59.719319199761124</v>
      </c>
      <c r="N821" s="7" t="str">
        <f t="shared" si="38"/>
        <v>Baixa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1</v>
      </c>
      <c r="J822" s="13">
        <f t="shared" si="36"/>
        <v>1</v>
      </c>
      <c r="K822" s="11">
        <v>25253</v>
      </c>
      <c r="L822" s="58" t="s">
        <v>1122</v>
      </c>
      <c r="M822" s="8">
        <f t="shared" si="37"/>
        <v>3.9599255533995961</v>
      </c>
      <c r="N822" s="7" t="str">
        <f t="shared" si="38"/>
        <v>Baixa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1</v>
      </c>
      <c r="G825" s="7">
        <v>1</v>
      </c>
      <c r="H825" s="7">
        <v>2</v>
      </c>
      <c r="I825" s="7">
        <v>3</v>
      </c>
      <c r="J825" s="13">
        <f t="shared" si="36"/>
        <v>7</v>
      </c>
      <c r="K825" s="11">
        <v>114265</v>
      </c>
      <c r="L825" s="58" t="s">
        <v>1124</v>
      </c>
      <c r="M825" s="8">
        <f t="shared" si="37"/>
        <v>6.1261103575022968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2</v>
      </c>
      <c r="G828" s="7">
        <v>0</v>
      </c>
      <c r="H828" s="7">
        <v>0</v>
      </c>
      <c r="I828" s="7">
        <v>0</v>
      </c>
      <c r="J828" s="13">
        <f t="shared" si="36"/>
        <v>2</v>
      </c>
      <c r="K828" s="11">
        <v>330361</v>
      </c>
      <c r="L828" s="58" t="s">
        <v>1124</v>
      </c>
      <c r="M828" s="8">
        <f t="shared" si="37"/>
        <v>0.60539833697076839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2</v>
      </c>
      <c r="G829" s="7">
        <v>0</v>
      </c>
      <c r="H829" s="7">
        <v>0</v>
      </c>
      <c r="I829" s="7">
        <v>0</v>
      </c>
      <c r="J829" s="13">
        <f t="shared" si="36"/>
        <v>2</v>
      </c>
      <c r="K829" s="11">
        <v>683247</v>
      </c>
      <c r="L829" s="58" t="s">
        <v>1125</v>
      </c>
      <c r="M829" s="8">
        <f t="shared" si="37"/>
        <v>0.29271990949100402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26</v>
      </c>
      <c r="G858" s="12">
        <f>SUM(G5:G857)</f>
        <v>36</v>
      </c>
      <c r="H858" s="12">
        <f>SUM(H5:H857)</f>
        <v>44</v>
      </c>
      <c r="I858" s="12">
        <f>SUM(I5:I857)</f>
        <v>24</v>
      </c>
      <c r="J858" s="12">
        <f>SUM(J5:J857)</f>
        <v>130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I19" sqref="I19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10" t="s">
        <v>1130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22" ht="19.5" thickBot="1" x14ac:dyDescent="0.3">
      <c r="A3" s="111" t="str">
        <f>Dengue!A3</f>
        <v>Sinan 03/02/2020</v>
      </c>
      <c r="B3" s="111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</v>
      </c>
      <c r="G4" s="50">
        <v>2</v>
      </c>
      <c r="H4" s="50">
        <v>3</v>
      </c>
      <c r="I4" s="50">
        <v>4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1</v>
      </c>
      <c r="Q7" s="71">
        <f>P7/P$10*100</f>
        <v>0.11723329425556857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22</v>
      </c>
      <c r="Q8" s="71">
        <f>P8/P$10*100</f>
        <v>2.5791324736225087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830</v>
      </c>
      <c r="Q9" s="71">
        <f>P9/P$10*100</f>
        <v>97.303634232121922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1</v>
      </c>
      <c r="G15" s="7">
        <v>0</v>
      </c>
      <c r="H15" s="7">
        <v>0</v>
      </c>
      <c r="I15" s="7">
        <v>1</v>
      </c>
      <c r="J15" s="13">
        <f t="shared" si="0"/>
        <v>2</v>
      </c>
      <c r="K15" s="11">
        <v>25193</v>
      </c>
      <c r="L15" s="58" t="s">
        <v>1122</v>
      </c>
      <c r="M15" s="8">
        <f t="shared" si="1"/>
        <v>7.9387131346008806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0</v>
      </c>
      <c r="G70" s="7">
        <v>2</v>
      </c>
      <c r="H70" s="7">
        <v>1</v>
      </c>
      <c r="I70" s="7">
        <v>0</v>
      </c>
      <c r="J70" s="13">
        <f t="shared" si="3"/>
        <v>3</v>
      </c>
      <c r="K70" s="11">
        <v>2501576</v>
      </c>
      <c r="L70" s="58" t="s">
        <v>1125</v>
      </c>
      <c r="M70" s="8">
        <f t="shared" si="4"/>
        <v>0.11992439965845532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1122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1124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1</v>
      </c>
      <c r="H357" s="7">
        <v>0</v>
      </c>
      <c r="I357" s="7">
        <v>0</v>
      </c>
      <c r="J357" s="13">
        <f t="shared" si="15"/>
        <v>1</v>
      </c>
      <c r="K357" s="11">
        <v>6228</v>
      </c>
      <c r="L357" s="58" t="s">
        <v>1121</v>
      </c>
      <c r="M357" s="8">
        <f t="shared" si="16"/>
        <v>16.056518946692357</v>
      </c>
      <c r="N357" s="7" t="str">
        <f t="shared" si="17"/>
        <v>Baixa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1124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2</v>
      </c>
      <c r="G401" s="7">
        <v>5</v>
      </c>
      <c r="H401" s="7">
        <v>3</v>
      </c>
      <c r="I401" s="7">
        <v>3</v>
      </c>
      <c r="J401" s="13">
        <f t="shared" si="18"/>
        <v>13</v>
      </c>
      <c r="K401" s="11">
        <v>5378</v>
      </c>
      <c r="L401" s="58" t="s">
        <v>1121</v>
      </c>
      <c r="M401" s="8">
        <f t="shared" si="19"/>
        <v>241.72554853105245</v>
      </c>
      <c r="N401" s="7" t="str">
        <f t="shared" si="20"/>
        <v>Média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1</v>
      </c>
      <c r="H483" s="7">
        <v>0</v>
      </c>
      <c r="I483" s="7">
        <v>1</v>
      </c>
      <c r="J483" s="13">
        <f t="shared" si="21"/>
        <v>2</v>
      </c>
      <c r="K483" s="11">
        <v>20882</v>
      </c>
      <c r="L483" s="58" t="s">
        <v>1121</v>
      </c>
      <c r="M483" s="8">
        <f t="shared" si="22"/>
        <v>9.5776266641126337</v>
      </c>
      <c r="N483" s="7" t="str">
        <f t="shared" si="23"/>
        <v>Baixa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1</v>
      </c>
      <c r="H505" s="7">
        <v>0</v>
      </c>
      <c r="I505" s="7">
        <v>0</v>
      </c>
      <c r="J505" s="13">
        <f t="shared" si="21"/>
        <v>1</v>
      </c>
      <c r="K505" s="11">
        <v>404804</v>
      </c>
      <c r="L505" s="58" t="s">
        <v>1125</v>
      </c>
      <c r="M505" s="8">
        <f t="shared" si="22"/>
        <v>0.24703313208367508</v>
      </c>
      <c r="N505" s="7" t="str">
        <f t="shared" si="23"/>
        <v>Baixa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2</v>
      </c>
      <c r="J512" s="13">
        <f t="shared" si="21"/>
        <v>2</v>
      </c>
      <c r="K512" s="11">
        <v>26997</v>
      </c>
      <c r="L512" s="58" t="s">
        <v>1122</v>
      </c>
      <c r="M512" s="8">
        <f t="shared" si="22"/>
        <v>7.4082305441345335</v>
      </c>
      <c r="N512" s="7" t="str">
        <f t="shared" si="23"/>
        <v>Baixa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1</v>
      </c>
      <c r="H564" s="7">
        <v>0</v>
      </c>
      <c r="I564" s="7">
        <v>0</v>
      </c>
      <c r="J564" s="13">
        <f t="shared" si="24"/>
        <v>1</v>
      </c>
      <c r="K564" s="11">
        <v>113998</v>
      </c>
      <c r="L564" s="58" t="s">
        <v>1124</v>
      </c>
      <c r="M564" s="8">
        <f t="shared" si="25"/>
        <v>0.87720837207670299</v>
      </c>
      <c r="N564" s="7" t="str">
        <f t="shared" si="26"/>
        <v>Baixa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1</v>
      </c>
      <c r="J637" s="13">
        <f t="shared" si="27"/>
        <v>1</v>
      </c>
      <c r="K637" s="11">
        <v>17398</v>
      </c>
      <c r="L637" s="58" t="s">
        <v>1121</v>
      </c>
      <c r="M637" s="8">
        <f t="shared" si="28"/>
        <v>5.7477871019657432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1</v>
      </c>
      <c r="I641" s="7">
        <v>0</v>
      </c>
      <c r="J641" s="13">
        <f t="shared" si="27"/>
        <v>1</v>
      </c>
      <c r="K641" s="11">
        <v>331045</v>
      </c>
      <c r="L641" s="58" t="s">
        <v>1124</v>
      </c>
      <c r="M641" s="8">
        <f t="shared" si="28"/>
        <v>0.30207373619900618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1</v>
      </c>
      <c r="H653" s="7">
        <v>0</v>
      </c>
      <c r="I653" s="7">
        <v>0</v>
      </c>
      <c r="J653" s="13">
        <f t="shared" si="30"/>
        <v>1</v>
      </c>
      <c r="K653" s="11">
        <v>17858</v>
      </c>
      <c r="L653" s="58" t="s">
        <v>1121</v>
      </c>
      <c r="M653" s="8">
        <f t="shared" si="31"/>
        <v>5.5997312129017809</v>
      </c>
      <c r="N653" s="7" t="str">
        <f t="shared" si="32"/>
        <v>Baixa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1</v>
      </c>
      <c r="I663" s="7">
        <v>0</v>
      </c>
      <c r="J663" s="13">
        <f t="shared" si="30"/>
        <v>1</v>
      </c>
      <c r="K663" s="11">
        <v>135421</v>
      </c>
      <c r="L663" s="58" t="s">
        <v>1124</v>
      </c>
      <c r="M663" s="8">
        <f t="shared" si="31"/>
        <v>0.73843790844846813</v>
      </c>
      <c r="N663" s="7" t="str">
        <f t="shared" si="32"/>
        <v>Baixa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1</v>
      </c>
      <c r="H688" s="7">
        <v>0</v>
      </c>
      <c r="I688" s="7">
        <v>0</v>
      </c>
      <c r="J688" s="13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1</v>
      </c>
      <c r="H699" s="7">
        <v>0</v>
      </c>
      <c r="I699" s="7">
        <v>0</v>
      </c>
      <c r="J699" s="13">
        <f t="shared" si="30"/>
        <v>1</v>
      </c>
      <c r="K699" s="11">
        <v>33934</v>
      </c>
      <c r="L699" s="58" t="s">
        <v>1122</v>
      </c>
      <c r="M699" s="8">
        <f t="shared" si="31"/>
        <v>2.9468969175458244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1122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1</v>
      </c>
      <c r="H723" s="7">
        <v>0</v>
      </c>
      <c r="I723" s="7">
        <v>0</v>
      </c>
      <c r="J723" s="13">
        <f t="shared" si="33"/>
        <v>1</v>
      </c>
      <c r="K723" s="11">
        <v>3963</v>
      </c>
      <c r="L723" s="58" t="s">
        <v>1121</v>
      </c>
      <c r="M723" s="8">
        <f t="shared" si="34"/>
        <v>25.233409033560434</v>
      </c>
      <c r="N723" s="7" t="str">
        <f t="shared" si="35"/>
        <v>Baixa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1</v>
      </c>
      <c r="H765" s="7">
        <v>0</v>
      </c>
      <c r="I765" s="7">
        <v>0</v>
      </c>
      <c r="J765" s="13">
        <f t="shared" si="33"/>
        <v>1</v>
      </c>
      <c r="K765" s="11">
        <v>70450</v>
      </c>
      <c r="L765" s="58" t="s">
        <v>1123</v>
      </c>
      <c r="M765" s="8">
        <f t="shared" si="34"/>
        <v>1.4194464158978</v>
      </c>
      <c r="N765" s="7" t="str">
        <f t="shared" si="35"/>
        <v>Baixa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1</v>
      </c>
      <c r="J810" s="13">
        <f t="shared" si="36"/>
        <v>1</v>
      </c>
      <c r="K810" s="11">
        <v>140235</v>
      </c>
      <c r="L810" s="58" t="s">
        <v>1124</v>
      </c>
      <c r="M810" s="8">
        <f t="shared" si="37"/>
        <v>0.71308874389417765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1</v>
      </c>
      <c r="G811" s="7">
        <v>1</v>
      </c>
      <c r="H811" s="7">
        <v>1</v>
      </c>
      <c r="I811" s="7">
        <v>1</v>
      </c>
      <c r="J811" s="13">
        <f t="shared" si="36"/>
        <v>4</v>
      </c>
      <c r="K811" s="11">
        <v>89090</v>
      </c>
      <c r="L811" s="58" t="s">
        <v>1123</v>
      </c>
      <c r="M811" s="8">
        <f t="shared" si="37"/>
        <v>4.4898417330789089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1121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1</v>
      </c>
      <c r="G825" s="7">
        <v>2</v>
      </c>
      <c r="H825" s="7">
        <v>1</v>
      </c>
      <c r="I825" s="7">
        <v>0</v>
      </c>
      <c r="J825" s="13">
        <f t="shared" si="36"/>
        <v>4</v>
      </c>
      <c r="K825" s="11">
        <v>114265</v>
      </c>
      <c r="L825" s="58" t="s">
        <v>1124</v>
      </c>
      <c r="M825" s="8">
        <f t="shared" si="37"/>
        <v>3.5006344900013127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1</v>
      </c>
      <c r="G828" s="7">
        <v>0</v>
      </c>
      <c r="H828" s="7">
        <v>0</v>
      </c>
      <c r="I828" s="7">
        <v>0</v>
      </c>
      <c r="J828" s="13">
        <f t="shared" si="36"/>
        <v>1</v>
      </c>
      <c r="K828" s="11">
        <v>330361</v>
      </c>
      <c r="L828" s="58" t="s">
        <v>1124</v>
      </c>
      <c r="M828" s="8">
        <f t="shared" si="37"/>
        <v>0.3026991684853842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2</v>
      </c>
      <c r="G829" s="7">
        <v>1</v>
      </c>
      <c r="H829" s="7">
        <v>1</v>
      </c>
      <c r="I829" s="7">
        <v>0</v>
      </c>
      <c r="J829" s="13">
        <f t="shared" si="36"/>
        <v>4</v>
      </c>
      <c r="K829" s="11">
        <v>683247</v>
      </c>
      <c r="L829" s="58" t="s">
        <v>1125</v>
      </c>
      <c r="M829" s="8">
        <f t="shared" si="37"/>
        <v>0.58543981898200803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2</v>
      </c>
      <c r="I830" s="7">
        <v>0</v>
      </c>
      <c r="J830" s="13">
        <f t="shared" si="36"/>
        <v>2</v>
      </c>
      <c r="K830" s="11">
        <v>2626</v>
      </c>
      <c r="L830" s="58" t="s">
        <v>1121</v>
      </c>
      <c r="M830" s="8">
        <f t="shared" si="37"/>
        <v>76.161462300076167</v>
      </c>
      <c r="N830" s="7" t="str">
        <f t="shared" si="38"/>
        <v>Baixa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1</v>
      </c>
      <c r="H855" s="7">
        <v>0</v>
      </c>
      <c r="I855" s="7">
        <v>0</v>
      </c>
      <c r="J855" s="13">
        <f t="shared" si="39"/>
        <v>1</v>
      </c>
      <c r="K855" s="11">
        <v>42149</v>
      </c>
      <c r="L855" s="58" t="s">
        <v>1122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8</v>
      </c>
      <c r="G858" s="12">
        <f>SUM(G5:G857)</f>
        <v>21</v>
      </c>
      <c r="H858" s="12">
        <f>SUM(H5:H857)</f>
        <v>11</v>
      </c>
      <c r="I858" s="12">
        <f>SUM(I5:I857)</f>
        <v>10</v>
      </c>
      <c r="J858" s="12">
        <f>SUM(J5:J857)</f>
        <v>50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8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C36" sqref="C36"/>
    </sheetView>
  </sheetViews>
  <sheetFormatPr defaultRowHeight="15" x14ac:dyDescent="0.25"/>
  <cols>
    <col min="1" max="1" width="16.140625" style="7" bestFit="1" customWidth="1"/>
    <col min="2" max="2" width="16.28515625" style="7" bestFit="1" customWidth="1"/>
    <col min="3" max="3" width="17.85546875" style="7" bestFit="1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0" style="7" bestFit="1" customWidth="1"/>
    <col min="10" max="10" width="14.7109375" style="7" bestFit="1" customWidth="1"/>
    <col min="11" max="11" width="14" style="7" bestFit="1" customWidth="1"/>
    <col min="12" max="12" width="26.28515625" style="7" bestFit="1" customWidth="1"/>
    <col min="13" max="13" width="14.5703125" style="7" bestFit="1" customWidth="1"/>
    <col min="14" max="16" width="15.42578125" style="7" bestFit="1" customWidth="1"/>
    <col min="17" max="18" width="1.42578125" style="67" customWidth="1"/>
    <col min="19" max="19" width="14.5703125" style="14" bestFit="1" customWidth="1"/>
    <col min="20" max="20" width="15.42578125" style="14" bestFit="1" customWidth="1"/>
    <col min="21" max="21" width="17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115" t="s">
        <v>1129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8"/>
      <c r="O2" s="18"/>
      <c r="P2" s="18"/>
    </row>
    <row r="3" spans="1:21" ht="18.75" x14ac:dyDescent="0.25">
      <c r="A3" s="43" t="str">
        <f>Dengue!A3</f>
        <v>Sinan 03/02/2020</v>
      </c>
      <c r="B3" s="40"/>
      <c r="C3" s="40"/>
    </row>
    <row r="4" spans="1:21" ht="19.5" customHeight="1" thickBot="1" x14ac:dyDescent="0.3">
      <c r="A4" s="39"/>
      <c r="B4" s="40"/>
      <c r="C4" s="40"/>
      <c r="F4" s="112" t="s">
        <v>869</v>
      </c>
      <c r="G4" s="113"/>
      <c r="H4" s="114"/>
      <c r="I4" s="118" t="s">
        <v>870</v>
      </c>
      <c r="J4" s="119"/>
      <c r="K4" s="119"/>
      <c r="L4" s="119"/>
      <c r="M4" s="120"/>
      <c r="N4" s="116" t="s">
        <v>1104</v>
      </c>
      <c r="O4" s="117"/>
      <c r="P4" s="117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1126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1107</v>
      </c>
      <c r="D6" s="36" t="s">
        <v>8</v>
      </c>
      <c r="E6" s="36" t="s">
        <v>9</v>
      </c>
      <c r="F6" s="12">
        <f>VLOOKUP(A6,Dengue!$1:$1048576,10,FALSE)</f>
        <v>0</v>
      </c>
      <c r="G6" s="12">
        <f>VLOOKUP($A6,Chik!$1:$1048576,10,FALSE)</f>
        <v>0</v>
      </c>
      <c r="H6" s="12">
        <f>VLOOKUP($A6,zika!$1:$1048576,10,FALSE)</f>
        <v>0</v>
      </c>
      <c r="I6" s="12">
        <f t="shared" ref="I6:I69" si="0">H6+F6+G6</f>
        <v>0</v>
      </c>
      <c r="J6" s="11">
        <v>6972</v>
      </c>
      <c r="K6" s="58" t="s">
        <v>1121</v>
      </c>
      <c r="L6" s="8">
        <f t="shared" ref="L6:L69" si="1">I6/J6*100000</f>
        <v>0</v>
      </c>
      <c r="M6" s="7" t="str">
        <f t="shared" ref="M6:M69" si="2">IF(L6=0,"Silencioso",IF(AND(L6&gt;0,L6&lt;100),"Baixa",IF(AND(L6&gt;=100,L6&lt;300),"Média",IF(AND(L6&gt;=300,L6&lt;500),"Alta",IF(L6&gt;=500,"Muito Alta","Avaliar")))))</f>
        <v>Silencioso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76">
        <f>COUNTIF(M$5:M$857,"Muito Alta")</f>
        <v>13</v>
      </c>
      <c r="U6" s="71">
        <f>T6/T$10*100</f>
        <v>2.6476578411405294</v>
      </c>
    </row>
    <row r="7" spans="1:21" ht="15.75" x14ac:dyDescent="0.25">
      <c r="A7" s="42">
        <v>2</v>
      </c>
      <c r="B7" s="7">
        <v>310020</v>
      </c>
      <c r="C7" s="17" t="s">
        <v>1108</v>
      </c>
      <c r="D7" s="36" t="s">
        <v>11</v>
      </c>
      <c r="E7" s="36" t="s">
        <v>12</v>
      </c>
      <c r="F7" s="12">
        <f>VLOOKUP(A7,Dengue!$1:$1048576,10,FALSE)</f>
        <v>1</v>
      </c>
      <c r="G7" s="12">
        <f>VLOOKUP($A7,Chik!$1:$1048576,10,FALSE)</f>
        <v>0</v>
      </c>
      <c r="H7" s="12">
        <f>VLOOKUP($A7,zika!$1:$1048576,10,FALSE)</f>
        <v>0</v>
      </c>
      <c r="I7" s="12">
        <f t="shared" si="0"/>
        <v>1</v>
      </c>
      <c r="J7" s="11">
        <v>23223</v>
      </c>
      <c r="K7" s="58" t="s">
        <v>1121</v>
      </c>
      <c r="L7" s="8">
        <f t="shared" si="1"/>
        <v>4.3060758730568836</v>
      </c>
      <c r="M7" s="7" t="str">
        <f t="shared" si="2"/>
        <v>Baixa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76">
        <f>COUNTIF(M$5:M$857,"Alta")</f>
        <v>10</v>
      </c>
      <c r="U7" s="71">
        <f>T7/T$10*100</f>
        <v>2.0366598778004072</v>
      </c>
    </row>
    <row r="8" spans="1:21" ht="15.75" x14ac:dyDescent="0.25">
      <c r="A8" s="42">
        <v>3</v>
      </c>
      <c r="B8" s="7">
        <v>310030</v>
      </c>
      <c r="C8" s="17" t="s">
        <v>1109</v>
      </c>
      <c r="D8" s="36" t="s">
        <v>14</v>
      </c>
      <c r="E8" s="36" t="s">
        <v>15</v>
      </c>
      <c r="F8" s="12">
        <f>VLOOKUP(A8,Dengue!$1:$1048576,10,FALSE)</f>
        <v>0</v>
      </c>
      <c r="G8" s="12">
        <f>VLOOKUP($A8,Chik!$1:$1048576,10,FALSE)</f>
        <v>0</v>
      </c>
      <c r="H8" s="12">
        <f>VLOOKUP($A8,zika!$1:$1048576,10,FALSE)</f>
        <v>0</v>
      </c>
      <c r="I8" s="12">
        <f t="shared" si="0"/>
        <v>0</v>
      </c>
      <c r="J8" s="11">
        <v>13465</v>
      </c>
      <c r="K8" s="58" t="s">
        <v>1121</v>
      </c>
      <c r="L8" s="8">
        <f t="shared" si="1"/>
        <v>0</v>
      </c>
      <c r="M8" s="7" t="str">
        <f t="shared" si="2"/>
        <v>Silencioso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76">
        <f>COUNTIF(M$5:M$857,"Média")</f>
        <v>29</v>
      </c>
      <c r="U8" s="71">
        <f>T8/T$10*100</f>
        <v>5.9063136456211813</v>
      </c>
    </row>
    <row r="9" spans="1:21" ht="15.75" x14ac:dyDescent="0.25">
      <c r="A9" s="42">
        <v>4</v>
      </c>
      <c r="B9" s="7">
        <v>310040</v>
      </c>
      <c r="C9" s="17" t="s">
        <v>1109</v>
      </c>
      <c r="D9" s="36" t="s">
        <v>17</v>
      </c>
      <c r="E9" s="36" t="s">
        <v>18</v>
      </c>
      <c r="F9" s="12">
        <f>VLOOKUP(A9,Dengue!$1:$1048576,10,FALSE)</f>
        <v>0</v>
      </c>
      <c r="G9" s="12">
        <f>VLOOKUP($A9,Chik!$1:$1048576,10,FALSE)</f>
        <v>0</v>
      </c>
      <c r="H9" s="12">
        <f>VLOOKUP($A9,zika!$1:$1048576,10,FALSE)</f>
        <v>0</v>
      </c>
      <c r="I9" s="12">
        <f t="shared" si="0"/>
        <v>0</v>
      </c>
      <c r="J9" s="11">
        <v>3994</v>
      </c>
      <c r="K9" s="58" t="s">
        <v>1121</v>
      </c>
      <c r="L9" s="8">
        <f t="shared" si="1"/>
        <v>0</v>
      </c>
      <c r="M9" s="7" t="str">
        <f t="shared" si="2"/>
        <v>Silencioso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76">
        <f>COUNTIF(M$5:M$857,"Baixa")</f>
        <v>309</v>
      </c>
      <c r="U9" s="71">
        <f>T9/T$10*100</f>
        <v>62.932790224032587</v>
      </c>
    </row>
    <row r="10" spans="1:21" ht="16.5" thickBot="1" x14ac:dyDescent="0.3">
      <c r="A10" s="42">
        <v>5</v>
      </c>
      <c r="B10" s="7">
        <v>310050</v>
      </c>
      <c r="C10" s="17" t="s">
        <v>1110</v>
      </c>
      <c r="D10" s="36" t="s">
        <v>20</v>
      </c>
      <c r="E10" s="36" t="s">
        <v>21</v>
      </c>
      <c r="F10" s="12">
        <f>VLOOKUP(A10,Dengue!$1:$1048576,10,FALSE)</f>
        <v>2</v>
      </c>
      <c r="G10" s="12">
        <f>VLOOKUP($A10,Chik!$1:$1048576,10,FALSE)</f>
        <v>0</v>
      </c>
      <c r="H10" s="12">
        <f>VLOOKUP($A10,zika!$1:$1048576,10,FALSE)</f>
        <v>0</v>
      </c>
      <c r="I10" s="12">
        <f t="shared" si="0"/>
        <v>2</v>
      </c>
      <c r="J10" s="11">
        <v>9575</v>
      </c>
      <c r="K10" s="58" t="s">
        <v>1121</v>
      </c>
      <c r="L10" s="8">
        <f t="shared" si="1"/>
        <v>20.887728459530027</v>
      </c>
      <c r="M10" s="7" t="str">
        <f t="shared" si="2"/>
        <v>Baixa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76">
        <f>COUNTIF(M$5:M$857,"Silencioso")</f>
        <v>491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1110</v>
      </c>
      <c r="D11" s="36" t="s">
        <v>22</v>
      </c>
      <c r="E11" s="36" t="s">
        <v>23</v>
      </c>
      <c r="F11" s="12">
        <f>VLOOKUP(A11,Dengue!$1:$1048576,10,FALSE)</f>
        <v>2</v>
      </c>
      <c r="G11" s="12">
        <f>VLOOKUP($A11,Chik!$1:$1048576,10,FALSE)</f>
        <v>0</v>
      </c>
      <c r="H11" s="12">
        <f>VLOOKUP($A11,zika!$1:$1048576,10,FALSE)</f>
        <v>0</v>
      </c>
      <c r="I11" s="12">
        <f t="shared" si="0"/>
        <v>2</v>
      </c>
      <c r="J11" s="11">
        <v>13600</v>
      </c>
      <c r="K11" s="58" t="s">
        <v>1121</v>
      </c>
      <c r="L11" s="8">
        <f t="shared" si="1"/>
        <v>14.705882352941176</v>
      </c>
      <c r="M11" s="7" t="str">
        <f t="shared" si="2"/>
        <v>Baixa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173.52342158859472</v>
      </c>
    </row>
    <row r="12" spans="1:21" ht="16.5" thickTop="1" x14ac:dyDescent="0.25">
      <c r="A12" s="42">
        <v>7</v>
      </c>
      <c r="B12" s="7">
        <v>310070</v>
      </c>
      <c r="C12" s="17" t="s">
        <v>1111</v>
      </c>
      <c r="D12" s="36" t="s">
        <v>24</v>
      </c>
      <c r="E12" s="36" t="s">
        <v>25</v>
      </c>
      <c r="F12" s="12">
        <f>VLOOKUP(A12,Dengue!$1:$1048576,10,FALSE)</f>
        <v>1</v>
      </c>
      <c r="G12" s="12">
        <f>VLOOKUP($A12,Chik!$1:$1048576,10,FALSE)</f>
        <v>0</v>
      </c>
      <c r="H12" s="12">
        <f>VLOOKUP($A12,zika!$1:$1048576,10,FALSE)</f>
        <v>0</v>
      </c>
      <c r="I12" s="12">
        <f t="shared" si="0"/>
        <v>1</v>
      </c>
      <c r="J12" s="11">
        <v>2005</v>
      </c>
      <c r="K12" s="58" t="s">
        <v>1121</v>
      </c>
      <c r="L12" s="8">
        <f t="shared" si="1"/>
        <v>49.875311720698249</v>
      </c>
      <c r="M12" s="7" t="str">
        <f t="shared" si="2"/>
        <v>Baixa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93"/>
      <c r="T12" s="93"/>
      <c r="U12" s="93"/>
    </row>
    <row r="13" spans="1:21" ht="15.75" x14ac:dyDescent="0.25">
      <c r="A13" s="42">
        <v>8</v>
      </c>
      <c r="B13" s="7">
        <v>310080</v>
      </c>
      <c r="C13" s="17" t="s">
        <v>1112</v>
      </c>
      <c r="D13" s="36" t="s">
        <v>26</v>
      </c>
      <c r="E13" s="36" t="s">
        <v>27</v>
      </c>
      <c r="F13" s="12">
        <f>VLOOKUP(A13,Dengue!$1:$1048576,10,FALSE)</f>
        <v>1</v>
      </c>
      <c r="G13" s="12">
        <f>VLOOKUP($A13,Chik!$1:$1048576,10,FALSE)</f>
        <v>0</v>
      </c>
      <c r="H13" s="12">
        <f>VLOOKUP($A13,zika!$1:$1048576,10,FALSE)</f>
        <v>0</v>
      </c>
      <c r="I13" s="12">
        <f t="shared" si="0"/>
        <v>1</v>
      </c>
      <c r="J13" s="11">
        <v>4448</v>
      </c>
      <c r="K13" s="58" t="s">
        <v>1121</v>
      </c>
      <c r="L13" s="8">
        <f t="shared" si="1"/>
        <v>22.482014388489208</v>
      </c>
      <c r="M13" s="7" t="str">
        <f t="shared" si="2"/>
        <v>Baixa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77"/>
      <c r="T13" s="77"/>
      <c r="U13" s="77"/>
    </row>
    <row r="14" spans="1:21" ht="15.75" x14ac:dyDescent="0.25">
      <c r="A14" s="42">
        <v>9</v>
      </c>
      <c r="B14" s="7">
        <v>310090</v>
      </c>
      <c r="C14" s="17" t="s">
        <v>1113</v>
      </c>
      <c r="D14" s="36" t="s">
        <v>28</v>
      </c>
      <c r="E14" s="36" t="s">
        <v>29</v>
      </c>
      <c r="F14" s="12">
        <f>VLOOKUP(A14,Dengue!$1:$1048576,10,FALSE)</f>
        <v>2</v>
      </c>
      <c r="G14" s="12">
        <f>VLOOKUP($A14,Chik!$1:$1048576,10,FALSE)</f>
        <v>0</v>
      </c>
      <c r="H14" s="12">
        <f>VLOOKUP($A14,zika!$1:$1048576,10,FALSE)</f>
        <v>0</v>
      </c>
      <c r="I14" s="12">
        <f t="shared" si="0"/>
        <v>2</v>
      </c>
      <c r="J14" s="11">
        <v>19166</v>
      </c>
      <c r="K14" s="58" t="s">
        <v>1121</v>
      </c>
      <c r="L14" s="8">
        <f t="shared" si="1"/>
        <v>10.435145570280705</v>
      </c>
      <c r="M14" s="7" t="str">
        <f t="shared" si="2"/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77"/>
      <c r="T14" s="77"/>
      <c r="U14" s="77"/>
    </row>
    <row r="15" spans="1:21" ht="15.75" x14ac:dyDescent="0.25">
      <c r="A15" s="42">
        <v>10</v>
      </c>
      <c r="B15" s="7">
        <v>310100</v>
      </c>
      <c r="C15" s="17" t="s">
        <v>1113</v>
      </c>
      <c r="D15" s="36" t="s">
        <v>30</v>
      </c>
      <c r="E15" s="36" t="s">
        <v>31</v>
      </c>
      <c r="F15" s="12">
        <f>VLOOKUP(A15,Dengue!$1:$1048576,10,FALSE)</f>
        <v>0</v>
      </c>
      <c r="G15" s="12">
        <f>VLOOKUP($A15,Chik!$1:$1048576,10,FALSE)</f>
        <v>0</v>
      </c>
      <c r="H15" s="12">
        <f>VLOOKUP($A15,zika!$1:$1048576,10,FALSE)</f>
        <v>0</v>
      </c>
      <c r="I15" s="12">
        <f t="shared" si="0"/>
        <v>0</v>
      </c>
      <c r="J15" s="11">
        <v>13477</v>
      </c>
      <c r="K15" s="58" t="s">
        <v>1121</v>
      </c>
      <c r="L15" s="8">
        <f t="shared" si="1"/>
        <v>0</v>
      </c>
      <c r="M15" s="7" t="str">
        <f t="shared" si="2"/>
        <v>Silencioso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93"/>
      <c r="T15" s="93"/>
      <c r="U15" s="93"/>
    </row>
    <row r="16" spans="1:21" ht="15.75" x14ac:dyDescent="0.25">
      <c r="A16" s="42">
        <v>11</v>
      </c>
      <c r="B16" s="7">
        <v>310110</v>
      </c>
      <c r="C16" s="17" t="s">
        <v>1110</v>
      </c>
      <c r="D16" s="36" t="s">
        <v>22</v>
      </c>
      <c r="E16" s="36" t="s">
        <v>32</v>
      </c>
      <c r="F16" s="12">
        <f>VLOOKUP(A16,Dengue!$1:$1048576,10,FALSE)</f>
        <v>5</v>
      </c>
      <c r="G16" s="12">
        <f>VLOOKUP($A16,Chik!$1:$1048576,10,FALSE)</f>
        <v>1</v>
      </c>
      <c r="H16" s="12">
        <f>VLOOKUP($A16,zika!$1:$1048576,10,FALSE)</f>
        <v>2</v>
      </c>
      <c r="I16" s="12">
        <f t="shared" si="0"/>
        <v>8</v>
      </c>
      <c r="J16" s="11">
        <v>25193</v>
      </c>
      <c r="K16" s="58" t="s">
        <v>1122</v>
      </c>
      <c r="L16" s="8">
        <f t="shared" si="1"/>
        <v>31.754852538403522</v>
      </c>
      <c r="M16" s="7" t="str">
        <f t="shared" si="2"/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38"/>
    </row>
    <row r="17" spans="1:21" ht="15.75" x14ac:dyDescent="0.25">
      <c r="A17" s="42">
        <v>12</v>
      </c>
      <c r="B17" s="7">
        <v>310120</v>
      </c>
      <c r="C17" s="17" t="s">
        <v>1114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 t="shared" si="0"/>
        <v>0</v>
      </c>
      <c r="J17" s="11">
        <v>6032</v>
      </c>
      <c r="K17" s="58" t="s">
        <v>1121</v>
      </c>
      <c r="L17" s="8">
        <f t="shared" si="1"/>
        <v>0</v>
      </c>
      <c r="M17" s="7" t="str">
        <f t="shared" si="2"/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93"/>
      <c r="T17" s="93"/>
      <c r="U17" s="93"/>
    </row>
    <row r="18" spans="1:21" ht="15.75" x14ac:dyDescent="0.25">
      <c r="A18" s="42">
        <v>13</v>
      </c>
      <c r="B18" s="7">
        <v>310130</v>
      </c>
      <c r="C18" s="17" t="s">
        <v>1114</v>
      </c>
      <c r="D18" s="36" t="s">
        <v>33</v>
      </c>
      <c r="E18" s="36" t="s">
        <v>35</v>
      </c>
      <c r="F18" s="12">
        <f>VLOOKUP(A18,Dengue!$1:$1048576,10,FALSE)</f>
        <v>0</v>
      </c>
      <c r="G18" s="12">
        <f>VLOOKUP($A18,Chik!$1:$1048576,10,FALSE)</f>
        <v>0</v>
      </c>
      <c r="H18" s="12">
        <f>VLOOKUP($A18,zika!$1:$1048576,10,FALSE)</f>
        <v>0</v>
      </c>
      <c r="I18" s="12">
        <f t="shared" si="0"/>
        <v>0</v>
      </c>
      <c r="J18" s="11">
        <v>2683</v>
      </c>
      <c r="K18" s="58" t="s">
        <v>1121</v>
      </c>
      <c r="L18" s="8">
        <f t="shared" si="1"/>
        <v>0</v>
      </c>
      <c r="M18" s="7" t="str">
        <f t="shared" si="2"/>
        <v>Silencioso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93"/>
      <c r="T18" s="93"/>
      <c r="U18" s="93"/>
    </row>
    <row r="19" spans="1:21" ht="15.75" x14ac:dyDescent="0.25">
      <c r="A19" s="42">
        <v>14</v>
      </c>
      <c r="B19" s="7">
        <v>310140</v>
      </c>
      <c r="C19" s="17" t="s">
        <v>1114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 t="shared" si="0"/>
        <v>0</v>
      </c>
      <c r="J19" s="11">
        <v>3003</v>
      </c>
      <c r="K19" s="58" t="s">
        <v>1121</v>
      </c>
      <c r="L19" s="8">
        <f t="shared" si="1"/>
        <v>0</v>
      </c>
      <c r="M19" s="7" t="str">
        <f t="shared" si="2"/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21" ht="15.75" x14ac:dyDescent="0.25">
      <c r="A20" s="42">
        <v>15</v>
      </c>
      <c r="B20" s="7">
        <v>310150</v>
      </c>
      <c r="C20" s="17" t="s">
        <v>1115</v>
      </c>
      <c r="D20" s="36" t="s">
        <v>38</v>
      </c>
      <c r="E20" s="36" t="s">
        <v>39</v>
      </c>
      <c r="F20" s="12">
        <f>VLOOKUP(A20,Dengue!$1:$1048576,10,FALSE)</f>
        <v>1</v>
      </c>
      <c r="G20" s="12">
        <f>VLOOKUP($A20,Chik!$1:$1048576,10,FALSE)</f>
        <v>0</v>
      </c>
      <c r="H20" s="12">
        <f>VLOOKUP($A20,zika!$1:$1048576,10,FALSE)</f>
        <v>0</v>
      </c>
      <c r="I20" s="12">
        <f t="shared" si="0"/>
        <v>1</v>
      </c>
      <c r="J20" s="11">
        <v>35321</v>
      </c>
      <c r="K20" s="58" t="s">
        <v>1122</v>
      </c>
      <c r="L20" s="8">
        <f t="shared" si="1"/>
        <v>2.831176920245746</v>
      </c>
      <c r="M20" s="7" t="str">
        <f t="shared" si="2"/>
        <v>Baixa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38"/>
    </row>
    <row r="21" spans="1:21" ht="15.75" x14ac:dyDescent="0.25">
      <c r="A21" s="42">
        <v>16</v>
      </c>
      <c r="B21" s="7">
        <v>310160</v>
      </c>
      <c r="C21" s="17" t="s">
        <v>1114</v>
      </c>
      <c r="D21" s="36" t="s">
        <v>40</v>
      </c>
      <c r="E21" s="36" t="s">
        <v>40</v>
      </c>
      <c r="F21" s="12">
        <f>VLOOKUP(A21,Dengue!$1:$1048576,10,FALSE)</f>
        <v>39</v>
      </c>
      <c r="G21" s="12">
        <f>VLOOKUP($A21,Chik!$1:$1048576,10,FALSE)</f>
        <v>0</v>
      </c>
      <c r="H21" s="12">
        <f>VLOOKUP($A21,zika!$1:$1048576,10,FALSE)</f>
        <v>0</v>
      </c>
      <c r="I21" s="12">
        <f t="shared" si="0"/>
        <v>39</v>
      </c>
      <c r="J21" s="11">
        <v>79481</v>
      </c>
      <c r="K21" s="58" t="s">
        <v>1123</v>
      </c>
      <c r="L21" s="8">
        <f t="shared" si="1"/>
        <v>49.068330796039305</v>
      </c>
      <c r="M21" s="7" t="str">
        <f t="shared" si="2"/>
        <v>Baixa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38"/>
    </row>
    <row r="22" spans="1:21" ht="15.75" x14ac:dyDescent="0.25">
      <c r="A22" s="42">
        <v>17</v>
      </c>
      <c r="B22" s="7">
        <v>310163</v>
      </c>
      <c r="C22" s="17" t="s">
        <v>1116</v>
      </c>
      <c r="D22" s="36" t="s">
        <v>41</v>
      </c>
      <c r="E22" s="36" t="s">
        <v>42</v>
      </c>
      <c r="F22" s="12">
        <f>VLOOKUP(A22,Dengue!$1:$1048576,10,FALSE)</f>
        <v>1</v>
      </c>
      <c r="G22" s="12">
        <f>VLOOKUP($A22,Chik!$1:$1048576,10,FALSE)</f>
        <v>0</v>
      </c>
      <c r="H22" s="12">
        <f>VLOOKUP($A22,zika!$1:$1048576,10,FALSE)</f>
        <v>0</v>
      </c>
      <c r="I22" s="12">
        <f t="shared" si="0"/>
        <v>1</v>
      </c>
      <c r="J22" s="11">
        <v>6831</v>
      </c>
      <c r="K22" s="58" t="s">
        <v>1121</v>
      </c>
      <c r="L22" s="8">
        <f t="shared" si="1"/>
        <v>14.639145073927683</v>
      </c>
      <c r="M22" s="7" t="str">
        <f t="shared" si="2"/>
        <v>Baixa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21" ht="15.75" x14ac:dyDescent="0.25">
      <c r="A23" s="42">
        <v>18</v>
      </c>
      <c r="B23" s="7">
        <v>310170</v>
      </c>
      <c r="C23" s="17" t="s">
        <v>1113</v>
      </c>
      <c r="D23" s="36" t="s">
        <v>30</v>
      </c>
      <c r="E23" s="36" t="s">
        <v>43</v>
      </c>
      <c r="F23" s="12">
        <f>VLOOKUP(A23,Dengue!$1:$1048576,10,FALSE)</f>
        <v>3</v>
      </c>
      <c r="G23" s="12">
        <f>VLOOKUP($A23,Chik!$1:$1048576,10,FALSE)</f>
        <v>0</v>
      </c>
      <c r="H23" s="12">
        <f>VLOOKUP($A23,zika!$1:$1048576,10,FALSE)</f>
        <v>0</v>
      </c>
      <c r="I23" s="12">
        <f t="shared" si="0"/>
        <v>3</v>
      </c>
      <c r="J23" s="11">
        <v>41642</v>
      </c>
      <c r="K23" s="58" t="s">
        <v>1122</v>
      </c>
      <c r="L23" s="8">
        <f t="shared" si="1"/>
        <v>7.2042649248355026</v>
      </c>
      <c r="M23" s="7" t="str">
        <f t="shared" si="2"/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38"/>
    </row>
    <row r="24" spans="1:21" ht="15.75" x14ac:dyDescent="0.25">
      <c r="A24" s="42">
        <v>19</v>
      </c>
      <c r="B24" s="7">
        <v>310180</v>
      </c>
      <c r="C24" s="17" t="s">
        <v>1110</v>
      </c>
      <c r="D24" s="36" t="s">
        <v>22</v>
      </c>
      <c r="E24" s="36" t="s">
        <v>44</v>
      </c>
      <c r="F24" s="12">
        <f>VLOOKUP(A24,Dengue!$1:$1048576,10,FALSE)</f>
        <v>2</v>
      </c>
      <c r="G24" s="12">
        <f>VLOOKUP($A24,Chik!$1:$1048576,10,FALSE)</f>
        <v>0</v>
      </c>
      <c r="H24" s="12">
        <f>VLOOKUP($A24,zika!$1:$1048576,10,FALSE)</f>
        <v>0</v>
      </c>
      <c r="I24" s="12">
        <f t="shared" si="0"/>
        <v>2</v>
      </c>
      <c r="J24" s="11">
        <v>7411</v>
      </c>
      <c r="K24" s="58" t="s">
        <v>1121</v>
      </c>
      <c r="L24" s="8">
        <f t="shared" si="1"/>
        <v>26.986911347996223</v>
      </c>
      <c r="M24" s="7" t="str">
        <f t="shared" si="2"/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21" ht="15.75" x14ac:dyDescent="0.25">
      <c r="A25" s="42">
        <v>20</v>
      </c>
      <c r="B25" s="7">
        <v>310190</v>
      </c>
      <c r="C25" s="17" t="s">
        <v>1114</v>
      </c>
      <c r="D25" s="36" t="s">
        <v>45</v>
      </c>
      <c r="E25" s="36" t="s">
        <v>46</v>
      </c>
      <c r="F25" s="12">
        <f>VLOOKUP(A25,Dengue!$1:$1048576,10,FALSE)</f>
        <v>2</v>
      </c>
      <c r="G25" s="12">
        <f>VLOOKUP($A25,Chik!$1:$1048576,10,FALSE)</f>
        <v>0</v>
      </c>
      <c r="H25" s="12">
        <f>VLOOKUP($A25,zika!$1:$1048576,10,FALSE)</f>
        <v>0</v>
      </c>
      <c r="I25" s="12">
        <f t="shared" si="0"/>
        <v>2</v>
      </c>
      <c r="J25" s="11">
        <v>19745</v>
      </c>
      <c r="K25" s="58" t="s">
        <v>1121</v>
      </c>
      <c r="L25" s="8">
        <f t="shared" si="1"/>
        <v>10.129146619397316</v>
      </c>
      <c r="M25" s="7" t="str">
        <f t="shared" si="2"/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21" ht="15.75" x14ac:dyDescent="0.25">
      <c r="A26" s="42">
        <v>21</v>
      </c>
      <c r="B26" s="7">
        <v>310200</v>
      </c>
      <c r="C26" s="17" t="s">
        <v>1114</v>
      </c>
      <c r="D26" s="36" t="s">
        <v>40</v>
      </c>
      <c r="E26" s="36" t="s">
        <v>47</v>
      </c>
      <c r="F26" s="12">
        <f>VLOOKUP(A26,Dengue!$1:$1048576,10,FALSE)</f>
        <v>2</v>
      </c>
      <c r="G26" s="12">
        <f>VLOOKUP($A26,Chik!$1:$1048576,10,FALSE)</f>
        <v>0</v>
      </c>
      <c r="H26" s="12">
        <f>VLOOKUP($A26,zika!$1:$1048576,10,FALSE)</f>
        <v>0</v>
      </c>
      <c r="I26" s="12">
        <f t="shared" si="0"/>
        <v>2</v>
      </c>
      <c r="J26" s="11">
        <v>14414</v>
      </c>
      <c r="K26" s="58" t="s">
        <v>1121</v>
      </c>
      <c r="L26" s="8">
        <f t="shared" si="1"/>
        <v>13.875398917718885</v>
      </c>
      <c r="M26" s="7" t="str">
        <f t="shared" si="2"/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21" ht="15.75" x14ac:dyDescent="0.25">
      <c r="A27" s="42">
        <v>22</v>
      </c>
      <c r="B27" s="7">
        <v>310205</v>
      </c>
      <c r="C27" s="17" t="s">
        <v>1109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 t="shared" si="0"/>
        <v>0</v>
      </c>
      <c r="J27" s="11">
        <v>5799</v>
      </c>
      <c r="K27" s="58" t="s">
        <v>1121</v>
      </c>
      <c r="L27" s="8">
        <f t="shared" si="1"/>
        <v>0</v>
      </c>
      <c r="M27" s="7" t="str">
        <f t="shared" si="2"/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21" ht="15.75" x14ac:dyDescent="0.25">
      <c r="A28" s="42">
        <v>23</v>
      </c>
      <c r="B28" s="7">
        <v>315350</v>
      </c>
      <c r="C28" s="17" t="s">
        <v>1109</v>
      </c>
      <c r="D28" s="36" t="s">
        <v>14</v>
      </c>
      <c r="E28" s="36" t="s">
        <v>49</v>
      </c>
      <c r="F28" s="12">
        <f>VLOOKUP(A28,Dengue!$1:$1048576,10,FALSE)</f>
        <v>1</v>
      </c>
      <c r="G28" s="12">
        <f>VLOOKUP($A28,Chik!$1:$1048576,10,FALSE)</f>
        <v>0</v>
      </c>
      <c r="H28" s="12">
        <f>VLOOKUP($A28,zika!$1:$1048576,10,FALSE)</f>
        <v>0</v>
      </c>
      <c r="I28" s="12">
        <f t="shared" si="0"/>
        <v>1</v>
      </c>
      <c r="J28" s="11">
        <v>8333</v>
      </c>
      <c r="K28" s="58" t="s">
        <v>1121</v>
      </c>
      <c r="L28" s="8">
        <f t="shared" si="1"/>
        <v>12.000480019200769</v>
      </c>
      <c r="M28" s="7" t="str">
        <f t="shared" si="2"/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21" ht="15.75" x14ac:dyDescent="0.25">
      <c r="A29" s="42">
        <v>24</v>
      </c>
      <c r="B29" s="7">
        <v>310210</v>
      </c>
      <c r="C29" s="17" t="s">
        <v>1116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 t="shared" si="0"/>
        <v>0</v>
      </c>
      <c r="J29" s="11">
        <v>11146</v>
      </c>
      <c r="K29" s="58" t="s">
        <v>1121</v>
      </c>
      <c r="L29" s="8">
        <f t="shared" si="1"/>
        <v>0</v>
      </c>
      <c r="M29" s="7" t="str">
        <f t="shared" si="2"/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21" ht="15.75" x14ac:dyDescent="0.25">
      <c r="A30" s="42">
        <v>25</v>
      </c>
      <c r="B30" s="7">
        <v>310220</v>
      </c>
      <c r="C30" s="17" t="s">
        <v>1110</v>
      </c>
      <c r="D30" s="36" t="s">
        <v>22</v>
      </c>
      <c r="E30" s="36" t="s">
        <v>51</v>
      </c>
      <c r="F30" s="12">
        <f>VLOOKUP(A30,Dengue!$1:$1048576,10,FALSE)</f>
        <v>0</v>
      </c>
      <c r="G30" s="12">
        <f>VLOOKUP($A30,Chik!$1:$1048576,10,FALSE)</f>
        <v>0</v>
      </c>
      <c r="H30" s="12">
        <f>VLOOKUP($A30,zika!$1:$1048576,10,FALSE)</f>
        <v>0</v>
      </c>
      <c r="I30" s="12">
        <f t="shared" si="0"/>
        <v>0</v>
      </c>
      <c r="J30" s="11">
        <v>3973</v>
      </c>
      <c r="K30" s="58" t="s">
        <v>1121</v>
      </c>
      <c r="L30" s="8">
        <f t="shared" si="1"/>
        <v>0</v>
      </c>
      <c r="M30" s="7" t="str">
        <f t="shared" si="2"/>
        <v>Silencioso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38"/>
    </row>
    <row r="31" spans="1:21" ht="15.75" x14ac:dyDescent="0.25">
      <c r="A31" s="42">
        <v>26</v>
      </c>
      <c r="B31" s="7">
        <v>310230</v>
      </c>
      <c r="C31" s="17" t="s">
        <v>1109</v>
      </c>
      <c r="D31" s="36" t="s">
        <v>17</v>
      </c>
      <c r="E31" s="36" t="s">
        <v>52</v>
      </c>
      <c r="F31" s="12">
        <f>VLOOKUP(A31,Dengue!$1:$1048576,10,FALSE)</f>
        <v>0</v>
      </c>
      <c r="G31" s="12">
        <f>VLOOKUP($A31,Chik!$1:$1048576,10,FALSE)</f>
        <v>0</v>
      </c>
      <c r="H31" s="12">
        <f>VLOOKUP($A31,zika!$1:$1048576,10,FALSE)</f>
        <v>0</v>
      </c>
      <c r="I31" s="12">
        <f t="shared" si="0"/>
        <v>0</v>
      </c>
      <c r="J31" s="11">
        <v>15239</v>
      </c>
      <c r="K31" s="58" t="s">
        <v>1121</v>
      </c>
      <c r="L31" s="8">
        <f t="shared" si="1"/>
        <v>0</v>
      </c>
      <c r="M31" s="7" t="str">
        <f t="shared" si="2"/>
        <v>Silencioso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21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1</v>
      </c>
      <c r="G32" s="12">
        <f>VLOOKUP($A32,Chik!$1:$1048576,10,FALSE)</f>
        <v>0</v>
      </c>
      <c r="H32" s="12">
        <f>VLOOKUP($A32,zika!$1:$1048576,10,FALSE)</f>
        <v>0</v>
      </c>
      <c r="I32" s="12">
        <f t="shared" si="0"/>
        <v>1</v>
      </c>
      <c r="J32" s="11">
        <v>3606</v>
      </c>
      <c r="K32" s="58" t="s">
        <v>1121</v>
      </c>
      <c r="L32" s="8">
        <f t="shared" si="1"/>
        <v>27.731558513588467</v>
      </c>
      <c r="M32" s="7" t="str">
        <f t="shared" si="2"/>
        <v>Baixa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19" ht="15.75" x14ac:dyDescent="0.25">
      <c r="A33" s="42">
        <v>28</v>
      </c>
      <c r="B33" s="7">
        <v>310250</v>
      </c>
      <c r="C33" s="17" t="s">
        <v>1109</v>
      </c>
      <c r="D33" s="36" t="s">
        <v>17</v>
      </c>
      <c r="E33" s="36" t="s">
        <v>55</v>
      </c>
      <c r="F33" s="12">
        <f>VLOOKUP(A33,Dengue!$1:$1048576,10,FALSE)</f>
        <v>0</v>
      </c>
      <c r="G33" s="12">
        <f>VLOOKUP($A33,Chik!$1:$1048576,10,FALSE)</f>
        <v>0</v>
      </c>
      <c r="H33" s="12">
        <f>VLOOKUP($A33,zika!$1:$1048576,10,FALSE)</f>
        <v>0</v>
      </c>
      <c r="I33" s="12">
        <f t="shared" si="0"/>
        <v>0</v>
      </c>
      <c r="J33" s="11">
        <v>4751</v>
      </c>
      <c r="K33" s="58" t="s">
        <v>1121</v>
      </c>
      <c r="L33" s="8">
        <f t="shared" si="1"/>
        <v>0</v>
      </c>
      <c r="M33" s="7" t="str">
        <f t="shared" si="2"/>
        <v>Silencioso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29</v>
      </c>
      <c r="B34" s="7">
        <v>310260</v>
      </c>
      <c r="C34" s="17" t="s">
        <v>1114</v>
      </c>
      <c r="D34" s="36" t="s">
        <v>36</v>
      </c>
      <c r="E34" s="36" t="s">
        <v>56</v>
      </c>
      <c r="F34" s="12">
        <f>VLOOKUP(A34,Dengue!$1:$1048576,10,FALSE)</f>
        <v>1</v>
      </c>
      <c r="G34" s="12">
        <f>VLOOKUP($A34,Chik!$1:$1048576,10,FALSE)</f>
        <v>0</v>
      </c>
      <c r="H34" s="12">
        <f>VLOOKUP($A34,zika!$1:$1048576,10,FALSE)</f>
        <v>0</v>
      </c>
      <c r="I34" s="12">
        <f t="shared" si="0"/>
        <v>1</v>
      </c>
      <c r="J34" s="11">
        <v>40747</v>
      </c>
      <c r="K34" s="58" t="s">
        <v>1122</v>
      </c>
      <c r="L34" s="8">
        <f t="shared" si="1"/>
        <v>2.4541684050359538</v>
      </c>
      <c r="M34" s="7" t="str">
        <f t="shared" si="2"/>
        <v>Baixa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38"/>
    </row>
    <row r="35" spans="1:19" ht="15.75" x14ac:dyDescent="0.25">
      <c r="A35" s="42">
        <v>30</v>
      </c>
      <c r="B35" s="7">
        <v>310280</v>
      </c>
      <c r="C35" s="17" t="s">
        <v>1115</v>
      </c>
      <c r="D35" s="36" t="s">
        <v>57</v>
      </c>
      <c r="E35" s="36" t="s">
        <v>58</v>
      </c>
      <c r="F35" s="12">
        <f>VLOOKUP(A35,Dengue!$1:$1048576,10,FALSE)</f>
        <v>0</v>
      </c>
      <c r="G35" s="12">
        <f>VLOOKUP($A35,Chik!$1:$1048576,10,FALSE)</f>
        <v>0</v>
      </c>
      <c r="H35" s="12">
        <f>VLOOKUP($A35,zika!$1:$1048576,10,FALSE)</f>
        <v>0</v>
      </c>
      <c r="I35" s="12">
        <f t="shared" si="0"/>
        <v>0</v>
      </c>
      <c r="J35" s="11">
        <v>12242</v>
      </c>
      <c r="K35" s="58" t="s">
        <v>1121</v>
      </c>
      <c r="L35" s="8">
        <f t="shared" si="1"/>
        <v>0</v>
      </c>
      <c r="M35" s="7" t="str">
        <f t="shared" si="2"/>
        <v>Silencioso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31</v>
      </c>
      <c r="B36" s="7">
        <v>310285</v>
      </c>
      <c r="C36" s="17" t="s">
        <v>1113</v>
      </c>
      <c r="D36" s="36" t="s">
        <v>28</v>
      </c>
      <c r="E36" s="36" t="s">
        <v>59</v>
      </c>
      <c r="F36" s="12">
        <f>VLOOKUP(A36,Dengue!$1:$1048576,10,FALSE)</f>
        <v>0</v>
      </c>
      <c r="G36" s="12">
        <f>VLOOKUP($A36,Chik!$1:$1048576,10,FALSE)</f>
        <v>0</v>
      </c>
      <c r="H36" s="12">
        <f>VLOOKUP($A36,zika!$1:$1048576,10,FALSE)</f>
        <v>0</v>
      </c>
      <c r="I36" s="12">
        <f t="shared" si="0"/>
        <v>0</v>
      </c>
      <c r="J36" s="11">
        <v>8481</v>
      </c>
      <c r="K36" s="58" t="s">
        <v>1121</v>
      </c>
      <c r="L36" s="8">
        <f t="shared" si="1"/>
        <v>0</v>
      </c>
      <c r="M36" s="7" t="str">
        <f t="shared" si="2"/>
        <v>Silencioso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32</v>
      </c>
      <c r="B37" s="7">
        <v>310290</v>
      </c>
      <c r="C37" s="17" t="s">
        <v>1116</v>
      </c>
      <c r="D37" s="36" t="s">
        <v>41</v>
      </c>
      <c r="E37" s="36" t="s">
        <v>60</v>
      </c>
      <c r="F37" s="12">
        <f>VLOOKUP(A37,Dengue!$1:$1048576,10,FALSE)</f>
        <v>1</v>
      </c>
      <c r="G37" s="12">
        <f>VLOOKUP($A37,Chik!$1:$1048576,10,FALSE)</f>
        <v>1</v>
      </c>
      <c r="H37" s="12">
        <f>VLOOKUP($A37,zika!$1:$1048576,10,FALSE)</f>
        <v>0</v>
      </c>
      <c r="I37" s="12">
        <f t="shared" si="0"/>
        <v>2</v>
      </c>
      <c r="J37" s="11">
        <v>11432</v>
      </c>
      <c r="K37" s="58" t="s">
        <v>1121</v>
      </c>
      <c r="L37" s="8">
        <f t="shared" si="1"/>
        <v>17.494751574527641</v>
      </c>
      <c r="M37" s="7" t="str">
        <f t="shared" si="2"/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33</v>
      </c>
      <c r="B38" s="7">
        <v>310300</v>
      </c>
      <c r="C38" s="17" t="s">
        <v>1110</v>
      </c>
      <c r="D38" s="36" t="s">
        <v>20</v>
      </c>
      <c r="E38" s="36" t="s">
        <v>61</v>
      </c>
      <c r="F38" s="12">
        <f>VLOOKUP(A38,Dengue!$1:$1048576,10,FALSE)</f>
        <v>8</v>
      </c>
      <c r="G38" s="12">
        <f>VLOOKUP($A38,Chik!$1:$1048576,10,FALSE)</f>
        <v>0</v>
      </c>
      <c r="H38" s="12">
        <f>VLOOKUP($A38,zika!$1:$1048576,10,FALSE)</f>
        <v>0</v>
      </c>
      <c r="I38" s="12">
        <f t="shared" si="0"/>
        <v>8</v>
      </c>
      <c r="J38" s="11">
        <v>9363</v>
      </c>
      <c r="K38" s="58" t="s">
        <v>1121</v>
      </c>
      <c r="L38" s="8">
        <f t="shared" si="1"/>
        <v>85.442699989319664</v>
      </c>
      <c r="M38" s="7" t="str">
        <f t="shared" si="2"/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19" ht="15.75" x14ac:dyDescent="0.25">
      <c r="A39" s="42">
        <v>34</v>
      </c>
      <c r="B39" s="7">
        <v>310310</v>
      </c>
      <c r="C39" s="17" t="s">
        <v>1115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 t="shared" si="0"/>
        <v>0</v>
      </c>
      <c r="J39" s="11">
        <v>1609</v>
      </c>
      <c r="K39" s="58" t="s">
        <v>1121</v>
      </c>
      <c r="L39" s="8">
        <f t="shared" si="1"/>
        <v>0</v>
      </c>
      <c r="M39" s="7" t="str">
        <f t="shared" si="2"/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19" ht="15.75" x14ac:dyDescent="0.25">
      <c r="A40" s="42">
        <v>35</v>
      </c>
      <c r="B40" s="7">
        <v>310320</v>
      </c>
      <c r="C40" s="17" t="s">
        <v>1108</v>
      </c>
      <c r="D40" s="36" t="s">
        <v>11</v>
      </c>
      <c r="E40" s="36" t="s">
        <v>64</v>
      </c>
      <c r="F40" s="12">
        <f>VLOOKUP(A40,Dengue!$1:$1048576,10,FALSE)</f>
        <v>0</v>
      </c>
      <c r="G40" s="12">
        <f>VLOOKUP($A40,Chik!$1:$1048576,10,FALSE)</f>
        <v>0</v>
      </c>
      <c r="H40" s="12">
        <f>VLOOKUP($A40,zika!$1:$1048576,10,FALSE)</f>
        <v>0</v>
      </c>
      <c r="I40" s="12">
        <f t="shared" si="0"/>
        <v>0</v>
      </c>
      <c r="J40" s="11">
        <v>2341</v>
      </c>
      <c r="K40" s="58" t="s">
        <v>1121</v>
      </c>
      <c r="L40" s="8">
        <f t="shared" si="1"/>
        <v>0</v>
      </c>
      <c r="M40" s="7" t="str">
        <f t="shared" si="2"/>
        <v>Silencioso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36</v>
      </c>
      <c r="B41" s="7">
        <v>310330</v>
      </c>
      <c r="C41" s="17" t="s">
        <v>1115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 t="shared" si="0"/>
        <v>0</v>
      </c>
      <c r="J41" s="11">
        <v>2066</v>
      </c>
      <c r="K41" s="58" t="s">
        <v>1121</v>
      </c>
      <c r="L41" s="8">
        <f t="shared" si="1"/>
        <v>0</v>
      </c>
      <c r="M41" s="7" t="str">
        <f t="shared" si="2"/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10</v>
      </c>
      <c r="G42" s="12">
        <f>VLOOKUP($A42,Chik!$1:$1048576,10,FALSE)</f>
        <v>1</v>
      </c>
      <c r="H42" s="12">
        <f>VLOOKUP($A42,zika!$1:$1048576,10,FALSE)</f>
        <v>0</v>
      </c>
      <c r="I42" s="12">
        <f t="shared" si="0"/>
        <v>11</v>
      </c>
      <c r="J42" s="11">
        <v>36705</v>
      </c>
      <c r="K42" s="58" t="s">
        <v>1122</v>
      </c>
      <c r="L42" s="8">
        <f t="shared" si="1"/>
        <v>29.968669118648688</v>
      </c>
      <c r="M42" s="7" t="str">
        <f t="shared" si="2"/>
        <v>Baixa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19" ht="15.75" x14ac:dyDescent="0.25">
      <c r="A43" s="42">
        <v>38</v>
      </c>
      <c r="B43" s="7">
        <v>310350</v>
      </c>
      <c r="C43" s="17" t="s">
        <v>1107</v>
      </c>
      <c r="D43" s="36" t="s">
        <v>8</v>
      </c>
      <c r="E43" s="36" t="s">
        <v>67</v>
      </c>
      <c r="F43" s="12">
        <f>VLOOKUP(A43,Dengue!$1:$1048576,10,FALSE)</f>
        <v>21</v>
      </c>
      <c r="G43" s="12">
        <f>VLOOKUP($A43,Chik!$1:$1048576,10,FALSE)</f>
        <v>0</v>
      </c>
      <c r="H43" s="12">
        <f>VLOOKUP($A43,zika!$1:$1048576,10,FALSE)</f>
        <v>0</v>
      </c>
      <c r="I43" s="12">
        <f t="shared" si="0"/>
        <v>21</v>
      </c>
      <c r="J43" s="11">
        <v>116691</v>
      </c>
      <c r="K43" s="58" t="s">
        <v>1124</v>
      </c>
      <c r="L43" s="8">
        <f t="shared" si="1"/>
        <v>17.996246497159166</v>
      </c>
      <c r="M43" s="7" t="str">
        <f t="shared" si="2"/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38"/>
    </row>
    <row r="44" spans="1:19" ht="15.75" x14ac:dyDescent="0.25">
      <c r="A44" s="42">
        <v>39</v>
      </c>
      <c r="B44" s="7">
        <v>310360</v>
      </c>
      <c r="C44" s="17" t="s">
        <v>1115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 t="shared" si="0"/>
        <v>0</v>
      </c>
      <c r="J44" s="11">
        <v>2804</v>
      </c>
      <c r="K44" s="58" t="s">
        <v>1121</v>
      </c>
      <c r="L44" s="8">
        <f t="shared" si="1"/>
        <v>0</v>
      </c>
      <c r="M44" s="7" t="str">
        <f t="shared" si="2"/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40</v>
      </c>
      <c r="B45" s="7">
        <v>310370</v>
      </c>
      <c r="C45" s="17" t="s">
        <v>1109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 t="shared" si="0"/>
        <v>0</v>
      </c>
      <c r="J45" s="11">
        <v>8425</v>
      </c>
      <c r="K45" s="58" t="s">
        <v>1121</v>
      </c>
      <c r="L45" s="8">
        <f t="shared" si="1"/>
        <v>0</v>
      </c>
      <c r="M45" s="7" t="str">
        <f t="shared" si="2"/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41</v>
      </c>
      <c r="B46" s="7">
        <v>310375</v>
      </c>
      <c r="C46" s="17" t="s">
        <v>1107</v>
      </c>
      <c r="D46" s="36" t="s">
        <v>8</v>
      </c>
      <c r="E46" s="36" t="s">
        <v>70</v>
      </c>
      <c r="F46" s="12">
        <f>VLOOKUP(A46,Dengue!$1:$1048576,10,FALSE)</f>
        <v>0</v>
      </c>
      <c r="G46" s="12">
        <f>VLOOKUP($A46,Chik!$1:$1048576,10,FALSE)</f>
        <v>0</v>
      </c>
      <c r="H46" s="12">
        <f>VLOOKUP($A46,zika!$1:$1048576,10,FALSE)</f>
        <v>0</v>
      </c>
      <c r="I46" s="12">
        <f t="shared" si="0"/>
        <v>0</v>
      </c>
      <c r="J46" s="11">
        <v>6804</v>
      </c>
      <c r="K46" s="58" t="s">
        <v>1121</v>
      </c>
      <c r="L46" s="8">
        <f t="shared" si="1"/>
        <v>0</v>
      </c>
      <c r="M46" s="7" t="str">
        <f t="shared" si="2"/>
        <v>Silencioso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19" ht="15.75" x14ac:dyDescent="0.25">
      <c r="A47" s="42">
        <v>42</v>
      </c>
      <c r="B47" s="7">
        <v>310380</v>
      </c>
      <c r="C47" s="17" t="s">
        <v>1117</v>
      </c>
      <c r="D47" s="36" t="s">
        <v>71</v>
      </c>
      <c r="E47" s="36" t="s">
        <v>72</v>
      </c>
      <c r="F47" s="12">
        <f>VLOOKUP(A47,Dengue!$1:$1048576,10,FALSE)</f>
        <v>0</v>
      </c>
      <c r="G47" s="12">
        <f>VLOOKUP($A47,Chik!$1:$1048576,10,FALSE)</f>
        <v>0</v>
      </c>
      <c r="H47" s="12">
        <f>VLOOKUP($A47,zika!$1:$1048576,10,FALSE)</f>
        <v>0</v>
      </c>
      <c r="I47" s="12">
        <f t="shared" si="0"/>
        <v>0</v>
      </c>
      <c r="J47" s="11">
        <v>2833</v>
      </c>
      <c r="K47" s="58" t="s">
        <v>1121</v>
      </c>
      <c r="L47" s="8">
        <f t="shared" si="1"/>
        <v>0</v>
      </c>
      <c r="M47" s="7" t="str">
        <f t="shared" si="2"/>
        <v>Silencioso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43</v>
      </c>
      <c r="B48" s="7">
        <v>310390</v>
      </c>
      <c r="C48" s="17" t="s">
        <v>1112</v>
      </c>
      <c r="D48" s="36" t="s">
        <v>26</v>
      </c>
      <c r="E48" s="36" t="s">
        <v>73</v>
      </c>
      <c r="F48" s="12">
        <f>VLOOKUP(A48,Dengue!$1:$1048576,10,FALSE)</f>
        <v>2</v>
      </c>
      <c r="G48" s="12">
        <f>VLOOKUP($A48,Chik!$1:$1048576,10,FALSE)</f>
        <v>0</v>
      </c>
      <c r="H48" s="12">
        <f>VLOOKUP($A48,zika!$1:$1048576,10,FALSE)</f>
        <v>0</v>
      </c>
      <c r="I48" s="12">
        <f t="shared" si="0"/>
        <v>2</v>
      </c>
      <c r="J48" s="11">
        <v>9142</v>
      </c>
      <c r="K48" s="58" t="s">
        <v>1121</v>
      </c>
      <c r="L48" s="8">
        <f t="shared" si="1"/>
        <v>21.877050973528767</v>
      </c>
      <c r="M48" s="7" t="str">
        <f t="shared" si="2"/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21" ht="15.75" x14ac:dyDescent="0.25">
      <c r="A49" s="42">
        <v>44</v>
      </c>
      <c r="B49" s="7">
        <v>310400</v>
      </c>
      <c r="C49" s="17" t="s">
        <v>1111</v>
      </c>
      <c r="D49" s="36" t="s">
        <v>24</v>
      </c>
      <c r="E49" s="36" t="s">
        <v>74</v>
      </c>
      <c r="F49" s="12">
        <f>VLOOKUP(A49,Dengue!$1:$1048576,10,FALSE)</f>
        <v>19</v>
      </c>
      <c r="G49" s="12">
        <f>VLOOKUP($A49,Chik!$1:$1048576,10,FALSE)</f>
        <v>0</v>
      </c>
      <c r="H49" s="12">
        <f>VLOOKUP($A49,zika!$1:$1048576,10,FALSE)</f>
        <v>0</v>
      </c>
      <c r="I49" s="12">
        <f t="shared" si="0"/>
        <v>19</v>
      </c>
      <c r="J49" s="11">
        <v>105083</v>
      </c>
      <c r="K49" s="58" t="s">
        <v>1124</v>
      </c>
      <c r="L49" s="8">
        <f t="shared" si="1"/>
        <v>18.08094553828878</v>
      </c>
      <c r="M49" s="7" t="str">
        <f t="shared" si="2"/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38"/>
    </row>
    <row r="50" spans="1:21" ht="15.75" x14ac:dyDescent="0.25">
      <c r="A50" s="42">
        <v>45</v>
      </c>
      <c r="B50" s="7">
        <v>310410</v>
      </c>
      <c r="C50" s="17" t="s">
        <v>1114</v>
      </c>
      <c r="D50" s="36" t="s">
        <v>40</v>
      </c>
      <c r="E50" s="36" t="s">
        <v>75</v>
      </c>
      <c r="F50" s="12">
        <f>VLOOKUP(A50,Dengue!$1:$1048576,10,FALSE)</f>
        <v>25</v>
      </c>
      <c r="G50" s="12">
        <f>VLOOKUP($A50,Chik!$1:$1048576,10,FALSE)</f>
        <v>0</v>
      </c>
      <c r="H50" s="12">
        <f>VLOOKUP($A50,zika!$1:$1048576,10,FALSE)</f>
        <v>0</v>
      </c>
      <c r="I50" s="12">
        <f t="shared" si="0"/>
        <v>25</v>
      </c>
      <c r="J50" s="11">
        <v>10657</v>
      </c>
      <c r="K50" s="58" t="s">
        <v>1121</v>
      </c>
      <c r="L50" s="8">
        <f t="shared" si="1"/>
        <v>234.58759500797601</v>
      </c>
      <c r="M50" s="7" t="str">
        <f t="shared" si="2"/>
        <v>Média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21" ht="15.75" x14ac:dyDescent="0.25">
      <c r="A51" s="42">
        <v>46</v>
      </c>
      <c r="B51" s="7">
        <v>310420</v>
      </c>
      <c r="C51" s="17" t="s">
        <v>1112</v>
      </c>
      <c r="D51" s="36" t="s">
        <v>26</v>
      </c>
      <c r="E51" s="36" t="s">
        <v>76</v>
      </c>
      <c r="F51" s="12">
        <f>VLOOKUP(A51,Dengue!$1:$1048576,10,FALSE)</f>
        <v>0</v>
      </c>
      <c r="G51" s="12">
        <f>VLOOKUP($A51,Chik!$1:$1048576,10,FALSE)</f>
        <v>0</v>
      </c>
      <c r="H51" s="12">
        <f>VLOOKUP($A51,zika!$1:$1048576,10,FALSE)</f>
        <v>0</v>
      </c>
      <c r="I51" s="12">
        <f t="shared" si="0"/>
        <v>0</v>
      </c>
      <c r="J51" s="11">
        <v>39793</v>
      </c>
      <c r="K51" s="58" t="s">
        <v>1122</v>
      </c>
      <c r="L51" s="8">
        <f t="shared" si="1"/>
        <v>0</v>
      </c>
      <c r="M51" s="7" t="str">
        <f t="shared" si="2"/>
        <v>Silencioso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38"/>
    </row>
    <row r="52" spans="1:21" ht="15.75" x14ac:dyDescent="0.25">
      <c r="A52" s="42">
        <v>47</v>
      </c>
      <c r="B52" s="7">
        <v>310430</v>
      </c>
      <c r="C52" s="17" t="s">
        <v>1114</v>
      </c>
      <c r="D52" s="36" t="s">
        <v>40</v>
      </c>
      <c r="E52" s="36" t="s">
        <v>77</v>
      </c>
      <c r="F52" s="12">
        <f>VLOOKUP(A52,Dengue!$1:$1048576,10,FALSE)</f>
        <v>1</v>
      </c>
      <c r="G52" s="12">
        <f>VLOOKUP($A52,Chik!$1:$1048576,10,FALSE)</f>
        <v>0</v>
      </c>
      <c r="H52" s="12">
        <f>VLOOKUP($A52,zika!$1:$1048576,10,FALSE)</f>
        <v>0</v>
      </c>
      <c r="I52" s="12">
        <f t="shared" si="0"/>
        <v>1</v>
      </c>
      <c r="J52" s="11">
        <v>14955</v>
      </c>
      <c r="K52" s="58" t="s">
        <v>1121</v>
      </c>
      <c r="L52" s="8">
        <f t="shared" si="1"/>
        <v>6.6867268472082912</v>
      </c>
      <c r="M52" s="7" t="str">
        <f t="shared" si="2"/>
        <v>Baixa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21" ht="15.75" x14ac:dyDescent="0.25">
      <c r="A53" s="42">
        <v>48</v>
      </c>
      <c r="B53" s="7">
        <v>310440</v>
      </c>
      <c r="C53" s="17" t="s">
        <v>1115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 t="shared" si="0"/>
        <v>0</v>
      </c>
      <c r="J53" s="11">
        <v>2751</v>
      </c>
      <c r="K53" s="58" t="s">
        <v>1121</v>
      </c>
      <c r="L53" s="8">
        <f t="shared" si="1"/>
        <v>0</v>
      </c>
      <c r="M53" s="7" t="str">
        <f t="shared" si="2"/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21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 t="shared" si="0"/>
        <v>0</v>
      </c>
      <c r="J54" s="11">
        <v>5191</v>
      </c>
      <c r="K54" s="58" t="s">
        <v>1121</v>
      </c>
      <c r="L54" s="8">
        <f t="shared" si="1"/>
        <v>0</v>
      </c>
      <c r="M54" s="7" t="str">
        <f t="shared" si="2"/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21" ht="15.75" x14ac:dyDescent="0.25">
      <c r="A55" s="42">
        <v>50</v>
      </c>
      <c r="B55" s="7">
        <v>310450</v>
      </c>
      <c r="C55" s="17" t="s">
        <v>1117</v>
      </c>
      <c r="D55" s="36" t="s">
        <v>80</v>
      </c>
      <c r="E55" s="36" t="s">
        <v>81</v>
      </c>
      <c r="F55" s="12">
        <f>VLOOKUP(A55,Dengue!$1:$1048576,10,FALSE)</f>
        <v>1</v>
      </c>
      <c r="G55" s="12">
        <f>VLOOKUP($A55,Chik!$1:$1048576,10,FALSE)</f>
        <v>0</v>
      </c>
      <c r="H55" s="12">
        <f>VLOOKUP($A55,zika!$1:$1048576,10,FALSE)</f>
        <v>0</v>
      </c>
      <c r="I55" s="12">
        <f t="shared" si="0"/>
        <v>1</v>
      </c>
      <c r="J55" s="11">
        <v>17888</v>
      </c>
      <c r="K55" s="58" t="s">
        <v>1121</v>
      </c>
      <c r="L55" s="8">
        <f t="shared" si="1"/>
        <v>5.5903398926654742</v>
      </c>
      <c r="M55" s="7" t="str">
        <f t="shared" si="2"/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51</v>
      </c>
      <c r="B56" s="7">
        <v>310460</v>
      </c>
      <c r="C56" s="17" t="s">
        <v>1115</v>
      </c>
      <c r="D56" s="36" t="s">
        <v>38</v>
      </c>
      <c r="E56" s="36" t="s">
        <v>82</v>
      </c>
      <c r="F56" s="12">
        <f>VLOOKUP(A56,Dengue!$1:$1048576,10,FALSE)</f>
        <v>26</v>
      </c>
      <c r="G56" s="12">
        <f>VLOOKUP($A56,Chik!$1:$1048576,10,FALSE)</f>
        <v>0</v>
      </c>
      <c r="H56" s="12">
        <f>VLOOKUP($A56,zika!$1:$1048576,10,FALSE)</f>
        <v>0</v>
      </c>
      <c r="I56" s="12">
        <f t="shared" si="0"/>
        <v>26</v>
      </c>
      <c r="J56" s="11">
        <v>14085</v>
      </c>
      <c r="K56" s="58" t="s">
        <v>1121</v>
      </c>
      <c r="L56" s="8">
        <f t="shared" si="1"/>
        <v>184.59353922612709</v>
      </c>
      <c r="M56" s="7" t="str">
        <f t="shared" si="2"/>
        <v>Média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21" ht="15.75" x14ac:dyDescent="0.25">
      <c r="A57" s="42">
        <v>52</v>
      </c>
      <c r="B57" s="7">
        <v>310470</v>
      </c>
      <c r="C57" s="17" t="s">
        <v>1113</v>
      </c>
      <c r="D57" s="36" t="s">
        <v>28</v>
      </c>
      <c r="E57" s="36" t="s">
        <v>83</v>
      </c>
      <c r="F57" s="12">
        <f>VLOOKUP(A57,Dengue!$1:$1048576,10,FALSE)</f>
        <v>6</v>
      </c>
      <c r="G57" s="12">
        <f>VLOOKUP($A57,Chik!$1:$1048576,10,FALSE)</f>
        <v>0</v>
      </c>
      <c r="H57" s="12">
        <f>VLOOKUP($A57,zika!$1:$1048576,10,FALSE)</f>
        <v>0</v>
      </c>
      <c r="I57" s="12">
        <f t="shared" si="0"/>
        <v>6</v>
      </c>
      <c r="J57" s="11">
        <v>13064</v>
      </c>
      <c r="K57" s="58" t="s">
        <v>1121</v>
      </c>
      <c r="L57" s="8">
        <f t="shared" si="1"/>
        <v>45.927740355174528</v>
      </c>
      <c r="M57" s="7" t="str">
        <f t="shared" si="2"/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21" ht="15.75" x14ac:dyDescent="0.25">
      <c r="A58" s="42">
        <v>53</v>
      </c>
      <c r="B58" s="7">
        <v>310480</v>
      </c>
      <c r="C58" s="17" t="s">
        <v>1108</v>
      </c>
      <c r="D58" s="36" t="s">
        <v>11</v>
      </c>
      <c r="E58" s="36" t="s">
        <v>84</v>
      </c>
      <c r="F58" s="12">
        <f>VLOOKUP(A58,Dengue!$1:$1048576,10,FALSE)</f>
        <v>2</v>
      </c>
      <c r="G58" s="12">
        <f>VLOOKUP($A58,Chik!$1:$1048576,10,FALSE)</f>
        <v>0</v>
      </c>
      <c r="H58" s="12">
        <f>VLOOKUP($A58,zika!$1:$1048576,10,FALSE)</f>
        <v>0</v>
      </c>
      <c r="I58" s="12">
        <f t="shared" si="0"/>
        <v>2</v>
      </c>
      <c r="J58" s="11">
        <v>4888</v>
      </c>
      <c r="K58" s="58" t="s">
        <v>1121</v>
      </c>
      <c r="L58" s="8">
        <f t="shared" si="1"/>
        <v>40.916530278232408</v>
      </c>
      <c r="M58" s="7" t="str">
        <f t="shared" si="2"/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21" ht="15.75" x14ac:dyDescent="0.25">
      <c r="A59" s="42">
        <v>54</v>
      </c>
      <c r="B59" s="7">
        <v>310490</v>
      </c>
      <c r="C59" s="17" t="s">
        <v>1114</v>
      </c>
      <c r="D59" s="36" t="s">
        <v>33</v>
      </c>
      <c r="E59" s="36" t="s">
        <v>85</v>
      </c>
      <c r="F59" s="12">
        <f>VLOOKUP(A59,Dengue!$1:$1048576,10,FALSE)</f>
        <v>2</v>
      </c>
      <c r="G59" s="12">
        <f>VLOOKUP($A59,Chik!$1:$1048576,10,FALSE)</f>
        <v>0</v>
      </c>
      <c r="H59" s="12">
        <f>VLOOKUP($A59,zika!$1:$1048576,10,FALSE)</f>
        <v>0</v>
      </c>
      <c r="I59" s="12">
        <f t="shared" si="0"/>
        <v>2</v>
      </c>
      <c r="J59" s="11">
        <v>19094</v>
      </c>
      <c r="K59" s="58" t="s">
        <v>1121</v>
      </c>
      <c r="L59" s="8">
        <f t="shared" si="1"/>
        <v>10.474494605635277</v>
      </c>
      <c r="M59" s="7" t="str">
        <f t="shared" si="2"/>
        <v>Baixa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38"/>
    </row>
    <row r="60" spans="1:21" ht="15.75" x14ac:dyDescent="0.25">
      <c r="A60" s="42">
        <v>55</v>
      </c>
      <c r="B60" s="7">
        <v>310500</v>
      </c>
      <c r="C60" s="17" t="s">
        <v>1108</v>
      </c>
      <c r="D60" s="36" t="s">
        <v>11</v>
      </c>
      <c r="E60" s="36" t="s">
        <v>86</v>
      </c>
      <c r="F60" s="12">
        <f>VLOOKUP(A60,Dengue!$1:$1048576,10,FALSE)</f>
        <v>0</v>
      </c>
      <c r="G60" s="12">
        <f>VLOOKUP($A60,Chik!$1:$1048576,10,FALSE)</f>
        <v>0</v>
      </c>
      <c r="H60" s="12">
        <f>VLOOKUP($A60,zika!$1:$1048576,10,FALSE)</f>
        <v>0</v>
      </c>
      <c r="I60" s="12">
        <f t="shared" si="0"/>
        <v>0</v>
      </c>
      <c r="J60" s="11">
        <v>7851</v>
      </c>
      <c r="K60" s="58" t="s">
        <v>1121</v>
      </c>
      <c r="L60" s="8">
        <f t="shared" si="1"/>
        <v>0</v>
      </c>
      <c r="M60" s="7" t="str">
        <f t="shared" si="2"/>
        <v>Silencioso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21" ht="15.75" x14ac:dyDescent="0.25">
      <c r="A61" s="42">
        <v>56</v>
      </c>
      <c r="B61" s="7">
        <v>310510</v>
      </c>
      <c r="C61" s="17" t="s">
        <v>1112</v>
      </c>
      <c r="D61" s="36" t="s">
        <v>26</v>
      </c>
      <c r="E61" s="36" t="s">
        <v>87</v>
      </c>
      <c r="F61" s="12">
        <f>VLOOKUP(A61,Dengue!$1:$1048576,10,FALSE)</f>
        <v>1</v>
      </c>
      <c r="G61" s="12">
        <f>VLOOKUP($A61,Chik!$1:$1048576,10,FALSE)</f>
        <v>0</v>
      </c>
      <c r="H61" s="12">
        <f>VLOOKUP($A61,zika!$1:$1048576,10,FALSE)</f>
        <v>0</v>
      </c>
      <c r="I61" s="12">
        <f t="shared" si="0"/>
        <v>1</v>
      </c>
      <c r="J61" s="11">
        <v>23757</v>
      </c>
      <c r="K61" s="58" t="s">
        <v>1121</v>
      </c>
      <c r="L61" s="8">
        <f t="shared" si="1"/>
        <v>4.2092856842193882</v>
      </c>
      <c r="M61" s="7" t="str">
        <f t="shared" si="2"/>
        <v>Baixa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38"/>
    </row>
    <row r="62" spans="1:21" ht="15.75" x14ac:dyDescent="0.25">
      <c r="A62" s="42">
        <v>57</v>
      </c>
      <c r="B62" s="7">
        <v>310520</v>
      </c>
      <c r="C62" s="17" t="s">
        <v>1113</v>
      </c>
      <c r="D62" s="36" t="s">
        <v>30</v>
      </c>
      <c r="E62" s="36" t="s">
        <v>88</v>
      </c>
      <c r="F62" s="12">
        <f>VLOOKUP(A62,Dengue!$1:$1048576,10,FALSE)</f>
        <v>120</v>
      </c>
      <c r="G62" s="12">
        <f>VLOOKUP($A62,Chik!$1:$1048576,10,FALSE)</f>
        <v>0</v>
      </c>
      <c r="H62" s="12">
        <f>VLOOKUP($A62,zika!$1:$1048576,10,FALSE)</f>
        <v>0</v>
      </c>
      <c r="I62" s="12">
        <f t="shared" si="0"/>
        <v>120</v>
      </c>
      <c r="J62" s="11">
        <v>4825</v>
      </c>
      <c r="K62" s="58" t="s">
        <v>1121</v>
      </c>
      <c r="L62" s="8">
        <f t="shared" si="1"/>
        <v>2487.0466321243521</v>
      </c>
      <c r="M62" s="7" t="str">
        <f t="shared" si="2"/>
        <v>Muito Alta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10"/>
      <c r="T62" s="10"/>
      <c r="U62" s="10"/>
    </row>
    <row r="63" spans="1:21" ht="15.75" x14ac:dyDescent="0.25">
      <c r="A63" s="42">
        <v>58</v>
      </c>
      <c r="B63" s="7">
        <v>310530</v>
      </c>
      <c r="C63" s="17" t="s">
        <v>1114</v>
      </c>
      <c r="D63" s="36" t="s">
        <v>40</v>
      </c>
      <c r="E63" s="36" t="s">
        <v>89</v>
      </c>
      <c r="F63" s="12">
        <f>VLOOKUP(A63,Dengue!$1:$1048576,10,FALSE)</f>
        <v>0</v>
      </c>
      <c r="G63" s="12">
        <f>VLOOKUP($A63,Chik!$1:$1048576,10,FALSE)</f>
        <v>0</v>
      </c>
      <c r="H63" s="12">
        <f>VLOOKUP($A63,zika!$1:$1048576,10,FALSE)</f>
        <v>0</v>
      </c>
      <c r="I63" s="12">
        <f t="shared" si="0"/>
        <v>0</v>
      </c>
      <c r="J63" s="11">
        <v>5713</v>
      </c>
      <c r="K63" s="58" t="s">
        <v>1121</v>
      </c>
      <c r="L63" s="8">
        <f t="shared" si="1"/>
        <v>0</v>
      </c>
      <c r="M63" s="7" t="str">
        <f t="shared" si="2"/>
        <v>Silencioso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21" ht="15.75" x14ac:dyDescent="0.25">
      <c r="A64" s="42">
        <v>59</v>
      </c>
      <c r="B64" s="7">
        <v>310540</v>
      </c>
      <c r="C64" s="17" t="s">
        <v>1108</v>
      </c>
      <c r="D64" s="36" t="s">
        <v>90</v>
      </c>
      <c r="E64" s="36" t="s">
        <v>91</v>
      </c>
      <c r="F64" s="12">
        <f>VLOOKUP(A64,Dengue!$1:$1048576,10,FALSE)</f>
        <v>4</v>
      </c>
      <c r="G64" s="12">
        <f>VLOOKUP($A64,Chik!$1:$1048576,10,FALSE)</f>
        <v>0</v>
      </c>
      <c r="H64" s="12">
        <f>VLOOKUP($A64,zika!$1:$1048576,10,FALSE)</f>
        <v>0</v>
      </c>
      <c r="I64" s="12">
        <f t="shared" si="0"/>
        <v>4</v>
      </c>
      <c r="J64" s="11">
        <v>32319</v>
      </c>
      <c r="K64" s="58" t="s">
        <v>1122</v>
      </c>
      <c r="L64" s="8">
        <f t="shared" si="1"/>
        <v>12.376620563755067</v>
      </c>
      <c r="M64" s="7" t="str">
        <f t="shared" si="2"/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60</v>
      </c>
      <c r="B65" s="7">
        <v>310550</v>
      </c>
      <c r="C65" s="17" t="s">
        <v>1115</v>
      </c>
      <c r="D65" s="36" t="s">
        <v>62</v>
      </c>
      <c r="E65" s="36" t="s">
        <v>92</v>
      </c>
      <c r="F65" s="12">
        <f>VLOOKUP(A65,Dengue!$1:$1048576,10,FALSE)</f>
        <v>1</v>
      </c>
      <c r="G65" s="12">
        <f>VLOOKUP($A65,Chik!$1:$1048576,10,FALSE)</f>
        <v>0</v>
      </c>
      <c r="H65" s="12">
        <f>VLOOKUP($A65,zika!$1:$1048576,10,FALSE)</f>
        <v>0</v>
      </c>
      <c r="I65" s="12">
        <f t="shared" si="0"/>
        <v>1</v>
      </c>
      <c r="J65" s="11">
        <v>5443</v>
      </c>
      <c r="K65" s="58" t="s">
        <v>1121</v>
      </c>
      <c r="L65" s="8">
        <f t="shared" si="1"/>
        <v>18.372221201543269</v>
      </c>
      <c r="M65" s="7" t="str">
        <f t="shared" si="2"/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19" ht="15.75" x14ac:dyDescent="0.25">
      <c r="A66" s="42">
        <v>61</v>
      </c>
      <c r="B66" s="7">
        <v>310560</v>
      </c>
      <c r="C66" s="17" t="s">
        <v>1116</v>
      </c>
      <c r="D66" s="36" t="s">
        <v>41</v>
      </c>
      <c r="E66" s="36" t="s">
        <v>41</v>
      </c>
      <c r="F66" s="12">
        <f>VLOOKUP(A66,Dengue!$1:$1048576,10,FALSE)</f>
        <v>4</v>
      </c>
      <c r="G66" s="12">
        <f>VLOOKUP($A66,Chik!$1:$1048576,10,FALSE)</f>
        <v>0</v>
      </c>
      <c r="H66" s="12">
        <f>VLOOKUP($A66,zika!$1:$1048576,10,FALSE)</f>
        <v>0</v>
      </c>
      <c r="I66" s="12">
        <f t="shared" si="0"/>
        <v>4</v>
      </c>
      <c r="J66" s="11">
        <v>136392</v>
      </c>
      <c r="K66" s="58" t="s">
        <v>1124</v>
      </c>
      <c r="L66" s="8">
        <f t="shared" si="1"/>
        <v>2.9327233268813422</v>
      </c>
      <c r="M66" s="7" t="str">
        <f t="shared" si="2"/>
        <v>Baixa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62</v>
      </c>
      <c r="B67" s="7">
        <v>310570</v>
      </c>
      <c r="C67" s="17" t="s">
        <v>1109</v>
      </c>
      <c r="D67" s="36" t="s">
        <v>17</v>
      </c>
      <c r="E67" s="36" t="s">
        <v>93</v>
      </c>
      <c r="F67" s="12">
        <f>VLOOKUP(A67,Dengue!$1:$1048576,10,FALSE)</f>
        <v>1</v>
      </c>
      <c r="G67" s="12">
        <f>VLOOKUP($A67,Chik!$1:$1048576,10,FALSE)</f>
        <v>0</v>
      </c>
      <c r="H67" s="12">
        <f>VLOOKUP($A67,zika!$1:$1048576,10,FALSE)</f>
        <v>0</v>
      </c>
      <c r="I67" s="12">
        <f t="shared" si="0"/>
        <v>1</v>
      </c>
      <c r="J67" s="11">
        <v>5250</v>
      </c>
      <c r="K67" s="58" t="s">
        <v>1121</v>
      </c>
      <c r="L67" s="8">
        <f t="shared" si="1"/>
        <v>19.047619047619047</v>
      </c>
      <c r="M67" s="7" t="str">
        <f t="shared" si="2"/>
        <v>Baixa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19" ht="15.75" x14ac:dyDescent="0.25">
      <c r="A68" s="42">
        <v>63</v>
      </c>
      <c r="B68" s="7">
        <v>310590</v>
      </c>
      <c r="C68" s="17" t="s">
        <v>1116</v>
      </c>
      <c r="D68" s="36" t="s">
        <v>94</v>
      </c>
      <c r="E68" s="36" t="s">
        <v>95</v>
      </c>
      <c r="F68" s="12">
        <f>VLOOKUP(A68,Dengue!$1:$1048576,10,FALSE)</f>
        <v>3</v>
      </c>
      <c r="G68" s="12">
        <f>VLOOKUP($A68,Chik!$1:$1048576,10,FALSE)</f>
        <v>0</v>
      </c>
      <c r="H68" s="12">
        <f>VLOOKUP($A68,zika!$1:$1048576,10,FALSE)</f>
        <v>0</v>
      </c>
      <c r="I68" s="12">
        <f t="shared" si="0"/>
        <v>3</v>
      </c>
      <c r="J68" s="11">
        <v>20720</v>
      </c>
      <c r="K68" s="58" t="s">
        <v>1121</v>
      </c>
      <c r="L68" s="8">
        <f t="shared" si="1"/>
        <v>14.478764478764479</v>
      </c>
      <c r="M68" s="7" t="str">
        <f t="shared" si="2"/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64</v>
      </c>
      <c r="B69" s="7">
        <v>310600</v>
      </c>
      <c r="C69" s="17" t="s">
        <v>1108</v>
      </c>
      <c r="D69" s="36" t="s">
        <v>90</v>
      </c>
      <c r="E69" s="36" t="s">
        <v>96</v>
      </c>
      <c r="F69" s="12">
        <f>VLOOKUP(A69,Dengue!$1:$1048576,10,FALSE)</f>
        <v>0</v>
      </c>
      <c r="G69" s="12">
        <f>VLOOKUP($A69,Chik!$1:$1048576,10,FALSE)</f>
        <v>0</v>
      </c>
      <c r="H69" s="12">
        <f>VLOOKUP($A69,zika!$1:$1048576,10,FALSE)</f>
        <v>0</v>
      </c>
      <c r="I69" s="12">
        <f t="shared" si="0"/>
        <v>0</v>
      </c>
      <c r="J69" s="11">
        <v>10248</v>
      </c>
      <c r="K69" s="58" t="s">
        <v>1121</v>
      </c>
      <c r="L69" s="8">
        <f t="shared" si="1"/>
        <v>0</v>
      </c>
      <c r="M69" s="7" t="str">
        <f t="shared" si="2"/>
        <v>Silencioso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65</v>
      </c>
      <c r="B70" s="7">
        <v>310610</v>
      </c>
      <c r="C70" s="17" t="s">
        <v>1115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 t="shared" ref="I70:I133" si="3">H70+F70+G70</f>
        <v>0</v>
      </c>
      <c r="J70" s="11">
        <v>3433</v>
      </c>
      <c r="K70" s="58" t="s">
        <v>1121</v>
      </c>
      <c r="L70" s="8">
        <f t="shared" ref="L70:L133" si="4">I70/J70*100000</f>
        <v>0</v>
      </c>
      <c r="M70" s="7" t="str">
        <f t="shared" ref="M70:M133" si="5"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19" ht="15.75" x14ac:dyDescent="0.25">
      <c r="A71" s="42">
        <v>66</v>
      </c>
      <c r="B71" s="7">
        <v>310620</v>
      </c>
      <c r="C71" s="17" t="s">
        <v>1108</v>
      </c>
      <c r="D71" s="36" t="s">
        <v>98</v>
      </c>
      <c r="E71" s="46" t="s">
        <v>98</v>
      </c>
      <c r="F71" s="12">
        <f>VLOOKUP(A71,Dengue!$1:$1048576,10,FALSE)</f>
        <v>849</v>
      </c>
      <c r="G71" s="12">
        <f>VLOOKUP($A71,Chik!$1:$1048576,10,FALSE)</f>
        <v>15</v>
      </c>
      <c r="H71" s="12">
        <f>VLOOKUP($A71,zika!$1:$1048576,10,FALSE)</f>
        <v>3</v>
      </c>
      <c r="I71" s="12">
        <f t="shared" si="3"/>
        <v>867</v>
      </c>
      <c r="J71" s="11">
        <v>2501576</v>
      </c>
      <c r="K71" s="58" t="s">
        <v>1125</v>
      </c>
      <c r="L71" s="8">
        <f t="shared" si="4"/>
        <v>34.658151501293581</v>
      </c>
      <c r="M71" s="7" t="str">
        <f t="shared" si="5"/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67</v>
      </c>
      <c r="B72" s="7">
        <v>310630</v>
      </c>
      <c r="C72" s="17" t="s">
        <v>1110</v>
      </c>
      <c r="D72" s="36" t="s">
        <v>20</v>
      </c>
      <c r="E72" s="36" t="s">
        <v>99</v>
      </c>
      <c r="F72" s="12">
        <f>VLOOKUP(A72,Dengue!$1:$1048576,10,FALSE)</f>
        <v>92</v>
      </c>
      <c r="G72" s="12">
        <f>VLOOKUP($A72,Chik!$1:$1048576,10,FALSE)</f>
        <v>5</v>
      </c>
      <c r="H72" s="12">
        <f>VLOOKUP($A72,zika!$1:$1048576,10,FALSE)</f>
        <v>0</v>
      </c>
      <c r="I72" s="12">
        <f t="shared" si="3"/>
        <v>97</v>
      </c>
      <c r="J72" s="11">
        <v>26396</v>
      </c>
      <c r="K72" s="58" t="s">
        <v>1122</v>
      </c>
      <c r="L72" s="8">
        <f t="shared" si="4"/>
        <v>367.47992120018182</v>
      </c>
      <c r="M72" s="7" t="str">
        <f t="shared" si="5"/>
        <v>Alta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38"/>
    </row>
    <row r="73" spans="1:19" ht="15.75" x14ac:dyDescent="0.25">
      <c r="A73" s="42">
        <v>68</v>
      </c>
      <c r="B73" s="7">
        <v>310640</v>
      </c>
      <c r="C73" s="17" t="s">
        <v>1108</v>
      </c>
      <c r="D73" s="36" t="s">
        <v>98</v>
      </c>
      <c r="E73" s="36" t="s">
        <v>100</v>
      </c>
      <c r="F73" s="12">
        <f>VLOOKUP(A73,Dengue!$1:$1048576,10,FALSE)</f>
        <v>2</v>
      </c>
      <c r="G73" s="12">
        <f>VLOOKUP($A73,Chik!$1:$1048576,10,FALSE)</f>
        <v>0</v>
      </c>
      <c r="H73" s="12">
        <f>VLOOKUP($A73,zika!$1:$1048576,10,FALSE)</f>
        <v>0</v>
      </c>
      <c r="I73" s="12">
        <f t="shared" si="3"/>
        <v>2</v>
      </c>
      <c r="J73" s="11">
        <v>7710</v>
      </c>
      <c r="K73" s="58" t="s">
        <v>1121</v>
      </c>
      <c r="L73" s="8">
        <f t="shared" si="4"/>
        <v>25.940337224383917</v>
      </c>
      <c r="M73" s="7" t="str">
        <f t="shared" si="5"/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38"/>
    </row>
    <row r="74" spans="1:19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0</v>
      </c>
      <c r="G74" s="12">
        <f>VLOOKUP($A74,Chik!$1:$1048576,10,FALSE)</f>
        <v>0</v>
      </c>
      <c r="H74" s="12">
        <f>VLOOKUP($A74,zika!$1:$1048576,10,FALSE)</f>
        <v>0</v>
      </c>
      <c r="I74" s="12">
        <f t="shared" si="3"/>
        <v>0</v>
      </c>
      <c r="J74" s="11">
        <v>11995</v>
      </c>
      <c r="K74" s="58" t="s">
        <v>1121</v>
      </c>
      <c r="L74" s="8">
        <f t="shared" si="4"/>
        <v>0</v>
      </c>
      <c r="M74" s="7" t="str">
        <f t="shared" si="5"/>
        <v>Silencioso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19" ht="15.75" x14ac:dyDescent="0.25">
      <c r="A75" s="42">
        <v>70</v>
      </c>
      <c r="B75" s="7">
        <v>310665</v>
      </c>
      <c r="C75" s="17" t="s">
        <v>1118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 t="shared" si="3"/>
        <v>0</v>
      </c>
      <c r="J75" s="11">
        <v>4705</v>
      </c>
      <c r="K75" s="58" t="s">
        <v>1121</v>
      </c>
      <c r="L75" s="8">
        <f t="shared" si="4"/>
        <v>0</v>
      </c>
      <c r="M75" s="7" t="str">
        <f t="shared" si="5"/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71</v>
      </c>
      <c r="B76" s="7">
        <v>310660</v>
      </c>
      <c r="C76" s="17" t="s">
        <v>1113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 t="shared" si="3"/>
        <v>0</v>
      </c>
      <c r="J76" s="11">
        <v>4602</v>
      </c>
      <c r="K76" s="58" t="s">
        <v>1121</v>
      </c>
      <c r="L76" s="8">
        <f t="shared" si="4"/>
        <v>0</v>
      </c>
      <c r="M76" s="7" t="str">
        <f t="shared" si="5"/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72</v>
      </c>
      <c r="B77" s="7">
        <v>310670</v>
      </c>
      <c r="C77" s="17" t="s">
        <v>1108</v>
      </c>
      <c r="D77" s="36" t="s">
        <v>98</v>
      </c>
      <c r="E77" s="36" t="s">
        <v>105</v>
      </c>
      <c r="F77" s="12">
        <f>VLOOKUP(A77,Dengue!$1:$1048576,10,FALSE)</f>
        <v>13</v>
      </c>
      <c r="G77" s="12">
        <f>VLOOKUP($A77,Chik!$1:$1048576,10,FALSE)</f>
        <v>0</v>
      </c>
      <c r="H77" s="12">
        <f>VLOOKUP($A77,zika!$1:$1048576,10,FALSE)</f>
        <v>0</v>
      </c>
      <c r="I77" s="12">
        <f t="shared" si="3"/>
        <v>13</v>
      </c>
      <c r="J77" s="11">
        <v>432575</v>
      </c>
      <c r="K77" s="58" t="s">
        <v>1125</v>
      </c>
      <c r="L77" s="8">
        <f t="shared" si="4"/>
        <v>3.005259203606311</v>
      </c>
      <c r="M77" s="7" t="str">
        <f t="shared" si="5"/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38"/>
    </row>
    <row r="78" spans="1:19" ht="15.75" x14ac:dyDescent="0.25">
      <c r="A78" s="42">
        <v>73</v>
      </c>
      <c r="B78" s="7">
        <v>310680</v>
      </c>
      <c r="C78" s="17" t="s">
        <v>1115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 t="shared" si="3"/>
        <v>0</v>
      </c>
      <c r="J78" s="11">
        <v>3430</v>
      </c>
      <c r="K78" s="58" t="s">
        <v>1121</v>
      </c>
      <c r="L78" s="8">
        <f t="shared" si="4"/>
        <v>0</v>
      </c>
      <c r="M78" s="7" t="str">
        <f t="shared" si="5"/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19" ht="15.75" x14ac:dyDescent="0.25">
      <c r="A79" s="42">
        <v>74</v>
      </c>
      <c r="B79" s="7">
        <v>310690</v>
      </c>
      <c r="C79" s="17" t="s">
        <v>1115</v>
      </c>
      <c r="D79" s="36" t="s">
        <v>57</v>
      </c>
      <c r="E79" s="36" t="s">
        <v>107</v>
      </c>
      <c r="F79" s="12">
        <f>VLOOKUP(A79,Dengue!$1:$1048576,10,FALSE)</f>
        <v>0</v>
      </c>
      <c r="G79" s="12">
        <f>VLOOKUP($A79,Chik!$1:$1048576,10,FALSE)</f>
        <v>0</v>
      </c>
      <c r="H79" s="12">
        <f>VLOOKUP($A79,zika!$1:$1048576,10,FALSE)</f>
        <v>0</v>
      </c>
      <c r="I79" s="12">
        <f t="shared" si="3"/>
        <v>0</v>
      </c>
      <c r="J79" s="11">
        <v>14431</v>
      </c>
      <c r="K79" s="58" t="s">
        <v>1121</v>
      </c>
      <c r="L79" s="8">
        <f t="shared" si="4"/>
        <v>0</v>
      </c>
      <c r="M79" s="7" t="str">
        <f t="shared" si="5"/>
        <v>Silencioso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19" ht="15.75" x14ac:dyDescent="0.25">
      <c r="A80" s="42">
        <v>75</v>
      </c>
      <c r="B80" s="7">
        <v>310700</v>
      </c>
      <c r="C80" s="17" t="s">
        <v>1108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 t="shared" si="3"/>
        <v>0</v>
      </c>
      <c r="J80" s="11">
        <v>2532</v>
      </c>
      <c r="K80" s="58" t="s">
        <v>1121</v>
      </c>
      <c r="L80" s="8">
        <f t="shared" si="4"/>
        <v>0</v>
      </c>
      <c r="M80" s="7" t="str">
        <f t="shared" si="5"/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76</v>
      </c>
      <c r="B81" s="7">
        <v>310710</v>
      </c>
      <c r="C81" s="17" t="s">
        <v>1114</v>
      </c>
      <c r="D81" s="36" t="s">
        <v>33</v>
      </c>
      <c r="E81" s="36" t="s">
        <v>109</v>
      </c>
      <c r="F81" s="12">
        <f>VLOOKUP(A81,Dengue!$1:$1048576,10,FALSE)</f>
        <v>2</v>
      </c>
      <c r="G81" s="12">
        <f>VLOOKUP($A81,Chik!$1:$1048576,10,FALSE)</f>
        <v>0</v>
      </c>
      <c r="H81" s="12">
        <f>VLOOKUP($A81,zika!$1:$1048576,10,FALSE)</f>
        <v>0</v>
      </c>
      <c r="I81" s="12">
        <f t="shared" si="3"/>
        <v>2</v>
      </c>
      <c r="J81" s="11">
        <v>40031</v>
      </c>
      <c r="K81" s="58" t="s">
        <v>1122</v>
      </c>
      <c r="L81" s="8">
        <f t="shared" si="4"/>
        <v>4.9961280007993807</v>
      </c>
      <c r="M81" s="7" t="str">
        <f t="shared" si="5"/>
        <v>Baixa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77</v>
      </c>
      <c r="B82" s="7">
        <v>310720</v>
      </c>
      <c r="C82" s="17" t="s">
        <v>1115</v>
      </c>
      <c r="D82" s="36" t="s">
        <v>57</v>
      </c>
      <c r="E82" s="36" t="s">
        <v>110</v>
      </c>
      <c r="F82" s="12">
        <f>VLOOKUP(A82,Dengue!$1:$1048576,10,FALSE)</f>
        <v>0</v>
      </c>
      <c r="G82" s="12">
        <f>VLOOKUP($A82,Chik!$1:$1048576,10,FALSE)</f>
        <v>0</v>
      </c>
      <c r="H82" s="12">
        <f>VLOOKUP($A82,zika!$1:$1048576,10,FALSE)</f>
        <v>0</v>
      </c>
      <c r="I82" s="12">
        <f t="shared" si="3"/>
        <v>0</v>
      </c>
      <c r="J82" s="11">
        <v>5091</v>
      </c>
      <c r="K82" s="58" t="s">
        <v>1121</v>
      </c>
      <c r="L82" s="8">
        <f t="shared" si="4"/>
        <v>0</v>
      </c>
      <c r="M82" s="7" t="str">
        <f t="shared" si="5"/>
        <v>Silencioso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21" ht="15.75" x14ac:dyDescent="0.25">
      <c r="A83" s="42">
        <v>78</v>
      </c>
      <c r="B83" s="7">
        <v>310730</v>
      </c>
      <c r="C83" s="17" t="s">
        <v>1118</v>
      </c>
      <c r="D83" s="36" t="s">
        <v>102</v>
      </c>
      <c r="E83" s="36" t="s">
        <v>111</v>
      </c>
      <c r="F83" s="12">
        <f>VLOOKUP(A83,Dengue!$1:$1048576,10,FALSE)</f>
        <v>7</v>
      </c>
      <c r="G83" s="12">
        <f>VLOOKUP($A83,Chik!$1:$1048576,10,FALSE)</f>
        <v>0</v>
      </c>
      <c r="H83" s="12">
        <f>VLOOKUP($A83,zika!$1:$1048576,10,FALSE)</f>
        <v>0</v>
      </c>
      <c r="I83" s="12">
        <f t="shared" si="3"/>
        <v>7</v>
      </c>
      <c r="J83" s="11">
        <v>49942</v>
      </c>
      <c r="K83" s="58" t="s">
        <v>1122</v>
      </c>
      <c r="L83" s="8">
        <f t="shared" si="4"/>
        <v>14.016258860277922</v>
      </c>
      <c r="M83" s="7" t="str">
        <f t="shared" si="5"/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21" ht="15.75" x14ac:dyDescent="0.25">
      <c r="A84" s="42">
        <v>79</v>
      </c>
      <c r="B84" s="7">
        <v>310740</v>
      </c>
      <c r="C84" s="17" t="s">
        <v>1112</v>
      </c>
      <c r="D84" s="36" t="s">
        <v>26</v>
      </c>
      <c r="E84" s="46" t="s">
        <v>112</v>
      </c>
      <c r="F84" s="12">
        <f>VLOOKUP(A84,Dengue!$1:$1048576,10,FALSE)</f>
        <v>36</v>
      </c>
      <c r="G84" s="12">
        <f>VLOOKUP($A84,Chik!$1:$1048576,10,FALSE)</f>
        <v>0</v>
      </c>
      <c r="H84" s="12">
        <f>VLOOKUP($A84,zika!$1:$1048576,10,FALSE)</f>
        <v>0</v>
      </c>
      <c r="I84" s="12">
        <f t="shared" si="3"/>
        <v>36</v>
      </c>
      <c r="J84" s="11">
        <v>50166</v>
      </c>
      <c r="K84" s="58" t="s">
        <v>1122</v>
      </c>
      <c r="L84" s="8">
        <f t="shared" si="4"/>
        <v>71.761750986724081</v>
      </c>
      <c r="M84" s="7" t="str">
        <f t="shared" si="5"/>
        <v>Baixa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38"/>
    </row>
    <row r="85" spans="1:21" ht="15.75" x14ac:dyDescent="0.25">
      <c r="A85" s="42">
        <v>80</v>
      </c>
      <c r="B85" s="7">
        <v>310750</v>
      </c>
      <c r="C85" s="17" t="s">
        <v>1115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 t="shared" si="3"/>
        <v>0</v>
      </c>
      <c r="J85" s="11">
        <v>6489</v>
      </c>
      <c r="K85" s="58" t="s">
        <v>1121</v>
      </c>
      <c r="L85" s="8">
        <f t="shared" si="4"/>
        <v>0</v>
      </c>
      <c r="M85" s="7" t="str">
        <f t="shared" si="5"/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21" ht="15.75" x14ac:dyDescent="0.25">
      <c r="A86" s="42">
        <v>81</v>
      </c>
      <c r="B86" s="7">
        <v>310760</v>
      </c>
      <c r="C86" s="17" t="s">
        <v>1114</v>
      </c>
      <c r="D86" s="36" t="s">
        <v>45</v>
      </c>
      <c r="E86" s="36" t="s">
        <v>114</v>
      </c>
      <c r="F86" s="12">
        <f>VLOOKUP(A86,Dengue!$1:$1048576,10,FALSE)</f>
        <v>0</v>
      </c>
      <c r="G86" s="12">
        <f>VLOOKUP($A86,Chik!$1:$1048576,10,FALSE)</f>
        <v>0</v>
      </c>
      <c r="H86" s="12">
        <f>VLOOKUP($A86,zika!$1:$1048576,10,FALSE)</f>
        <v>0</v>
      </c>
      <c r="I86" s="12">
        <f t="shared" si="3"/>
        <v>0</v>
      </c>
      <c r="J86" s="11">
        <v>4190</v>
      </c>
      <c r="K86" s="58" t="s">
        <v>1121</v>
      </c>
      <c r="L86" s="8">
        <f t="shared" si="4"/>
        <v>0</v>
      </c>
      <c r="M86" s="7" t="str">
        <f t="shared" si="5"/>
        <v>Silencioso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82</v>
      </c>
      <c r="B87" s="7">
        <v>310770</v>
      </c>
      <c r="C87" s="17" t="s">
        <v>1108</v>
      </c>
      <c r="D87" s="36" t="s">
        <v>90</v>
      </c>
      <c r="E87" s="36" t="s">
        <v>115</v>
      </c>
      <c r="F87" s="12">
        <f>VLOOKUP(A87,Dengue!$1:$1048576,10,FALSE)</f>
        <v>0</v>
      </c>
      <c r="G87" s="12">
        <f>VLOOKUP($A87,Chik!$1:$1048576,10,FALSE)</f>
        <v>0</v>
      </c>
      <c r="H87" s="12">
        <f>VLOOKUP($A87,zika!$1:$1048576,10,FALSE)</f>
        <v>0</v>
      </c>
      <c r="I87" s="12">
        <f t="shared" si="3"/>
        <v>0</v>
      </c>
      <c r="J87" s="11">
        <v>6031</v>
      </c>
      <c r="K87" s="58" t="s">
        <v>1121</v>
      </c>
      <c r="L87" s="8">
        <f t="shared" si="4"/>
        <v>0</v>
      </c>
      <c r="M87" s="7" t="str">
        <f t="shared" si="5"/>
        <v>Silencioso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38"/>
    </row>
    <row r="88" spans="1:21" ht="15.75" x14ac:dyDescent="0.25">
      <c r="A88" s="42">
        <v>83</v>
      </c>
      <c r="B88" s="7">
        <v>310780</v>
      </c>
      <c r="C88" s="17" t="s">
        <v>1110</v>
      </c>
      <c r="D88" s="36" t="s">
        <v>20</v>
      </c>
      <c r="E88" s="36" t="s">
        <v>116</v>
      </c>
      <c r="F88" s="12">
        <f>VLOOKUP(A88,Dengue!$1:$1048576,10,FALSE)</f>
        <v>0</v>
      </c>
      <c r="G88" s="12">
        <f>VLOOKUP($A88,Chik!$1:$1048576,10,FALSE)</f>
        <v>0</v>
      </c>
      <c r="H88" s="12">
        <f>VLOOKUP($A88,zika!$1:$1048576,10,FALSE)</f>
        <v>0</v>
      </c>
      <c r="I88" s="12">
        <f t="shared" si="3"/>
        <v>0</v>
      </c>
      <c r="J88" s="11">
        <v>15010</v>
      </c>
      <c r="K88" s="58" t="s">
        <v>1121</v>
      </c>
      <c r="L88" s="8">
        <f t="shared" si="4"/>
        <v>0</v>
      </c>
      <c r="M88" s="7" t="str">
        <f t="shared" si="5"/>
        <v>Silencioso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21" ht="15.75" x14ac:dyDescent="0.25">
      <c r="A89" s="42">
        <v>84</v>
      </c>
      <c r="B89" s="7">
        <v>310790</v>
      </c>
      <c r="C89" s="17" t="s">
        <v>1114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 t="shared" si="3"/>
        <v>0</v>
      </c>
      <c r="J89" s="11">
        <v>10558</v>
      </c>
      <c r="K89" s="58" t="s">
        <v>1121</v>
      </c>
      <c r="L89" s="8">
        <f t="shared" si="4"/>
        <v>0</v>
      </c>
      <c r="M89" s="7" t="str">
        <f t="shared" si="5"/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85</v>
      </c>
      <c r="B90" s="7">
        <v>310800</v>
      </c>
      <c r="C90" s="17" t="s">
        <v>1112</v>
      </c>
      <c r="D90" s="36" t="s">
        <v>94</v>
      </c>
      <c r="E90" s="36" t="s">
        <v>118</v>
      </c>
      <c r="F90" s="12">
        <f>VLOOKUP(A90,Dengue!$1:$1048576,10,FALSE)</f>
        <v>0</v>
      </c>
      <c r="G90" s="12">
        <f>VLOOKUP($A90,Chik!$1:$1048576,10,FALSE)</f>
        <v>0</v>
      </c>
      <c r="H90" s="12">
        <f>VLOOKUP($A90,zika!$1:$1048576,10,FALSE)</f>
        <v>0</v>
      </c>
      <c r="I90" s="12">
        <f t="shared" si="3"/>
        <v>0</v>
      </c>
      <c r="J90" s="11">
        <v>17598</v>
      </c>
      <c r="K90" s="58" t="s">
        <v>1121</v>
      </c>
      <c r="L90" s="8">
        <f t="shared" si="4"/>
        <v>0</v>
      </c>
      <c r="M90" s="7" t="str">
        <f t="shared" si="5"/>
        <v>Silencioso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86</v>
      </c>
      <c r="B91" s="7">
        <v>310810</v>
      </c>
      <c r="C91" s="17" t="s">
        <v>1108</v>
      </c>
      <c r="D91" s="36" t="s">
        <v>98</v>
      </c>
      <c r="E91" s="36" t="s">
        <v>119</v>
      </c>
      <c r="F91" s="12">
        <f>VLOOKUP(A91,Dengue!$1:$1048576,10,FALSE)</f>
        <v>2</v>
      </c>
      <c r="G91" s="12">
        <f>VLOOKUP($A91,Chik!$1:$1048576,10,FALSE)</f>
        <v>1</v>
      </c>
      <c r="H91" s="12">
        <f>VLOOKUP($A91,zika!$1:$1048576,10,FALSE)</f>
        <v>0</v>
      </c>
      <c r="I91" s="12">
        <f t="shared" si="3"/>
        <v>3</v>
      </c>
      <c r="J91" s="11">
        <v>6876</v>
      </c>
      <c r="K91" s="58" t="s">
        <v>1121</v>
      </c>
      <c r="L91" s="8">
        <f t="shared" si="4"/>
        <v>43.630017452006982</v>
      </c>
      <c r="M91" s="7" t="str">
        <f t="shared" si="5"/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21" ht="15.75" x14ac:dyDescent="0.25">
      <c r="A92" s="42">
        <v>87</v>
      </c>
      <c r="B92" s="7">
        <v>310820</v>
      </c>
      <c r="C92" s="17" t="s">
        <v>1117</v>
      </c>
      <c r="D92" s="36" t="s">
        <v>80</v>
      </c>
      <c r="E92" s="36" t="s">
        <v>120</v>
      </c>
      <c r="F92" s="12">
        <f>VLOOKUP(A92,Dengue!$1:$1048576,10,FALSE)</f>
        <v>0</v>
      </c>
      <c r="G92" s="12">
        <f>VLOOKUP($A92,Chik!$1:$1048576,10,FALSE)</f>
        <v>0</v>
      </c>
      <c r="H92" s="12">
        <f>VLOOKUP($A92,zika!$1:$1048576,10,FALSE)</f>
        <v>0</v>
      </c>
      <c r="I92" s="12">
        <f t="shared" si="3"/>
        <v>0</v>
      </c>
      <c r="J92" s="11">
        <v>5544</v>
      </c>
      <c r="K92" s="58" t="s">
        <v>1121</v>
      </c>
      <c r="L92" s="8">
        <f t="shared" si="4"/>
        <v>0</v>
      </c>
      <c r="M92" s="7" t="str">
        <f t="shared" si="5"/>
        <v>Silencioso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88</v>
      </c>
      <c r="B93" s="7">
        <v>310825</v>
      </c>
      <c r="C93" s="17" t="s">
        <v>1118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 t="shared" si="3"/>
        <v>0</v>
      </c>
      <c r="J93" s="11">
        <v>11088</v>
      </c>
      <c r="K93" s="58" t="s">
        <v>1121</v>
      </c>
      <c r="L93" s="8">
        <f t="shared" si="4"/>
        <v>0</v>
      </c>
      <c r="M93" s="7" t="str">
        <f t="shared" si="5"/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21" ht="15.75" x14ac:dyDescent="0.25">
      <c r="A94" s="42">
        <v>89</v>
      </c>
      <c r="B94" s="7">
        <v>310830</v>
      </c>
      <c r="C94" s="17" t="s">
        <v>1114</v>
      </c>
      <c r="D94" s="36" t="s">
        <v>36</v>
      </c>
      <c r="E94" s="36" t="s">
        <v>123</v>
      </c>
      <c r="F94" s="12">
        <f>VLOOKUP(A94,Dengue!$1:$1048576,10,FALSE)</f>
        <v>0</v>
      </c>
      <c r="G94" s="12">
        <f>VLOOKUP($A94,Chik!$1:$1048576,10,FALSE)</f>
        <v>0</v>
      </c>
      <c r="H94" s="12">
        <f>VLOOKUP($A94,zika!$1:$1048576,10,FALSE)</f>
        <v>0</v>
      </c>
      <c r="I94" s="12">
        <f t="shared" si="3"/>
        <v>0</v>
      </c>
      <c r="J94" s="11">
        <v>19202</v>
      </c>
      <c r="K94" s="58" t="s">
        <v>1121</v>
      </c>
      <c r="L94" s="8">
        <f t="shared" si="4"/>
        <v>0</v>
      </c>
      <c r="M94" s="7" t="str">
        <f t="shared" si="5"/>
        <v>Silencioso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21" ht="15.75" x14ac:dyDescent="0.25">
      <c r="A95" s="42">
        <v>90</v>
      </c>
      <c r="B95" s="7">
        <v>310840</v>
      </c>
      <c r="C95" s="17" t="s">
        <v>1114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 t="shared" si="3"/>
        <v>0</v>
      </c>
      <c r="J95" s="11">
        <v>14995</v>
      </c>
      <c r="K95" s="58" t="s">
        <v>1121</v>
      </c>
      <c r="L95" s="8">
        <f t="shared" si="4"/>
        <v>0</v>
      </c>
      <c r="M95" s="7" t="str">
        <f t="shared" si="5"/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21" ht="15.75" x14ac:dyDescent="0.25">
      <c r="A96" s="42">
        <v>91</v>
      </c>
      <c r="B96" s="7">
        <v>310850</v>
      </c>
      <c r="C96" s="17" t="s">
        <v>1118</v>
      </c>
      <c r="D96" s="36" t="s">
        <v>102</v>
      </c>
      <c r="E96" s="36" t="s">
        <v>125</v>
      </c>
      <c r="F96" s="12">
        <f>VLOOKUP(A96,Dengue!$1:$1048576,10,FALSE)</f>
        <v>1</v>
      </c>
      <c r="G96" s="12">
        <f>VLOOKUP($A96,Chik!$1:$1048576,10,FALSE)</f>
        <v>0</v>
      </c>
      <c r="H96" s="12">
        <f>VLOOKUP($A96,zika!$1:$1048576,10,FALSE)</f>
        <v>0</v>
      </c>
      <c r="I96" s="12">
        <f t="shared" si="3"/>
        <v>1</v>
      </c>
      <c r="J96" s="11">
        <v>6350</v>
      </c>
      <c r="K96" s="58" t="s">
        <v>1121</v>
      </c>
      <c r="L96" s="8">
        <f t="shared" si="4"/>
        <v>15.748031496062991</v>
      </c>
      <c r="M96" s="7" t="str">
        <f t="shared" si="5"/>
        <v>Baixa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38"/>
    </row>
    <row r="97" spans="1:19" ht="15.75" x14ac:dyDescent="0.25">
      <c r="A97" s="42">
        <v>92</v>
      </c>
      <c r="B97" s="7">
        <v>310870</v>
      </c>
      <c r="C97" s="17" t="s">
        <v>1115</v>
      </c>
      <c r="D97" s="36" t="s">
        <v>62</v>
      </c>
      <c r="E97" s="36" t="s">
        <v>126</v>
      </c>
      <c r="F97" s="12">
        <f>VLOOKUP(A97,Dengue!$1:$1048576,10,FALSE)</f>
        <v>0</v>
      </c>
      <c r="G97" s="12">
        <f>VLOOKUP($A97,Chik!$1:$1048576,10,FALSE)</f>
        <v>0</v>
      </c>
      <c r="H97" s="12">
        <f>VLOOKUP($A97,zika!$1:$1048576,10,FALSE)</f>
        <v>0</v>
      </c>
      <c r="I97" s="12">
        <f t="shared" si="3"/>
        <v>0</v>
      </c>
      <c r="J97" s="11">
        <v>4374</v>
      </c>
      <c r="K97" s="58" t="s">
        <v>1121</v>
      </c>
      <c r="L97" s="8">
        <f t="shared" si="4"/>
        <v>0</v>
      </c>
      <c r="M97" s="7" t="str">
        <f t="shared" si="5"/>
        <v>Silencioso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93</v>
      </c>
      <c r="B98" s="7">
        <v>310855</v>
      </c>
      <c r="C98" s="17" t="s">
        <v>1117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 t="shared" si="3"/>
        <v>0</v>
      </c>
      <c r="J98" s="11">
        <v>16321</v>
      </c>
      <c r="K98" s="58" t="s">
        <v>1121</v>
      </c>
      <c r="L98" s="8">
        <f t="shared" si="4"/>
        <v>0</v>
      </c>
      <c r="M98" s="7" t="str">
        <f t="shared" si="5"/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94</v>
      </c>
      <c r="B99" s="7">
        <v>310860</v>
      </c>
      <c r="C99" s="17" t="s">
        <v>1118</v>
      </c>
      <c r="D99" s="36" t="s">
        <v>121</v>
      </c>
      <c r="E99" s="36" t="s">
        <v>128</v>
      </c>
      <c r="F99" s="12">
        <f>VLOOKUP(A99,Dengue!$1:$1048576,10,FALSE)</f>
        <v>0</v>
      </c>
      <c r="G99" s="12">
        <f>VLOOKUP($A99,Chik!$1:$1048576,10,FALSE)</f>
        <v>0</v>
      </c>
      <c r="H99" s="12">
        <f>VLOOKUP($A99,zika!$1:$1048576,10,FALSE)</f>
        <v>0</v>
      </c>
      <c r="I99" s="12">
        <f t="shared" si="3"/>
        <v>0</v>
      </c>
      <c r="J99" s="11">
        <v>32288</v>
      </c>
      <c r="K99" s="58" t="s">
        <v>1122</v>
      </c>
      <c r="L99" s="8">
        <f t="shared" si="4"/>
        <v>0</v>
      </c>
      <c r="M99" s="7" t="str">
        <f t="shared" si="5"/>
        <v>Silencioso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95</v>
      </c>
      <c r="B100" s="7">
        <v>310890</v>
      </c>
      <c r="C100" s="17" t="s">
        <v>1114</v>
      </c>
      <c r="D100" s="36" t="s">
        <v>36</v>
      </c>
      <c r="E100" s="36" t="s">
        <v>856</v>
      </c>
      <c r="F100" s="12">
        <f>VLOOKUP(A100,Dengue!$1:$1048576,10,FALSE)</f>
        <v>0</v>
      </c>
      <c r="G100" s="12">
        <f>VLOOKUP($A100,Chik!$1:$1048576,10,FALSE)</f>
        <v>0</v>
      </c>
      <c r="H100" s="12">
        <f>VLOOKUP($A100,zika!$1:$1048576,10,FALSE)</f>
        <v>0</v>
      </c>
      <c r="I100" s="12">
        <f t="shared" si="3"/>
        <v>0</v>
      </c>
      <c r="J100" s="11">
        <v>14508</v>
      </c>
      <c r="K100" s="58" t="s">
        <v>1121</v>
      </c>
      <c r="L100" s="8">
        <f t="shared" si="4"/>
        <v>0</v>
      </c>
      <c r="M100" s="7" t="str">
        <f t="shared" si="5"/>
        <v>Silencioso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19" ht="15.75" x14ac:dyDescent="0.25">
      <c r="A101" s="42">
        <v>96</v>
      </c>
      <c r="B101" s="7">
        <v>310880</v>
      </c>
      <c r="C101" s="17" t="s">
        <v>1110</v>
      </c>
      <c r="D101" s="36" t="s">
        <v>20</v>
      </c>
      <c r="E101" s="36" t="s">
        <v>129</v>
      </c>
      <c r="F101" s="12">
        <f>VLOOKUP(A101,Dengue!$1:$1048576,10,FALSE)</f>
        <v>3</v>
      </c>
      <c r="G101" s="12">
        <f>VLOOKUP($A101,Chik!$1:$1048576,10,FALSE)</f>
        <v>0</v>
      </c>
      <c r="H101" s="12">
        <f>VLOOKUP($A101,zika!$1:$1048576,10,FALSE)</f>
        <v>0</v>
      </c>
      <c r="I101" s="12">
        <f t="shared" si="3"/>
        <v>3</v>
      </c>
      <c r="J101" s="11">
        <v>4835</v>
      </c>
      <c r="K101" s="58" t="s">
        <v>1121</v>
      </c>
      <c r="L101" s="8">
        <f t="shared" si="4"/>
        <v>62.047569803516026</v>
      </c>
      <c r="M101" s="7" t="str">
        <f t="shared" si="5"/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19" ht="15.75" x14ac:dyDescent="0.25">
      <c r="A102" s="42">
        <v>97</v>
      </c>
      <c r="B102" s="7">
        <v>310900</v>
      </c>
      <c r="C102" s="17" t="s">
        <v>1108</v>
      </c>
      <c r="D102" s="36" t="s">
        <v>98</v>
      </c>
      <c r="E102" s="36" t="s">
        <v>130</v>
      </c>
      <c r="F102" s="12">
        <f>VLOOKUP(A102,Dengue!$1:$1048576,10,FALSE)</f>
        <v>5</v>
      </c>
      <c r="G102" s="12">
        <f>VLOOKUP($A102,Chik!$1:$1048576,10,FALSE)</f>
        <v>0</v>
      </c>
      <c r="H102" s="12">
        <f>VLOOKUP($A102,zika!$1:$1048576,10,FALSE)</f>
        <v>0</v>
      </c>
      <c r="I102" s="12">
        <f t="shared" si="3"/>
        <v>5</v>
      </c>
      <c r="J102" s="11">
        <v>39520</v>
      </c>
      <c r="K102" s="58" t="s">
        <v>1122</v>
      </c>
      <c r="L102" s="8">
        <f t="shared" si="4"/>
        <v>12.651821862348179</v>
      </c>
      <c r="M102" s="7" t="str">
        <f t="shared" si="5"/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19" ht="15.75" x14ac:dyDescent="0.25">
      <c r="A103" s="42">
        <v>98</v>
      </c>
      <c r="B103" s="7">
        <v>310910</v>
      </c>
      <c r="C103" s="17" t="s">
        <v>1114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 t="shared" si="3"/>
        <v>0</v>
      </c>
      <c r="J103" s="11">
        <v>11010</v>
      </c>
      <c r="K103" s="58" t="s">
        <v>1121</v>
      </c>
      <c r="L103" s="8">
        <f t="shared" si="4"/>
        <v>0</v>
      </c>
      <c r="M103" s="7" t="str">
        <f t="shared" si="5"/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19" ht="15.75" x14ac:dyDescent="0.25">
      <c r="A104" s="42">
        <v>99</v>
      </c>
      <c r="B104" s="7">
        <v>310920</v>
      </c>
      <c r="C104" s="17" t="s">
        <v>1108</v>
      </c>
      <c r="D104" s="36" t="s">
        <v>11</v>
      </c>
      <c r="E104" s="36" t="s">
        <v>132</v>
      </c>
      <c r="F104" s="12">
        <f>VLOOKUP(A104,Dengue!$1:$1048576,10,FALSE)</f>
        <v>0</v>
      </c>
      <c r="G104" s="12">
        <f>VLOOKUP($A104,Chik!$1:$1048576,10,FALSE)</f>
        <v>0</v>
      </c>
      <c r="H104" s="12">
        <f>VLOOKUP($A104,zika!$1:$1048576,10,FALSE)</f>
        <v>0</v>
      </c>
      <c r="I104" s="12">
        <f t="shared" si="3"/>
        <v>0</v>
      </c>
      <c r="J104" s="11">
        <v>10377</v>
      </c>
      <c r="K104" s="58" t="s">
        <v>1121</v>
      </c>
      <c r="L104" s="8">
        <f t="shared" si="4"/>
        <v>0</v>
      </c>
      <c r="M104" s="7" t="str">
        <f t="shared" si="5"/>
        <v>Silencioso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19" ht="15.75" x14ac:dyDescent="0.25">
      <c r="A105" s="42">
        <v>100</v>
      </c>
      <c r="B105" s="7">
        <v>310925</v>
      </c>
      <c r="C105" s="17" t="s">
        <v>1110</v>
      </c>
      <c r="D105" s="36" t="s">
        <v>20</v>
      </c>
      <c r="E105" s="36" t="s">
        <v>133</v>
      </c>
      <c r="F105" s="12">
        <f>VLOOKUP(A105,Dengue!$1:$1048576,10,FALSE)</f>
        <v>0</v>
      </c>
      <c r="G105" s="12">
        <f>VLOOKUP($A105,Chik!$1:$1048576,10,FALSE)</f>
        <v>0</v>
      </c>
      <c r="H105" s="12">
        <f>VLOOKUP($A105,zika!$1:$1048576,10,FALSE)</f>
        <v>0</v>
      </c>
      <c r="I105" s="12">
        <f t="shared" si="3"/>
        <v>0</v>
      </c>
      <c r="J105" s="11">
        <v>4074</v>
      </c>
      <c r="K105" s="58" t="s">
        <v>1121</v>
      </c>
      <c r="L105" s="8">
        <f t="shared" si="4"/>
        <v>0</v>
      </c>
      <c r="M105" s="7" t="str">
        <f t="shared" si="5"/>
        <v>Silencioso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38"/>
    </row>
    <row r="106" spans="1:19" ht="15.75" x14ac:dyDescent="0.25">
      <c r="A106" s="42">
        <v>101</v>
      </c>
      <c r="B106" s="7">
        <v>310930</v>
      </c>
      <c r="C106" s="17" t="s">
        <v>1117</v>
      </c>
      <c r="D106" s="36" t="s">
        <v>80</v>
      </c>
      <c r="E106" s="36" t="s">
        <v>134</v>
      </c>
      <c r="F106" s="12">
        <f>VLOOKUP(A106,Dengue!$1:$1048576,10,FALSE)</f>
        <v>6</v>
      </c>
      <c r="G106" s="12">
        <f>VLOOKUP($A106,Chik!$1:$1048576,10,FALSE)</f>
        <v>0</v>
      </c>
      <c r="H106" s="12">
        <f>VLOOKUP($A106,zika!$1:$1048576,10,FALSE)</f>
        <v>0</v>
      </c>
      <c r="I106" s="12">
        <f t="shared" si="3"/>
        <v>6</v>
      </c>
      <c r="J106" s="11">
        <v>24663</v>
      </c>
      <c r="K106" s="58" t="s">
        <v>1121</v>
      </c>
      <c r="L106" s="8">
        <f t="shared" si="4"/>
        <v>24.327940639824838</v>
      </c>
      <c r="M106" s="7" t="str">
        <f t="shared" si="5"/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102</v>
      </c>
      <c r="B107" s="7">
        <v>310940</v>
      </c>
      <c r="C107" s="17" t="s">
        <v>1118</v>
      </c>
      <c r="D107" s="36" t="s">
        <v>135</v>
      </c>
      <c r="E107" s="36" t="s">
        <v>136</v>
      </c>
      <c r="F107" s="12">
        <f>VLOOKUP(A107,Dengue!$1:$1048576,10,FALSE)</f>
        <v>0</v>
      </c>
      <c r="G107" s="12">
        <f>VLOOKUP($A107,Chik!$1:$1048576,10,FALSE)</f>
        <v>0</v>
      </c>
      <c r="H107" s="12">
        <f>VLOOKUP($A107,zika!$1:$1048576,10,FALSE)</f>
        <v>0</v>
      </c>
      <c r="I107" s="12">
        <f t="shared" si="3"/>
        <v>0</v>
      </c>
      <c r="J107" s="11">
        <v>27988</v>
      </c>
      <c r="K107" s="58" t="s">
        <v>1122</v>
      </c>
      <c r="L107" s="8">
        <f t="shared" si="4"/>
        <v>0</v>
      </c>
      <c r="M107" s="7" t="str">
        <f t="shared" si="5"/>
        <v>Silencioso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103</v>
      </c>
      <c r="B108" s="7">
        <v>310945</v>
      </c>
      <c r="C108" s="17" t="s">
        <v>1117</v>
      </c>
      <c r="D108" s="36" t="s">
        <v>80</v>
      </c>
      <c r="E108" s="36" t="s">
        <v>137</v>
      </c>
      <c r="F108" s="12">
        <f>VLOOKUP(A108,Dengue!$1:$1048576,10,FALSE)</f>
        <v>0</v>
      </c>
      <c r="G108" s="12">
        <f>VLOOKUP($A108,Chik!$1:$1048576,10,FALSE)</f>
        <v>0</v>
      </c>
      <c r="H108" s="12">
        <f>VLOOKUP($A108,zika!$1:$1048576,10,FALSE)</f>
        <v>0</v>
      </c>
      <c r="I108" s="12">
        <f t="shared" si="3"/>
        <v>0</v>
      </c>
      <c r="J108" s="11">
        <v>6909</v>
      </c>
      <c r="K108" s="58" t="s">
        <v>1121</v>
      </c>
      <c r="L108" s="8">
        <f t="shared" si="4"/>
        <v>0</v>
      </c>
      <c r="M108" s="7" t="str">
        <f t="shared" si="5"/>
        <v>Silencioso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19" ht="15.75" x14ac:dyDescent="0.25">
      <c r="A109" s="42">
        <v>104</v>
      </c>
      <c r="B109" s="7">
        <v>310950</v>
      </c>
      <c r="C109" s="17" t="s">
        <v>1114</v>
      </c>
      <c r="D109" s="36" t="s">
        <v>40</v>
      </c>
      <c r="E109" s="36" t="s">
        <v>138</v>
      </c>
      <c r="F109" s="12">
        <f>VLOOKUP(A109,Dengue!$1:$1048576,10,FALSE)</f>
        <v>0</v>
      </c>
      <c r="G109" s="12">
        <f>VLOOKUP($A109,Chik!$1:$1048576,10,FALSE)</f>
        <v>0</v>
      </c>
      <c r="H109" s="12">
        <f>VLOOKUP($A109,zika!$1:$1048576,10,FALSE)</f>
        <v>0</v>
      </c>
      <c r="I109" s="12">
        <f t="shared" si="3"/>
        <v>0</v>
      </c>
      <c r="J109" s="11">
        <v>14075</v>
      </c>
      <c r="K109" s="58" t="s">
        <v>1121</v>
      </c>
      <c r="L109" s="8">
        <f t="shared" si="4"/>
        <v>0</v>
      </c>
      <c r="M109" s="7" t="str">
        <f t="shared" si="5"/>
        <v>Silencioso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19" ht="15.75" x14ac:dyDescent="0.25">
      <c r="A110" s="42">
        <v>105</v>
      </c>
      <c r="B110" s="7">
        <v>310960</v>
      </c>
      <c r="C110" s="17" t="s">
        <v>1108</v>
      </c>
      <c r="D110" s="36" t="s">
        <v>11</v>
      </c>
      <c r="E110" s="36" t="s">
        <v>139</v>
      </c>
      <c r="F110" s="12">
        <f>VLOOKUP(A110,Dengue!$1:$1048576,10,FALSE)</f>
        <v>0</v>
      </c>
      <c r="G110" s="12">
        <f>VLOOKUP($A110,Chik!$1:$1048576,10,FALSE)</f>
        <v>0</v>
      </c>
      <c r="H110" s="12">
        <f>VLOOKUP($A110,zika!$1:$1048576,10,FALSE)</f>
        <v>0</v>
      </c>
      <c r="I110" s="12">
        <f t="shared" si="3"/>
        <v>0</v>
      </c>
      <c r="J110" s="11">
        <v>3616</v>
      </c>
      <c r="K110" s="58" t="s">
        <v>1121</v>
      </c>
      <c r="L110" s="8">
        <f t="shared" si="4"/>
        <v>0</v>
      </c>
      <c r="M110" s="7" t="str">
        <f t="shared" si="5"/>
        <v>Silencioso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19" ht="15.75" x14ac:dyDescent="0.25">
      <c r="A111" s="42">
        <v>106</v>
      </c>
      <c r="B111" s="7">
        <v>310970</v>
      </c>
      <c r="C111" s="17" t="s">
        <v>1114</v>
      </c>
      <c r="D111" s="36" t="s">
        <v>36</v>
      </c>
      <c r="E111" s="36" t="s">
        <v>140</v>
      </c>
      <c r="F111" s="12">
        <f>VLOOKUP(A111,Dengue!$1:$1048576,10,FALSE)</f>
        <v>0</v>
      </c>
      <c r="G111" s="12">
        <f>VLOOKUP($A111,Chik!$1:$1048576,10,FALSE)</f>
        <v>0</v>
      </c>
      <c r="H111" s="12">
        <f>VLOOKUP($A111,zika!$1:$1048576,10,FALSE)</f>
        <v>0</v>
      </c>
      <c r="I111" s="12">
        <f t="shared" si="3"/>
        <v>0</v>
      </c>
      <c r="J111" s="11">
        <v>11514</v>
      </c>
      <c r="K111" s="58" t="s">
        <v>1121</v>
      </c>
      <c r="L111" s="8">
        <f t="shared" si="4"/>
        <v>0</v>
      </c>
      <c r="M111" s="7" t="str">
        <f t="shared" si="5"/>
        <v>Silencioso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38"/>
    </row>
    <row r="112" spans="1:19" ht="15.75" x14ac:dyDescent="0.25">
      <c r="A112" s="42">
        <v>107</v>
      </c>
      <c r="B112" s="7">
        <v>310270</v>
      </c>
      <c r="C112" s="17" t="s">
        <v>1113</v>
      </c>
      <c r="D112" s="36" t="s">
        <v>30</v>
      </c>
      <c r="E112" s="36" t="s">
        <v>141</v>
      </c>
      <c r="F112" s="12">
        <f>VLOOKUP(A112,Dengue!$1:$1048576,10,FALSE)</f>
        <v>2</v>
      </c>
      <c r="G112" s="12">
        <f>VLOOKUP($A112,Chik!$1:$1048576,10,FALSE)</f>
        <v>0</v>
      </c>
      <c r="H112" s="12">
        <f>VLOOKUP($A112,zika!$1:$1048576,10,FALSE)</f>
        <v>0</v>
      </c>
      <c r="I112" s="12">
        <f t="shared" si="3"/>
        <v>2</v>
      </c>
      <c r="J112" s="11">
        <v>9382</v>
      </c>
      <c r="K112" s="58" t="s">
        <v>1121</v>
      </c>
      <c r="L112" s="8">
        <f t="shared" si="4"/>
        <v>21.317416329140908</v>
      </c>
      <c r="M112" s="7" t="str">
        <f t="shared" si="5"/>
        <v>Baixa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19" ht="15.75" x14ac:dyDescent="0.25">
      <c r="A113" s="42">
        <v>108</v>
      </c>
      <c r="B113" s="7">
        <v>310980</v>
      </c>
      <c r="C113" s="17" t="s">
        <v>1107</v>
      </c>
      <c r="D113" s="36" t="s">
        <v>142</v>
      </c>
      <c r="E113" s="36" t="s">
        <v>143</v>
      </c>
      <c r="F113" s="12">
        <f>VLOOKUP(A113,Dengue!$1:$1048576,10,FALSE)</f>
        <v>0</v>
      </c>
      <c r="G113" s="12">
        <f>VLOOKUP($A113,Chik!$1:$1048576,10,FALSE)</f>
        <v>0</v>
      </c>
      <c r="H113" s="12">
        <f>VLOOKUP($A113,zika!$1:$1048576,10,FALSE)</f>
        <v>0</v>
      </c>
      <c r="I113" s="12">
        <f t="shared" si="3"/>
        <v>0</v>
      </c>
      <c r="J113" s="11">
        <v>2677</v>
      </c>
      <c r="K113" s="58" t="s">
        <v>1121</v>
      </c>
      <c r="L113" s="8">
        <f t="shared" si="4"/>
        <v>0</v>
      </c>
      <c r="M113" s="7" t="str">
        <f t="shared" si="5"/>
        <v>Silencioso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38"/>
    </row>
    <row r="114" spans="1:19" ht="15.75" x14ac:dyDescent="0.25">
      <c r="A114" s="42">
        <v>109</v>
      </c>
      <c r="B114" s="7">
        <v>310990</v>
      </c>
      <c r="C114" s="17" t="s">
        <v>1108</v>
      </c>
      <c r="D114" s="36" t="s">
        <v>11</v>
      </c>
      <c r="E114" s="36" t="s">
        <v>144</v>
      </c>
      <c r="F114" s="12">
        <f>VLOOKUP(A114,Dengue!$1:$1048576,10,FALSE)</f>
        <v>1</v>
      </c>
      <c r="G114" s="12">
        <f>VLOOKUP($A114,Chik!$1:$1048576,10,FALSE)</f>
        <v>0</v>
      </c>
      <c r="H114" s="12">
        <f>VLOOKUP($A114,zika!$1:$1048576,10,FALSE)</f>
        <v>0</v>
      </c>
      <c r="I114" s="12">
        <f t="shared" si="3"/>
        <v>1</v>
      </c>
      <c r="J114" s="11">
        <v>11495</v>
      </c>
      <c r="K114" s="58" t="s">
        <v>1121</v>
      </c>
      <c r="L114" s="8">
        <f t="shared" si="4"/>
        <v>8.6994345367551116</v>
      </c>
      <c r="M114" s="7" t="str">
        <f t="shared" si="5"/>
        <v>Baixa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110</v>
      </c>
      <c r="B115" s="7">
        <v>311000</v>
      </c>
      <c r="C115" s="17" t="s">
        <v>1108</v>
      </c>
      <c r="D115" s="36" t="s">
        <v>98</v>
      </c>
      <c r="E115" s="36" t="s">
        <v>145</v>
      </c>
      <c r="F115" s="12">
        <f>VLOOKUP(A115,Dengue!$1:$1048576,10,FALSE)</f>
        <v>8</v>
      </c>
      <c r="G115" s="12">
        <f>VLOOKUP($A115,Chik!$1:$1048576,10,FALSE)</f>
        <v>0</v>
      </c>
      <c r="H115" s="12">
        <f>VLOOKUP($A115,zika!$1:$1048576,10,FALSE)</f>
        <v>0</v>
      </c>
      <c r="I115" s="12">
        <f t="shared" si="3"/>
        <v>8</v>
      </c>
      <c r="J115" s="11">
        <v>44377</v>
      </c>
      <c r="K115" s="58" t="s">
        <v>1122</v>
      </c>
      <c r="L115" s="8">
        <f t="shared" si="4"/>
        <v>18.02735651350925</v>
      </c>
      <c r="M115" s="7" t="str">
        <f t="shared" si="5"/>
        <v>Baixa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38"/>
    </row>
    <row r="116" spans="1:19" ht="15.75" x14ac:dyDescent="0.25">
      <c r="A116" s="42">
        <v>111</v>
      </c>
      <c r="B116" s="7">
        <v>311010</v>
      </c>
      <c r="C116" s="17" t="s">
        <v>1115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 t="shared" si="3"/>
        <v>0</v>
      </c>
      <c r="J116" s="11">
        <v>5450</v>
      </c>
      <c r="K116" s="58" t="s">
        <v>1121</v>
      </c>
      <c r="L116" s="8">
        <f t="shared" si="4"/>
        <v>0</v>
      </c>
      <c r="M116" s="7" t="str">
        <f t="shared" si="5"/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112</v>
      </c>
      <c r="B117" s="7">
        <v>311020</v>
      </c>
      <c r="C117" s="17" t="s">
        <v>1109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 t="shared" si="3"/>
        <v>0</v>
      </c>
      <c r="J117" s="11">
        <v>4002</v>
      </c>
      <c r="K117" s="58" t="s">
        <v>1121</v>
      </c>
      <c r="L117" s="8">
        <f t="shared" si="4"/>
        <v>0</v>
      </c>
      <c r="M117" s="7" t="str">
        <f t="shared" si="5"/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19" ht="15.75" x14ac:dyDescent="0.25">
      <c r="A118" s="42">
        <v>113</v>
      </c>
      <c r="B118" s="7">
        <v>311030</v>
      </c>
      <c r="C118" s="17" t="s">
        <v>1114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 t="shared" si="3"/>
        <v>0</v>
      </c>
      <c r="J118" s="11">
        <v>14417</v>
      </c>
      <c r="K118" s="58" t="s">
        <v>1121</v>
      </c>
      <c r="L118" s="8">
        <f t="shared" si="4"/>
        <v>0</v>
      </c>
      <c r="M118" s="7" t="str">
        <f t="shared" si="5"/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114</v>
      </c>
      <c r="B119" s="7">
        <v>311040</v>
      </c>
      <c r="C119" s="17" t="s">
        <v>1112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 t="shared" si="3"/>
        <v>0</v>
      </c>
      <c r="J119" s="11">
        <v>2934</v>
      </c>
      <c r="K119" s="58" t="s">
        <v>1121</v>
      </c>
      <c r="L119" s="8">
        <f t="shared" si="4"/>
        <v>0</v>
      </c>
      <c r="M119" s="7" t="str">
        <f t="shared" si="5"/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115</v>
      </c>
      <c r="B120" s="7">
        <v>311050</v>
      </c>
      <c r="C120" s="17" t="s">
        <v>1114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 t="shared" si="3"/>
        <v>0</v>
      </c>
      <c r="J120" s="11">
        <v>21738</v>
      </c>
      <c r="K120" s="58" t="s">
        <v>1121</v>
      </c>
      <c r="L120" s="8">
        <f t="shared" si="4"/>
        <v>0</v>
      </c>
      <c r="M120" s="7" t="str">
        <f t="shared" si="5"/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116</v>
      </c>
      <c r="B121" s="7">
        <v>311060</v>
      </c>
      <c r="C121" s="17" t="s">
        <v>1114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 t="shared" si="3"/>
        <v>0</v>
      </c>
      <c r="J121" s="11">
        <v>29278</v>
      </c>
      <c r="K121" s="58" t="s">
        <v>1122</v>
      </c>
      <c r="L121" s="8">
        <f t="shared" si="4"/>
        <v>0</v>
      </c>
      <c r="M121" s="7" t="str">
        <f t="shared" si="5"/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19" ht="15.75" x14ac:dyDescent="0.25">
      <c r="A122" s="42">
        <v>117</v>
      </c>
      <c r="B122" s="7">
        <v>311070</v>
      </c>
      <c r="C122" s="17" t="s">
        <v>1114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 t="shared" si="3"/>
        <v>0</v>
      </c>
      <c r="J122" s="11">
        <v>12816</v>
      </c>
      <c r="K122" s="58" t="s">
        <v>1121</v>
      </c>
      <c r="L122" s="8">
        <f t="shared" si="4"/>
        <v>0</v>
      </c>
      <c r="M122" s="7" t="str">
        <f t="shared" si="5"/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118</v>
      </c>
      <c r="B123" s="7">
        <v>311080</v>
      </c>
      <c r="C123" s="17" t="s">
        <v>1113</v>
      </c>
      <c r="D123" s="36" t="s">
        <v>28</v>
      </c>
      <c r="E123" s="36" t="s">
        <v>153</v>
      </c>
      <c r="F123" s="12">
        <f>VLOOKUP(A123,Dengue!$1:$1048576,10,FALSE)</f>
        <v>3</v>
      </c>
      <c r="G123" s="12">
        <f>VLOOKUP($A123,Chik!$1:$1048576,10,FALSE)</f>
        <v>0</v>
      </c>
      <c r="H123" s="12">
        <f>VLOOKUP($A123,zika!$1:$1048576,10,FALSE)</f>
        <v>0</v>
      </c>
      <c r="I123" s="12">
        <f t="shared" si="3"/>
        <v>3</v>
      </c>
      <c r="J123" s="11">
        <v>3711</v>
      </c>
      <c r="K123" s="58" t="s">
        <v>1121</v>
      </c>
      <c r="L123" s="8">
        <f t="shared" si="4"/>
        <v>80.840743734842363</v>
      </c>
      <c r="M123" s="7" t="str">
        <f t="shared" si="5"/>
        <v>Baixa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119</v>
      </c>
      <c r="B124" s="7">
        <v>311090</v>
      </c>
      <c r="C124" s="17" t="s">
        <v>1114</v>
      </c>
      <c r="D124" s="36" t="s">
        <v>33</v>
      </c>
      <c r="E124" s="36" t="s">
        <v>154</v>
      </c>
      <c r="F124" s="12">
        <f>VLOOKUP(A124,Dengue!$1:$1048576,10,FALSE)</f>
        <v>2</v>
      </c>
      <c r="G124" s="12">
        <f>VLOOKUP($A124,Chik!$1:$1048576,10,FALSE)</f>
        <v>1</v>
      </c>
      <c r="H124" s="12">
        <f>VLOOKUP($A124,zika!$1:$1048576,10,FALSE)</f>
        <v>0</v>
      </c>
      <c r="I124" s="12">
        <f t="shared" si="3"/>
        <v>3</v>
      </c>
      <c r="J124" s="11">
        <v>16565</v>
      </c>
      <c r="K124" s="58" t="s">
        <v>1121</v>
      </c>
      <c r="L124" s="8">
        <f t="shared" si="4"/>
        <v>18.110473890733473</v>
      </c>
      <c r="M124" s="7" t="str">
        <f t="shared" si="5"/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120</v>
      </c>
      <c r="B125" s="7">
        <v>311100</v>
      </c>
      <c r="C125" s="17" t="s">
        <v>1114</v>
      </c>
      <c r="D125" s="36" t="s">
        <v>40</v>
      </c>
      <c r="E125" s="36" t="s">
        <v>155</v>
      </c>
      <c r="F125" s="12">
        <f>VLOOKUP(A125,Dengue!$1:$1048576,10,FALSE)</f>
        <v>0</v>
      </c>
      <c r="G125" s="12">
        <f>VLOOKUP($A125,Chik!$1:$1048576,10,FALSE)</f>
        <v>0</v>
      </c>
      <c r="H125" s="12">
        <f>VLOOKUP($A125,zika!$1:$1048576,10,FALSE)</f>
        <v>0</v>
      </c>
      <c r="I125" s="12">
        <f t="shared" si="3"/>
        <v>0</v>
      </c>
      <c r="J125" s="11">
        <v>21056</v>
      </c>
      <c r="K125" s="58" t="s">
        <v>1121</v>
      </c>
      <c r="L125" s="8">
        <f t="shared" si="4"/>
        <v>0</v>
      </c>
      <c r="M125" s="7" t="str">
        <f t="shared" si="5"/>
        <v>Silencioso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38"/>
    </row>
    <row r="126" spans="1:19" ht="15.75" x14ac:dyDescent="0.25">
      <c r="A126" s="42">
        <v>121</v>
      </c>
      <c r="B126" s="7">
        <v>311110</v>
      </c>
      <c r="C126" s="17" t="s">
        <v>1107</v>
      </c>
      <c r="D126" s="36" t="s">
        <v>142</v>
      </c>
      <c r="E126" s="36" t="s">
        <v>156</v>
      </c>
      <c r="F126" s="12">
        <f>VLOOKUP(A126,Dengue!$1:$1048576,10,FALSE)</f>
        <v>8</v>
      </c>
      <c r="G126" s="12">
        <f>VLOOKUP($A126,Chik!$1:$1048576,10,FALSE)</f>
        <v>0</v>
      </c>
      <c r="H126" s="12">
        <f>VLOOKUP($A126,zika!$1:$1048576,10,FALSE)</f>
        <v>0</v>
      </c>
      <c r="I126" s="12">
        <f t="shared" si="3"/>
        <v>8</v>
      </c>
      <c r="J126" s="11">
        <v>19738</v>
      </c>
      <c r="K126" s="58" t="s">
        <v>1121</v>
      </c>
      <c r="L126" s="8">
        <f t="shared" si="4"/>
        <v>40.530955517276318</v>
      </c>
      <c r="M126" s="7" t="str">
        <f t="shared" si="5"/>
        <v>Baixa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19" ht="15.75" x14ac:dyDescent="0.25">
      <c r="A127" s="42">
        <v>122</v>
      </c>
      <c r="B127" s="7">
        <v>311115</v>
      </c>
      <c r="C127" s="17" t="s">
        <v>1118</v>
      </c>
      <c r="D127" s="36" t="s">
        <v>121</v>
      </c>
      <c r="E127" s="36" t="s">
        <v>157</v>
      </c>
      <c r="F127" s="12">
        <f>VLOOKUP(A127,Dengue!$1:$1048576,10,FALSE)</f>
        <v>0</v>
      </c>
      <c r="G127" s="12">
        <f>VLOOKUP($A127,Chik!$1:$1048576,10,FALSE)</f>
        <v>0</v>
      </c>
      <c r="H127" s="12">
        <f>VLOOKUP($A127,zika!$1:$1048576,10,FALSE)</f>
        <v>0</v>
      </c>
      <c r="I127" s="12">
        <f t="shared" si="3"/>
        <v>0</v>
      </c>
      <c r="J127" s="11">
        <v>3810</v>
      </c>
      <c r="K127" s="58" t="s">
        <v>1121</v>
      </c>
      <c r="L127" s="8">
        <f t="shared" si="4"/>
        <v>0</v>
      </c>
      <c r="M127" s="7" t="str">
        <f t="shared" si="5"/>
        <v>Silencioso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38"/>
    </row>
    <row r="128" spans="1:19" ht="15.75" x14ac:dyDescent="0.25">
      <c r="A128" s="42">
        <v>123</v>
      </c>
      <c r="B128" s="7">
        <v>311120</v>
      </c>
      <c r="C128" s="17" t="s">
        <v>1112</v>
      </c>
      <c r="D128" s="36" t="s">
        <v>26</v>
      </c>
      <c r="E128" s="36" t="s">
        <v>158</v>
      </c>
      <c r="F128" s="12">
        <f>VLOOKUP(A128,Dengue!$1:$1048576,10,FALSE)</f>
        <v>346</v>
      </c>
      <c r="G128" s="12">
        <f>VLOOKUP($A128,Chik!$1:$1048576,10,FALSE)</f>
        <v>0</v>
      </c>
      <c r="H128" s="12">
        <f>VLOOKUP($A128,zika!$1:$1048576,10,FALSE)</f>
        <v>0</v>
      </c>
      <c r="I128" s="12">
        <f t="shared" si="3"/>
        <v>346</v>
      </c>
      <c r="J128" s="11">
        <v>53866</v>
      </c>
      <c r="K128" s="58" t="s">
        <v>1122</v>
      </c>
      <c r="L128" s="8">
        <f t="shared" si="4"/>
        <v>642.33468235993018</v>
      </c>
      <c r="M128" s="7" t="str">
        <f t="shared" si="5"/>
        <v>Muito Alta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38"/>
    </row>
    <row r="129" spans="1:19" ht="15.75" x14ac:dyDescent="0.25">
      <c r="A129" s="42">
        <v>124</v>
      </c>
      <c r="B129" s="7">
        <v>311130</v>
      </c>
      <c r="C129" s="17" t="s">
        <v>1114</v>
      </c>
      <c r="D129" s="36" t="s">
        <v>40</v>
      </c>
      <c r="E129" s="36" t="s">
        <v>159</v>
      </c>
      <c r="F129" s="12">
        <f>VLOOKUP(A129,Dengue!$1:$1048576,10,FALSE)</f>
        <v>1</v>
      </c>
      <c r="G129" s="12">
        <f>VLOOKUP($A129,Chik!$1:$1048576,10,FALSE)</f>
        <v>0</v>
      </c>
      <c r="H129" s="12">
        <f>VLOOKUP($A129,zika!$1:$1048576,10,FALSE)</f>
        <v>0</v>
      </c>
      <c r="I129" s="12">
        <f t="shared" si="3"/>
        <v>1</v>
      </c>
      <c r="J129" s="11">
        <v>11658</v>
      </c>
      <c r="K129" s="58" t="s">
        <v>1121</v>
      </c>
      <c r="L129" s="8">
        <f t="shared" si="4"/>
        <v>8.5778006519128489</v>
      </c>
      <c r="M129" s="7" t="str">
        <f t="shared" si="5"/>
        <v>Baixa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38"/>
    </row>
    <row r="130" spans="1:19" ht="15.75" x14ac:dyDescent="0.25">
      <c r="A130" s="42">
        <v>125</v>
      </c>
      <c r="B130" s="7">
        <v>311140</v>
      </c>
      <c r="C130" s="17" t="s">
        <v>1111</v>
      </c>
      <c r="D130" s="36" t="s">
        <v>24</v>
      </c>
      <c r="E130" s="36" t="s">
        <v>160</v>
      </c>
      <c r="F130" s="12">
        <f>VLOOKUP(A130,Dengue!$1:$1048576,10,FALSE)</f>
        <v>4</v>
      </c>
      <c r="G130" s="12">
        <f>VLOOKUP($A130,Chik!$1:$1048576,10,FALSE)</f>
        <v>0</v>
      </c>
      <c r="H130" s="12">
        <f>VLOOKUP($A130,zika!$1:$1048576,10,FALSE)</f>
        <v>0</v>
      </c>
      <c r="I130" s="12">
        <f t="shared" si="3"/>
        <v>4</v>
      </c>
      <c r="J130" s="11">
        <v>8029</v>
      </c>
      <c r="K130" s="58" t="s">
        <v>1121</v>
      </c>
      <c r="L130" s="8">
        <f t="shared" si="4"/>
        <v>49.81940465811433</v>
      </c>
      <c r="M130" s="7" t="str">
        <f t="shared" si="5"/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126</v>
      </c>
      <c r="B131" s="7">
        <v>311150</v>
      </c>
      <c r="C131" s="17" t="s">
        <v>1111</v>
      </c>
      <c r="D131" s="36" t="s">
        <v>24</v>
      </c>
      <c r="E131" s="36" t="s">
        <v>161</v>
      </c>
      <c r="F131" s="12">
        <f>VLOOKUP(A131,Dengue!$1:$1048576,10,FALSE)</f>
        <v>1</v>
      </c>
      <c r="G131" s="12">
        <f>VLOOKUP($A131,Chik!$1:$1048576,10,FALSE)</f>
        <v>1</v>
      </c>
      <c r="H131" s="12">
        <f>VLOOKUP($A131,zika!$1:$1048576,10,FALSE)</f>
        <v>0</v>
      </c>
      <c r="I131" s="12">
        <f t="shared" si="3"/>
        <v>2</v>
      </c>
      <c r="J131" s="11">
        <v>15356</v>
      </c>
      <c r="K131" s="58" t="s">
        <v>1121</v>
      </c>
      <c r="L131" s="8">
        <f t="shared" si="4"/>
        <v>13.024225058609012</v>
      </c>
      <c r="M131" s="7" t="str">
        <f t="shared" si="5"/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127</v>
      </c>
      <c r="B132" s="7">
        <v>311160</v>
      </c>
      <c r="C132" s="17" t="s">
        <v>1114</v>
      </c>
      <c r="D132" s="36" t="s">
        <v>40</v>
      </c>
      <c r="E132" s="36" t="s">
        <v>162</v>
      </c>
      <c r="F132" s="12">
        <f>VLOOKUP(A132,Dengue!$1:$1048576,10,FALSE)</f>
        <v>0</v>
      </c>
      <c r="G132" s="12">
        <f>VLOOKUP($A132,Chik!$1:$1048576,10,FALSE)</f>
        <v>0</v>
      </c>
      <c r="H132" s="12">
        <f>VLOOKUP($A132,zika!$1:$1048576,10,FALSE)</f>
        <v>0</v>
      </c>
      <c r="I132" s="12">
        <f t="shared" si="3"/>
        <v>0</v>
      </c>
      <c r="J132" s="11">
        <v>28703</v>
      </c>
      <c r="K132" s="58" t="s">
        <v>1122</v>
      </c>
      <c r="L132" s="8">
        <f t="shared" si="4"/>
        <v>0</v>
      </c>
      <c r="M132" s="7" t="str">
        <f t="shared" si="5"/>
        <v>Silencioso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19" ht="15.75" x14ac:dyDescent="0.25">
      <c r="A133" s="42">
        <v>128</v>
      </c>
      <c r="B133" s="7">
        <v>311190</v>
      </c>
      <c r="C133" s="17" t="s">
        <v>1112</v>
      </c>
      <c r="D133" s="36" t="s">
        <v>26</v>
      </c>
      <c r="E133" s="36" t="s">
        <v>163</v>
      </c>
      <c r="F133" s="12">
        <f>VLOOKUP(A133,Dengue!$1:$1048576,10,FALSE)</f>
        <v>1</v>
      </c>
      <c r="G133" s="12">
        <f>VLOOKUP($A133,Chik!$1:$1048576,10,FALSE)</f>
        <v>0</v>
      </c>
      <c r="H133" s="12">
        <f>VLOOKUP($A133,zika!$1:$1048576,10,FALSE)</f>
        <v>0</v>
      </c>
      <c r="I133" s="12">
        <f t="shared" si="3"/>
        <v>1</v>
      </c>
      <c r="J133" s="11">
        <v>5612</v>
      </c>
      <c r="K133" s="58" t="s">
        <v>1121</v>
      </c>
      <c r="L133" s="8">
        <f t="shared" si="4"/>
        <v>17.818959372772632</v>
      </c>
      <c r="M133" s="7" t="str">
        <f t="shared" si="5"/>
        <v>Baixa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129</v>
      </c>
      <c r="B134" s="7">
        <v>311170</v>
      </c>
      <c r="C134" s="17" t="s">
        <v>1109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 t="shared" ref="I134:I197" si="6">H134+F134+G134</f>
        <v>0</v>
      </c>
      <c r="J134" s="11">
        <v>4579</v>
      </c>
      <c r="K134" s="58" t="s">
        <v>1121</v>
      </c>
      <c r="L134" s="8">
        <f t="shared" ref="L134:L197" si="7">I134/J134*100000</f>
        <v>0</v>
      </c>
      <c r="M134" s="7" t="str">
        <f t="shared" ref="M134:M197" si="8"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130</v>
      </c>
      <c r="B135" s="7">
        <v>311180</v>
      </c>
      <c r="C135" s="17" t="s">
        <v>1107</v>
      </c>
      <c r="D135" s="36" t="s">
        <v>142</v>
      </c>
      <c r="E135" s="36" t="s">
        <v>165</v>
      </c>
      <c r="F135" s="12">
        <f>VLOOKUP(A135,Dengue!$1:$1048576,10,FALSE)</f>
        <v>5</v>
      </c>
      <c r="G135" s="12">
        <f>VLOOKUP($A135,Chik!$1:$1048576,10,FALSE)</f>
        <v>0</v>
      </c>
      <c r="H135" s="12">
        <f>VLOOKUP($A135,zika!$1:$1048576,10,FALSE)</f>
        <v>0</v>
      </c>
      <c r="I135" s="12">
        <f t="shared" si="6"/>
        <v>5</v>
      </c>
      <c r="J135" s="11">
        <v>12025</v>
      </c>
      <c r="K135" s="58" t="s">
        <v>1121</v>
      </c>
      <c r="L135" s="8">
        <f t="shared" si="7"/>
        <v>41.580041580041581</v>
      </c>
      <c r="M135" s="7" t="str">
        <f t="shared" si="8"/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38"/>
    </row>
    <row r="136" spans="1:19" ht="15.75" x14ac:dyDescent="0.25">
      <c r="A136" s="42">
        <v>131</v>
      </c>
      <c r="B136" s="7">
        <v>311200</v>
      </c>
      <c r="C136" s="17" t="s">
        <v>1112</v>
      </c>
      <c r="D136" s="36" t="s">
        <v>26</v>
      </c>
      <c r="E136" s="36" t="s">
        <v>166</v>
      </c>
      <c r="F136" s="12">
        <f>VLOOKUP(A136,Dengue!$1:$1048576,10,FALSE)</f>
        <v>4</v>
      </c>
      <c r="G136" s="12">
        <f>VLOOKUP($A136,Chik!$1:$1048576,10,FALSE)</f>
        <v>0</v>
      </c>
      <c r="H136" s="12">
        <f>VLOOKUP($A136,zika!$1:$1048576,10,FALSE)</f>
        <v>0</v>
      </c>
      <c r="I136" s="12">
        <f t="shared" si="6"/>
        <v>4</v>
      </c>
      <c r="J136" s="11">
        <v>14883</v>
      </c>
      <c r="K136" s="58" t="s">
        <v>1121</v>
      </c>
      <c r="L136" s="8">
        <f t="shared" si="7"/>
        <v>26.876301820869447</v>
      </c>
      <c r="M136" s="7" t="str">
        <f t="shared" si="8"/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132</v>
      </c>
      <c r="B137" s="7">
        <v>311205</v>
      </c>
      <c r="C137" s="17" t="s">
        <v>1110</v>
      </c>
      <c r="D137" s="36" t="s">
        <v>22</v>
      </c>
      <c r="E137" s="36" t="s">
        <v>167</v>
      </c>
      <c r="F137" s="12">
        <f>VLOOKUP(A137,Dengue!$1:$1048576,10,FALSE)</f>
        <v>0</v>
      </c>
      <c r="G137" s="12">
        <f>VLOOKUP($A137,Chik!$1:$1048576,10,FALSE)</f>
        <v>0</v>
      </c>
      <c r="H137" s="12">
        <f>VLOOKUP($A137,zika!$1:$1048576,10,FALSE)</f>
        <v>0</v>
      </c>
      <c r="I137" s="12">
        <f t="shared" si="6"/>
        <v>0</v>
      </c>
      <c r="J137" s="11">
        <v>4498</v>
      </c>
      <c r="K137" s="58" t="s">
        <v>1121</v>
      </c>
      <c r="L137" s="8">
        <f t="shared" si="7"/>
        <v>0</v>
      </c>
      <c r="M137" s="7" t="str">
        <f t="shared" si="8"/>
        <v>Silencioso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133</v>
      </c>
      <c r="B138" s="7">
        <v>311210</v>
      </c>
      <c r="C138" s="17" t="s">
        <v>1115</v>
      </c>
      <c r="D138" s="36" t="s">
        <v>14</v>
      </c>
      <c r="E138" s="36" t="s">
        <v>168</v>
      </c>
      <c r="F138" s="12">
        <f>VLOOKUP(A138,Dengue!$1:$1048576,10,FALSE)</f>
        <v>0</v>
      </c>
      <c r="G138" s="12">
        <f>VLOOKUP($A138,Chik!$1:$1048576,10,FALSE)</f>
        <v>0</v>
      </c>
      <c r="H138" s="12">
        <f>VLOOKUP($A138,zika!$1:$1048576,10,FALSE)</f>
        <v>0</v>
      </c>
      <c r="I138" s="12">
        <f t="shared" si="6"/>
        <v>0</v>
      </c>
      <c r="J138" s="11">
        <v>5424</v>
      </c>
      <c r="K138" s="58" t="s">
        <v>1121</v>
      </c>
      <c r="L138" s="8">
        <f t="shared" si="7"/>
        <v>0</v>
      </c>
      <c r="M138" s="7" t="str">
        <f t="shared" si="8"/>
        <v>Silencioso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134</v>
      </c>
      <c r="B139" s="7">
        <v>311220</v>
      </c>
      <c r="C139" s="17" t="s">
        <v>1116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 t="shared" si="6"/>
        <v>0</v>
      </c>
      <c r="J139" s="11">
        <v>4673</v>
      </c>
      <c r="K139" s="58" t="s">
        <v>1121</v>
      </c>
      <c r="L139" s="8">
        <f t="shared" si="7"/>
        <v>0</v>
      </c>
      <c r="M139" s="7" t="str">
        <f t="shared" si="8"/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19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1</v>
      </c>
      <c r="G140" s="12">
        <f>VLOOKUP($A140,Chik!$1:$1048576,10,FALSE)</f>
        <v>0</v>
      </c>
      <c r="H140" s="12">
        <f>VLOOKUP($A140,zika!$1:$1048576,10,FALSE)</f>
        <v>0</v>
      </c>
      <c r="I140" s="12">
        <f t="shared" si="6"/>
        <v>1</v>
      </c>
      <c r="J140" s="11">
        <v>37856</v>
      </c>
      <c r="K140" s="58" t="s">
        <v>1122</v>
      </c>
      <c r="L140" s="8">
        <f t="shared" si="7"/>
        <v>2.6415891800507185</v>
      </c>
      <c r="M140" s="7" t="str">
        <f t="shared" si="8"/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136</v>
      </c>
      <c r="B141" s="7">
        <v>311240</v>
      </c>
      <c r="C141" s="17" t="s">
        <v>1114</v>
      </c>
      <c r="D141" s="36" t="s">
        <v>45</v>
      </c>
      <c r="E141" s="36" t="s">
        <v>171</v>
      </c>
      <c r="F141" s="12">
        <f>VLOOKUP(A141,Dengue!$1:$1048576,10,FALSE)</f>
        <v>0</v>
      </c>
      <c r="G141" s="12">
        <f>VLOOKUP($A141,Chik!$1:$1048576,10,FALSE)</f>
        <v>0</v>
      </c>
      <c r="H141" s="12">
        <f>VLOOKUP($A141,zika!$1:$1048576,10,FALSE)</f>
        <v>0</v>
      </c>
      <c r="I141" s="12">
        <f t="shared" si="6"/>
        <v>0</v>
      </c>
      <c r="J141" s="11">
        <v>6952</v>
      </c>
      <c r="K141" s="58" t="s">
        <v>1121</v>
      </c>
      <c r="L141" s="8">
        <f t="shared" si="7"/>
        <v>0</v>
      </c>
      <c r="M141" s="7" t="str">
        <f t="shared" si="8"/>
        <v>Silencioso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19" ht="15.75" x14ac:dyDescent="0.25">
      <c r="A142" s="42">
        <v>137</v>
      </c>
      <c r="B142" s="7">
        <v>311250</v>
      </c>
      <c r="C142" s="17" t="s">
        <v>1108</v>
      </c>
      <c r="D142" s="36" t="s">
        <v>11</v>
      </c>
      <c r="E142" s="36" t="s">
        <v>172</v>
      </c>
      <c r="F142" s="12">
        <f>VLOOKUP(A142,Dengue!$1:$1048576,10,FALSE)</f>
        <v>27</v>
      </c>
      <c r="G142" s="12">
        <f>VLOOKUP($A142,Chik!$1:$1048576,10,FALSE)</f>
        <v>0</v>
      </c>
      <c r="H142" s="12">
        <f>VLOOKUP($A142,zika!$1:$1048576,10,FALSE)</f>
        <v>0</v>
      </c>
      <c r="I142" s="12">
        <f t="shared" si="6"/>
        <v>27</v>
      </c>
      <c r="J142" s="11">
        <v>9679</v>
      </c>
      <c r="K142" s="58" t="s">
        <v>1121</v>
      </c>
      <c r="L142" s="8">
        <f t="shared" si="7"/>
        <v>278.95443744188452</v>
      </c>
      <c r="M142" s="7" t="str">
        <f t="shared" si="8"/>
        <v>Média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38"/>
    </row>
    <row r="143" spans="1:19" ht="15.75" x14ac:dyDescent="0.25">
      <c r="A143" s="42">
        <v>138</v>
      </c>
      <c r="B143" s="7">
        <v>311260</v>
      </c>
      <c r="C143" s="17" t="s">
        <v>1107</v>
      </c>
      <c r="D143" s="36" t="s">
        <v>142</v>
      </c>
      <c r="E143" s="36" t="s">
        <v>173</v>
      </c>
      <c r="F143" s="12">
        <f>VLOOKUP(A143,Dengue!$1:$1048576,10,FALSE)</f>
        <v>10</v>
      </c>
      <c r="G143" s="12">
        <f>VLOOKUP($A143,Chik!$1:$1048576,10,FALSE)</f>
        <v>0</v>
      </c>
      <c r="H143" s="12">
        <f>VLOOKUP($A143,zika!$1:$1048576,10,FALSE)</f>
        <v>0</v>
      </c>
      <c r="I143" s="12">
        <f t="shared" si="6"/>
        <v>10</v>
      </c>
      <c r="J143" s="11">
        <v>16109</v>
      </c>
      <c r="K143" s="58" t="s">
        <v>1121</v>
      </c>
      <c r="L143" s="8">
        <f t="shared" si="7"/>
        <v>62.077099757899312</v>
      </c>
      <c r="M143" s="7" t="str">
        <f t="shared" si="8"/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139</v>
      </c>
      <c r="B144" s="7">
        <v>311265</v>
      </c>
      <c r="C144" s="17" t="s">
        <v>1110</v>
      </c>
      <c r="D144" s="36" t="s">
        <v>22</v>
      </c>
      <c r="E144" s="36" t="s">
        <v>174</v>
      </c>
      <c r="F144" s="12">
        <f>VLOOKUP(A144,Dengue!$1:$1048576,10,FALSE)</f>
        <v>0</v>
      </c>
      <c r="G144" s="12">
        <f>VLOOKUP($A144,Chik!$1:$1048576,10,FALSE)</f>
        <v>0</v>
      </c>
      <c r="H144" s="12">
        <f>VLOOKUP($A144,zika!$1:$1048576,10,FALSE)</f>
        <v>0</v>
      </c>
      <c r="I144" s="12">
        <f t="shared" si="6"/>
        <v>0</v>
      </c>
      <c r="J144" s="11">
        <v>5420</v>
      </c>
      <c r="K144" s="58" t="s">
        <v>1121</v>
      </c>
      <c r="L144" s="8">
        <f t="shared" si="7"/>
        <v>0</v>
      </c>
      <c r="M144" s="7" t="str">
        <f t="shared" si="8"/>
        <v>Silencioso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21" ht="15.75" x14ac:dyDescent="0.25">
      <c r="A145" s="42">
        <v>140</v>
      </c>
      <c r="B145" s="7">
        <v>311270</v>
      </c>
      <c r="C145" s="17" t="s">
        <v>1118</v>
      </c>
      <c r="D145" s="36" t="s">
        <v>102</v>
      </c>
      <c r="E145" s="36" t="s">
        <v>175</v>
      </c>
      <c r="F145" s="12">
        <f>VLOOKUP(A145,Dengue!$1:$1048576,10,FALSE)</f>
        <v>9</v>
      </c>
      <c r="G145" s="12">
        <f>VLOOKUP($A145,Chik!$1:$1048576,10,FALSE)</f>
        <v>0</v>
      </c>
      <c r="H145" s="12">
        <f>VLOOKUP($A145,zika!$1:$1048576,10,FALSE)</f>
        <v>0</v>
      </c>
      <c r="I145" s="12">
        <f t="shared" si="6"/>
        <v>9</v>
      </c>
      <c r="J145" s="11">
        <v>15153</v>
      </c>
      <c r="K145" s="58" t="s">
        <v>1121</v>
      </c>
      <c r="L145" s="8">
        <f t="shared" si="7"/>
        <v>59.394179370421703</v>
      </c>
      <c r="M145" s="7" t="str">
        <f t="shared" si="8"/>
        <v>Baixa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38"/>
    </row>
    <row r="146" spans="1:21" ht="15.75" x14ac:dyDescent="0.25">
      <c r="A146" s="42">
        <v>141</v>
      </c>
      <c r="B146" s="7">
        <v>311280</v>
      </c>
      <c r="C146" s="17" t="s">
        <v>1114</v>
      </c>
      <c r="D146" s="36" t="s">
        <v>45</v>
      </c>
      <c r="E146" s="36" t="s">
        <v>176</v>
      </c>
      <c r="F146" s="12">
        <f>VLOOKUP(A146,Dengue!$1:$1048576,10,FALSE)</f>
        <v>5</v>
      </c>
      <c r="G146" s="12">
        <f>VLOOKUP($A146,Chik!$1:$1048576,10,FALSE)</f>
        <v>0</v>
      </c>
      <c r="H146" s="12">
        <f>VLOOKUP($A146,zika!$1:$1048576,10,FALSE)</f>
        <v>0</v>
      </c>
      <c r="I146" s="12">
        <f t="shared" si="6"/>
        <v>5</v>
      </c>
      <c r="J146" s="11">
        <v>8601</v>
      </c>
      <c r="K146" s="58" t="s">
        <v>1121</v>
      </c>
      <c r="L146" s="8">
        <f t="shared" si="7"/>
        <v>58.132775258690849</v>
      </c>
      <c r="M146" s="7" t="str">
        <f t="shared" si="8"/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21" ht="15.75" x14ac:dyDescent="0.25">
      <c r="A147" s="42">
        <v>142</v>
      </c>
      <c r="B147" s="7">
        <v>311290</v>
      </c>
      <c r="C147" s="17" t="s">
        <v>1109</v>
      </c>
      <c r="D147" s="36" t="s">
        <v>14</v>
      </c>
      <c r="E147" s="36" t="s">
        <v>177</v>
      </c>
      <c r="F147" s="12">
        <f>VLOOKUP(A147,Dengue!$1:$1048576,10,FALSE)</f>
        <v>0</v>
      </c>
      <c r="G147" s="12">
        <f>VLOOKUP($A147,Chik!$1:$1048576,10,FALSE)</f>
        <v>0</v>
      </c>
      <c r="H147" s="12">
        <f>VLOOKUP($A147,zika!$1:$1048576,10,FALSE)</f>
        <v>0</v>
      </c>
      <c r="I147" s="12">
        <f t="shared" si="6"/>
        <v>0</v>
      </c>
      <c r="J147" s="11">
        <v>9287</v>
      </c>
      <c r="K147" s="58" t="s">
        <v>1121</v>
      </c>
      <c r="L147" s="8">
        <f t="shared" si="7"/>
        <v>0</v>
      </c>
      <c r="M147" s="7" t="str">
        <f t="shared" si="8"/>
        <v>Silencioso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21" ht="15.75" x14ac:dyDescent="0.25">
      <c r="A148" s="42">
        <v>143</v>
      </c>
      <c r="B148" s="7">
        <v>311300</v>
      </c>
      <c r="C148" s="17" t="s">
        <v>1113</v>
      </c>
      <c r="D148" s="36" t="s">
        <v>28</v>
      </c>
      <c r="E148" s="36" t="s">
        <v>178</v>
      </c>
      <c r="F148" s="12">
        <f>VLOOKUP(A148,Dengue!$1:$1048576,10,FALSE)</f>
        <v>0</v>
      </c>
      <c r="G148" s="12">
        <f>VLOOKUP($A148,Chik!$1:$1048576,10,FALSE)</f>
        <v>0</v>
      </c>
      <c r="H148" s="12">
        <f>VLOOKUP($A148,zika!$1:$1048576,10,FALSE)</f>
        <v>0</v>
      </c>
      <c r="I148" s="12">
        <f t="shared" si="6"/>
        <v>0</v>
      </c>
      <c r="J148" s="11">
        <v>23586</v>
      </c>
      <c r="K148" s="58" t="s">
        <v>1121</v>
      </c>
      <c r="L148" s="8">
        <f t="shared" si="7"/>
        <v>0</v>
      </c>
      <c r="M148" s="7" t="str">
        <f t="shared" si="8"/>
        <v>Silencioso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21" ht="15.75" x14ac:dyDescent="0.25">
      <c r="A149" s="42">
        <v>144</v>
      </c>
      <c r="B149" s="7">
        <v>311310</v>
      </c>
      <c r="C149" s="17" t="s">
        <v>1116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 t="shared" si="6"/>
        <v>0</v>
      </c>
      <c r="J149" s="11">
        <v>3200</v>
      </c>
      <c r="K149" s="58" t="s">
        <v>1121</v>
      </c>
      <c r="L149" s="8">
        <f t="shared" si="7"/>
        <v>0</v>
      </c>
      <c r="M149" s="7" t="str">
        <f t="shared" si="8"/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21" ht="15.75" x14ac:dyDescent="0.25">
      <c r="A150" s="42">
        <v>145</v>
      </c>
      <c r="B150" s="7">
        <v>311320</v>
      </c>
      <c r="C150" s="17" t="s">
        <v>1116</v>
      </c>
      <c r="D150" s="36" t="s">
        <v>41</v>
      </c>
      <c r="E150" s="36" t="s">
        <v>180</v>
      </c>
      <c r="F150" s="12">
        <f>VLOOKUP(A150,Dengue!$1:$1048576,10,FALSE)</f>
        <v>3</v>
      </c>
      <c r="G150" s="12">
        <f>VLOOKUP($A150,Chik!$1:$1048576,10,FALSE)</f>
        <v>0</v>
      </c>
      <c r="H150" s="12">
        <f>VLOOKUP($A150,zika!$1:$1048576,10,FALSE)</f>
        <v>0</v>
      </c>
      <c r="I150" s="12">
        <f t="shared" si="6"/>
        <v>3</v>
      </c>
      <c r="J150" s="11">
        <v>25327</v>
      </c>
      <c r="K150" s="58" t="s">
        <v>1122</v>
      </c>
      <c r="L150" s="8">
        <f t="shared" si="7"/>
        <v>11.845066529790342</v>
      </c>
      <c r="M150" s="7" t="str">
        <f t="shared" si="8"/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77"/>
      <c r="T150" s="77"/>
      <c r="U150" s="77"/>
    </row>
    <row r="151" spans="1:21" ht="15.75" x14ac:dyDescent="0.25">
      <c r="A151" s="42">
        <v>146</v>
      </c>
      <c r="B151" s="7">
        <v>311330</v>
      </c>
      <c r="C151" s="17" t="s">
        <v>1115</v>
      </c>
      <c r="D151" s="36" t="s">
        <v>14</v>
      </c>
      <c r="E151" s="36" t="s">
        <v>181</v>
      </c>
      <c r="F151" s="12">
        <f>VLOOKUP(A151,Dengue!$1:$1048576,10,FALSE)</f>
        <v>0</v>
      </c>
      <c r="G151" s="12">
        <f>VLOOKUP($A151,Chik!$1:$1048576,10,FALSE)</f>
        <v>0</v>
      </c>
      <c r="H151" s="12">
        <f>VLOOKUP($A151,zika!$1:$1048576,10,FALSE)</f>
        <v>0</v>
      </c>
      <c r="I151" s="12">
        <f t="shared" si="6"/>
        <v>0</v>
      </c>
      <c r="J151" s="11">
        <v>32988</v>
      </c>
      <c r="K151" s="58" t="s">
        <v>1122</v>
      </c>
      <c r="L151" s="8">
        <f t="shared" si="7"/>
        <v>0</v>
      </c>
      <c r="M151" s="7" t="str">
        <f t="shared" si="8"/>
        <v>Silencioso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21" ht="15.75" x14ac:dyDescent="0.25">
      <c r="A152" s="42">
        <v>147</v>
      </c>
      <c r="B152" s="7">
        <v>311340</v>
      </c>
      <c r="C152" s="17" t="s">
        <v>1110</v>
      </c>
      <c r="D152" s="36" t="s">
        <v>20</v>
      </c>
      <c r="E152" s="36" t="s">
        <v>182</v>
      </c>
      <c r="F152" s="12">
        <f>VLOOKUP(A152,Dengue!$1:$1048576,10,FALSE)</f>
        <v>5</v>
      </c>
      <c r="G152" s="12">
        <f>VLOOKUP($A152,Chik!$1:$1048576,10,FALSE)</f>
        <v>0</v>
      </c>
      <c r="H152" s="12">
        <f>VLOOKUP($A152,zika!$1:$1048576,10,FALSE)</f>
        <v>0</v>
      </c>
      <c r="I152" s="12">
        <f t="shared" si="6"/>
        <v>5</v>
      </c>
      <c r="J152" s="11">
        <v>91503</v>
      </c>
      <c r="K152" s="58" t="s">
        <v>1123</v>
      </c>
      <c r="L152" s="8">
        <f t="shared" si="7"/>
        <v>5.4643017168835994</v>
      </c>
      <c r="M152" s="7" t="str">
        <f t="shared" si="8"/>
        <v>Baixa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38"/>
    </row>
    <row r="153" spans="1:21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3</v>
      </c>
      <c r="G153" s="12">
        <f>VLOOKUP($A153,Chik!$1:$1048576,10,FALSE)</f>
        <v>0</v>
      </c>
      <c r="H153" s="12">
        <f>VLOOKUP($A153,zika!$1:$1048576,10,FALSE)</f>
        <v>0</v>
      </c>
      <c r="I153" s="12">
        <f t="shared" si="6"/>
        <v>3</v>
      </c>
      <c r="J153" s="11">
        <v>9396</v>
      </c>
      <c r="K153" s="58" t="s">
        <v>1121</v>
      </c>
      <c r="L153" s="8">
        <f t="shared" si="7"/>
        <v>31.928480204342275</v>
      </c>
      <c r="M153" s="7" t="str">
        <f t="shared" si="8"/>
        <v>Baixa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21" ht="15.75" x14ac:dyDescent="0.25">
      <c r="A154" s="42">
        <v>149</v>
      </c>
      <c r="B154" s="7">
        <v>311360</v>
      </c>
      <c r="C154" s="17" t="s">
        <v>1114</v>
      </c>
      <c r="D154" s="36" t="s">
        <v>36</v>
      </c>
      <c r="E154" s="36" t="s">
        <v>184</v>
      </c>
      <c r="F154" s="12">
        <f>VLOOKUP(A154,Dengue!$1:$1048576,10,FALSE)</f>
        <v>0</v>
      </c>
      <c r="G154" s="12">
        <f>VLOOKUP($A154,Chik!$1:$1048576,10,FALSE)</f>
        <v>0</v>
      </c>
      <c r="H154" s="12">
        <f>VLOOKUP($A154,zika!$1:$1048576,10,FALSE)</f>
        <v>0</v>
      </c>
      <c r="I154" s="12">
        <f t="shared" si="6"/>
        <v>0</v>
      </c>
      <c r="J154" s="11">
        <v>6721</v>
      </c>
      <c r="K154" s="58" t="s">
        <v>1121</v>
      </c>
      <c r="L154" s="8">
        <f t="shared" si="7"/>
        <v>0</v>
      </c>
      <c r="M154" s="7" t="str">
        <f t="shared" si="8"/>
        <v>Silencioso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21" ht="15.75" x14ac:dyDescent="0.25">
      <c r="A155" s="42">
        <v>150</v>
      </c>
      <c r="B155" s="7">
        <v>311370</v>
      </c>
      <c r="C155" s="17" t="s">
        <v>1113</v>
      </c>
      <c r="D155" s="36" t="s">
        <v>28</v>
      </c>
      <c r="E155" s="36" t="s">
        <v>185</v>
      </c>
      <c r="F155" s="12">
        <f>VLOOKUP(A155,Dengue!$1:$1048576,10,FALSE)</f>
        <v>6</v>
      </c>
      <c r="G155" s="12">
        <f>VLOOKUP($A155,Chik!$1:$1048576,10,FALSE)</f>
        <v>1</v>
      </c>
      <c r="H155" s="12">
        <f>VLOOKUP($A155,zika!$1:$1048576,10,FALSE)</f>
        <v>0</v>
      </c>
      <c r="I155" s="12">
        <f t="shared" si="6"/>
        <v>7</v>
      </c>
      <c r="J155" s="11">
        <v>19007</v>
      </c>
      <c r="K155" s="58" t="s">
        <v>1121</v>
      </c>
      <c r="L155" s="8">
        <f t="shared" si="7"/>
        <v>36.828536854842952</v>
      </c>
      <c r="M155" s="7" t="str">
        <f t="shared" si="8"/>
        <v>Baixa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21" ht="15.75" x14ac:dyDescent="0.25">
      <c r="A156" s="42">
        <v>151</v>
      </c>
      <c r="B156" s="7">
        <v>311380</v>
      </c>
      <c r="C156" s="17" t="s">
        <v>1108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 t="shared" si="6"/>
        <v>0</v>
      </c>
      <c r="J156" s="11">
        <v>2617</v>
      </c>
      <c r="K156" s="58" t="s">
        <v>1121</v>
      </c>
      <c r="L156" s="8">
        <f t="shared" si="7"/>
        <v>0</v>
      </c>
      <c r="M156" s="7" t="str">
        <f t="shared" si="8"/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21" ht="15.75" x14ac:dyDescent="0.25">
      <c r="A157" s="42">
        <v>152</v>
      </c>
      <c r="B157" s="7">
        <v>311390</v>
      </c>
      <c r="C157" s="17" t="s">
        <v>1114</v>
      </c>
      <c r="D157" s="36" t="s">
        <v>33</v>
      </c>
      <c r="E157" s="36" t="s">
        <v>187</v>
      </c>
      <c r="F157" s="12">
        <f>VLOOKUP(A157,Dengue!$1:$1048576,10,FALSE)</f>
        <v>1</v>
      </c>
      <c r="G157" s="12">
        <f>VLOOKUP($A157,Chik!$1:$1048576,10,FALSE)</f>
        <v>0</v>
      </c>
      <c r="H157" s="12">
        <f>VLOOKUP($A157,zika!$1:$1048576,10,FALSE)</f>
        <v>0</v>
      </c>
      <c r="I157" s="12">
        <f t="shared" si="6"/>
        <v>1</v>
      </c>
      <c r="J157" s="11">
        <v>12158</v>
      </c>
      <c r="K157" s="58" t="s">
        <v>1121</v>
      </c>
      <c r="L157" s="8">
        <f t="shared" si="7"/>
        <v>8.2250370126665562</v>
      </c>
      <c r="M157" s="7" t="str">
        <f t="shared" si="8"/>
        <v>Baixa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21" ht="15.75" x14ac:dyDescent="0.25">
      <c r="A158" s="42">
        <v>153</v>
      </c>
      <c r="B158" s="7">
        <v>311400</v>
      </c>
      <c r="C158" s="17" t="s">
        <v>1112</v>
      </c>
      <c r="D158" s="36" t="s">
        <v>26</v>
      </c>
      <c r="E158" s="36" t="s">
        <v>188</v>
      </c>
      <c r="F158" s="12">
        <f>VLOOKUP(A158,Dengue!$1:$1048576,10,FALSE)</f>
        <v>6</v>
      </c>
      <c r="G158" s="12">
        <f>VLOOKUP($A158,Chik!$1:$1048576,10,FALSE)</f>
        <v>0</v>
      </c>
      <c r="H158" s="12">
        <f>VLOOKUP($A158,zika!$1:$1048576,10,FALSE)</f>
        <v>0</v>
      </c>
      <c r="I158" s="12">
        <f t="shared" si="6"/>
        <v>6</v>
      </c>
      <c r="J158" s="11">
        <v>11439</v>
      </c>
      <c r="K158" s="58" t="s">
        <v>1121</v>
      </c>
      <c r="L158" s="8">
        <f t="shared" si="7"/>
        <v>52.452137424600053</v>
      </c>
      <c r="M158" s="7" t="str">
        <f t="shared" si="8"/>
        <v>Baixa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21" ht="15.75" x14ac:dyDescent="0.25">
      <c r="A159" s="42">
        <v>154</v>
      </c>
      <c r="B159" s="7">
        <v>311410</v>
      </c>
      <c r="C159" s="17" t="s">
        <v>1114</v>
      </c>
      <c r="D159" s="36" t="s">
        <v>33</v>
      </c>
      <c r="E159" s="36" t="s">
        <v>189</v>
      </c>
      <c r="F159" s="12">
        <f>VLOOKUP(A159,Dengue!$1:$1048576,10,FALSE)</f>
        <v>1</v>
      </c>
      <c r="G159" s="12">
        <f>VLOOKUP($A159,Chik!$1:$1048576,10,FALSE)</f>
        <v>0</v>
      </c>
      <c r="H159" s="12">
        <f>VLOOKUP($A159,zika!$1:$1048576,10,FALSE)</f>
        <v>0</v>
      </c>
      <c r="I159" s="12">
        <f t="shared" si="6"/>
        <v>1</v>
      </c>
      <c r="J159" s="11">
        <v>14769</v>
      </c>
      <c r="K159" s="58" t="s">
        <v>1121</v>
      </c>
      <c r="L159" s="8">
        <f t="shared" si="7"/>
        <v>6.7709391292572274</v>
      </c>
      <c r="M159" s="7" t="str">
        <f t="shared" si="8"/>
        <v>Baixa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21" ht="15.75" x14ac:dyDescent="0.25">
      <c r="A160" s="42">
        <v>155</v>
      </c>
      <c r="B160" s="7">
        <v>311420</v>
      </c>
      <c r="C160" s="17" t="s">
        <v>1112</v>
      </c>
      <c r="D160" s="36" t="s">
        <v>26</v>
      </c>
      <c r="E160" s="36" t="s">
        <v>190</v>
      </c>
      <c r="F160" s="12">
        <f>VLOOKUP(A160,Dengue!$1:$1048576,10,FALSE)</f>
        <v>0</v>
      </c>
      <c r="G160" s="12">
        <f>VLOOKUP($A160,Chik!$1:$1048576,10,FALSE)</f>
        <v>0</v>
      </c>
      <c r="H160" s="12">
        <f>VLOOKUP($A160,zika!$1:$1048576,10,FALSE)</f>
        <v>0</v>
      </c>
      <c r="I160" s="12">
        <f t="shared" si="6"/>
        <v>0</v>
      </c>
      <c r="J160" s="11">
        <v>22257</v>
      </c>
      <c r="K160" s="58" t="s">
        <v>1121</v>
      </c>
      <c r="L160" s="8">
        <f t="shared" si="7"/>
        <v>0</v>
      </c>
      <c r="M160" s="7" t="str">
        <f t="shared" si="8"/>
        <v>Silencioso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19" ht="15.75" x14ac:dyDescent="0.25">
      <c r="A161" s="42">
        <v>156</v>
      </c>
      <c r="B161" s="7">
        <v>311430</v>
      </c>
      <c r="C161" s="17" t="s">
        <v>1117</v>
      </c>
      <c r="D161" s="36" t="s">
        <v>71</v>
      </c>
      <c r="E161" s="36" t="s">
        <v>191</v>
      </c>
      <c r="F161" s="12">
        <f>VLOOKUP(A161,Dengue!$1:$1048576,10,FALSE)</f>
        <v>2</v>
      </c>
      <c r="G161" s="12">
        <f>VLOOKUP($A161,Chik!$1:$1048576,10,FALSE)</f>
        <v>0</v>
      </c>
      <c r="H161" s="12">
        <f>VLOOKUP($A161,zika!$1:$1048576,10,FALSE)</f>
        <v>0</v>
      </c>
      <c r="I161" s="12">
        <f t="shared" si="6"/>
        <v>2</v>
      </c>
      <c r="J161" s="11">
        <v>30324</v>
      </c>
      <c r="K161" s="58" t="s">
        <v>1122</v>
      </c>
      <c r="L161" s="8">
        <f t="shared" si="7"/>
        <v>6.5954359583168447</v>
      </c>
      <c r="M161" s="7" t="str">
        <f t="shared" si="8"/>
        <v>Baixa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19" ht="15.75" x14ac:dyDescent="0.25">
      <c r="A162" s="42">
        <v>157</v>
      </c>
      <c r="B162" s="7">
        <v>311440</v>
      </c>
      <c r="C162" s="17" t="s">
        <v>1114</v>
      </c>
      <c r="D162" s="36" t="s">
        <v>40</v>
      </c>
      <c r="E162" s="36" t="s">
        <v>192</v>
      </c>
      <c r="F162" s="12">
        <f>VLOOKUP(A162,Dengue!$1:$1048576,10,FALSE)</f>
        <v>0</v>
      </c>
      <c r="G162" s="12">
        <f>VLOOKUP($A162,Chik!$1:$1048576,10,FALSE)</f>
        <v>0</v>
      </c>
      <c r="H162" s="12">
        <f>VLOOKUP($A162,zika!$1:$1048576,10,FALSE)</f>
        <v>0</v>
      </c>
      <c r="I162" s="12">
        <f t="shared" si="6"/>
        <v>0</v>
      </c>
      <c r="J162" s="11">
        <v>21180</v>
      </c>
      <c r="K162" s="58" t="s">
        <v>1121</v>
      </c>
      <c r="L162" s="8">
        <f t="shared" si="7"/>
        <v>0</v>
      </c>
      <c r="M162" s="7" t="str">
        <f t="shared" si="8"/>
        <v>Silencioso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158</v>
      </c>
      <c r="B163" s="7">
        <v>311450</v>
      </c>
      <c r="C163" s="17" t="s">
        <v>1112</v>
      </c>
      <c r="D163" s="36" t="s">
        <v>26</v>
      </c>
      <c r="E163" s="36" t="s">
        <v>193</v>
      </c>
      <c r="F163" s="12">
        <f>VLOOKUP(A163,Dengue!$1:$1048576,10,FALSE)</f>
        <v>2</v>
      </c>
      <c r="G163" s="12">
        <f>VLOOKUP($A163,Chik!$1:$1048576,10,FALSE)</f>
        <v>0</v>
      </c>
      <c r="H163" s="12">
        <f>VLOOKUP($A163,zika!$1:$1048576,10,FALSE)</f>
        <v>0</v>
      </c>
      <c r="I163" s="12">
        <f t="shared" si="6"/>
        <v>2</v>
      </c>
      <c r="J163" s="11">
        <v>19144</v>
      </c>
      <c r="K163" s="58" t="s">
        <v>1121</v>
      </c>
      <c r="L163" s="8">
        <f t="shared" si="7"/>
        <v>10.447137484329295</v>
      </c>
      <c r="M163" s="7" t="str">
        <f t="shared" si="8"/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19" ht="15.75" x14ac:dyDescent="0.25">
      <c r="A164" s="42">
        <v>159</v>
      </c>
      <c r="B164" s="7">
        <v>311455</v>
      </c>
      <c r="C164" s="17" t="s">
        <v>1111</v>
      </c>
      <c r="D164" s="36" t="s">
        <v>24</v>
      </c>
      <c r="E164" s="36" t="s">
        <v>194</v>
      </c>
      <c r="F164" s="12">
        <f>VLOOKUP(A164,Dengue!$1:$1048576,10,FALSE)</f>
        <v>31</v>
      </c>
      <c r="G164" s="12">
        <f>VLOOKUP($A164,Chik!$1:$1048576,10,FALSE)</f>
        <v>0</v>
      </c>
      <c r="H164" s="12">
        <f>VLOOKUP($A164,zika!$1:$1048576,10,FALSE)</f>
        <v>0</v>
      </c>
      <c r="I164" s="12">
        <f t="shared" si="6"/>
        <v>31</v>
      </c>
      <c r="J164" s="11">
        <v>9986</v>
      </c>
      <c r="K164" s="58" t="s">
        <v>1121</v>
      </c>
      <c r="L164" s="8">
        <f t="shared" si="7"/>
        <v>310.43460845183256</v>
      </c>
      <c r="M164" s="7" t="str">
        <f t="shared" si="8"/>
        <v>Alta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160</v>
      </c>
      <c r="B165" s="7">
        <v>311460</v>
      </c>
      <c r="C165" s="17" t="s">
        <v>1114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 t="shared" si="6"/>
        <v>0</v>
      </c>
      <c r="J165" s="11">
        <v>4044</v>
      </c>
      <c r="K165" s="58" t="s">
        <v>1121</v>
      </c>
      <c r="L165" s="8">
        <f t="shared" si="7"/>
        <v>0</v>
      </c>
      <c r="M165" s="7" t="str">
        <f t="shared" si="8"/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161</v>
      </c>
      <c r="B166" s="7">
        <v>311470</v>
      </c>
      <c r="C166" s="17" t="s">
        <v>1114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 t="shared" si="6"/>
        <v>0</v>
      </c>
      <c r="J166" s="11">
        <v>3560</v>
      </c>
      <c r="K166" s="58" t="s">
        <v>1121</v>
      </c>
      <c r="L166" s="8">
        <f t="shared" si="7"/>
        <v>0</v>
      </c>
      <c r="M166" s="7" t="str">
        <f t="shared" si="8"/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162</v>
      </c>
      <c r="B167" s="7">
        <v>311480</v>
      </c>
      <c r="C167" s="17" t="s">
        <v>1114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 t="shared" si="6"/>
        <v>0</v>
      </c>
      <c r="J167" s="11">
        <v>4495</v>
      </c>
      <c r="K167" s="58" t="s">
        <v>1121</v>
      </c>
      <c r="L167" s="8">
        <f t="shared" si="7"/>
        <v>0</v>
      </c>
      <c r="M167" s="7" t="str">
        <f t="shared" si="8"/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38"/>
    </row>
    <row r="168" spans="1:19" ht="15.75" x14ac:dyDescent="0.25">
      <c r="A168" s="42">
        <v>163</v>
      </c>
      <c r="B168" s="7">
        <v>311490</v>
      </c>
      <c r="C168" s="17" t="s">
        <v>1116</v>
      </c>
      <c r="D168" s="36" t="s">
        <v>41</v>
      </c>
      <c r="E168" s="36" t="s">
        <v>198</v>
      </c>
      <c r="F168" s="12">
        <f>VLOOKUP(A168,Dengue!$1:$1048576,10,FALSE)</f>
        <v>0</v>
      </c>
      <c r="G168" s="12">
        <f>VLOOKUP($A168,Chik!$1:$1048576,10,FALSE)</f>
        <v>0</v>
      </c>
      <c r="H168" s="12">
        <f>VLOOKUP($A168,zika!$1:$1048576,10,FALSE)</f>
        <v>0</v>
      </c>
      <c r="I168" s="12">
        <f t="shared" si="6"/>
        <v>0</v>
      </c>
      <c r="J168" s="11">
        <v>2260</v>
      </c>
      <c r="K168" s="58" t="s">
        <v>1121</v>
      </c>
      <c r="L168" s="8">
        <f t="shared" si="7"/>
        <v>0</v>
      </c>
      <c r="M168" s="7" t="str">
        <f t="shared" si="8"/>
        <v>Silencioso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164</v>
      </c>
      <c r="B169" s="7">
        <v>311500</v>
      </c>
      <c r="C169" s="17" t="s">
        <v>1107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 t="shared" si="6"/>
        <v>0</v>
      </c>
      <c r="J169" s="11">
        <v>3057</v>
      </c>
      <c r="K169" s="58" t="s">
        <v>1121</v>
      </c>
      <c r="L169" s="8">
        <f t="shared" si="7"/>
        <v>0</v>
      </c>
      <c r="M169" s="7" t="str">
        <f t="shared" si="8"/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165</v>
      </c>
      <c r="B170" s="7">
        <v>311510</v>
      </c>
      <c r="C170" s="17" t="s">
        <v>1114</v>
      </c>
      <c r="D170" s="36" t="s">
        <v>45</v>
      </c>
      <c r="E170" s="36" t="s">
        <v>200</v>
      </c>
      <c r="F170" s="12">
        <f>VLOOKUP(A170,Dengue!$1:$1048576,10,FALSE)</f>
        <v>0</v>
      </c>
      <c r="G170" s="12">
        <f>VLOOKUP($A170,Chik!$1:$1048576,10,FALSE)</f>
        <v>0</v>
      </c>
      <c r="H170" s="12">
        <f>VLOOKUP($A170,zika!$1:$1048576,10,FALSE)</f>
        <v>0</v>
      </c>
      <c r="I170" s="12">
        <f t="shared" si="6"/>
        <v>0</v>
      </c>
      <c r="J170" s="11">
        <v>17739</v>
      </c>
      <c r="K170" s="58" t="s">
        <v>1121</v>
      </c>
      <c r="L170" s="8">
        <f t="shared" si="7"/>
        <v>0</v>
      </c>
      <c r="M170" s="7" t="str">
        <f t="shared" si="8"/>
        <v>Silencioso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19" ht="15.75" x14ac:dyDescent="0.25">
      <c r="A171" s="42">
        <v>166</v>
      </c>
      <c r="B171" s="7">
        <v>311530</v>
      </c>
      <c r="C171" s="17" t="s">
        <v>1115</v>
      </c>
      <c r="D171" s="36" t="s">
        <v>38</v>
      </c>
      <c r="E171" s="36" t="s">
        <v>201</v>
      </c>
      <c r="F171" s="12">
        <f>VLOOKUP(A171,Dengue!$1:$1048576,10,FALSE)</f>
        <v>8</v>
      </c>
      <c r="G171" s="12">
        <f>VLOOKUP($A171,Chik!$1:$1048576,10,FALSE)</f>
        <v>0</v>
      </c>
      <c r="H171" s="12">
        <f>VLOOKUP($A171,zika!$1:$1048576,10,FALSE)</f>
        <v>0</v>
      </c>
      <c r="I171" s="12">
        <f t="shared" si="6"/>
        <v>8</v>
      </c>
      <c r="J171" s="11">
        <v>74691</v>
      </c>
      <c r="K171" s="58" t="s">
        <v>1123</v>
      </c>
      <c r="L171" s="8">
        <f t="shared" si="7"/>
        <v>10.710795142654403</v>
      </c>
      <c r="M171" s="7" t="str">
        <f t="shared" si="8"/>
        <v>Baixa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19" ht="15.75" x14ac:dyDescent="0.25">
      <c r="A172" s="42">
        <v>167</v>
      </c>
      <c r="B172" s="7">
        <v>311535</v>
      </c>
      <c r="C172" s="17" t="s">
        <v>1108</v>
      </c>
      <c r="D172" s="36" t="s">
        <v>90</v>
      </c>
      <c r="E172" s="36" t="s">
        <v>202</v>
      </c>
      <c r="F172" s="12">
        <f>VLOOKUP(A172,Dengue!$1:$1048576,10,FALSE)</f>
        <v>0</v>
      </c>
      <c r="G172" s="12">
        <f>VLOOKUP($A172,Chik!$1:$1048576,10,FALSE)</f>
        <v>0</v>
      </c>
      <c r="H172" s="12">
        <f>VLOOKUP($A172,zika!$1:$1048576,10,FALSE)</f>
        <v>0</v>
      </c>
      <c r="I172" s="12">
        <f t="shared" si="6"/>
        <v>0</v>
      </c>
      <c r="J172" s="11">
        <v>5330</v>
      </c>
      <c r="K172" s="58" t="s">
        <v>1121</v>
      </c>
      <c r="L172" s="8">
        <f t="shared" si="7"/>
        <v>0</v>
      </c>
      <c r="M172" s="7" t="str">
        <f t="shared" si="8"/>
        <v>Silencioso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19" ht="15.75" x14ac:dyDescent="0.25">
      <c r="A173" s="42">
        <v>168</v>
      </c>
      <c r="B173" s="7">
        <v>311540</v>
      </c>
      <c r="C173" s="17" t="s">
        <v>1116</v>
      </c>
      <c r="D173" s="36" t="s">
        <v>41</v>
      </c>
      <c r="E173" s="36" t="s">
        <v>203</v>
      </c>
      <c r="F173" s="12">
        <f>VLOOKUP(A173,Dengue!$1:$1048576,10,FALSE)</f>
        <v>0</v>
      </c>
      <c r="G173" s="12">
        <f>VLOOKUP($A173,Chik!$1:$1048576,10,FALSE)</f>
        <v>0</v>
      </c>
      <c r="H173" s="12">
        <f>VLOOKUP($A173,zika!$1:$1048576,10,FALSE)</f>
        <v>0</v>
      </c>
      <c r="I173" s="12">
        <f t="shared" si="6"/>
        <v>0</v>
      </c>
      <c r="J173" s="11">
        <v>3629</v>
      </c>
      <c r="K173" s="58" t="s">
        <v>1121</v>
      </c>
      <c r="L173" s="8">
        <f t="shared" si="7"/>
        <v>0</v>
      </c>
      <c r="M173" s="7" t="str">
        <f t="shared" si="8"/>
        <v>Silencioso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19" ht="15.75" x14ac:dyDescent="0.25">
      <c r="A174" s="42">
        <v>169</v>
      </c>
      <c r="B174" s="7">
        <v>311545</v>
      </c>
      <c r="C174" s="17" t="s">
        <v>1113</v>
      </c>
      <c r="D174" s="36" t="s">
        <v>28</v>
      </c>
      <c r="E174" s="36" t="s">
        <v>204</v>
      </c>
      <c r="F174" s="12">
        <f>VLOOKUP(A174,Dengue!$1:$1048576,10,FALSE)</f>
        <v>0</v>
      </c>
      <c r="G174" s="12">
        <f>VLOOKUP($A174,Chik!$1:$1048576,10,FALSE)</f>
        <v>0</v>
      </c>
      <c r="H174" s="12">
        <f>VLOOKUP($A174,zika!$1:$1048576,10,FALSE)</f>
        <v>0</v>
      </c>
      <c r="I174" s="12">
        <f t="shared" si="6"/>
        <v>0</v>
      </c>
      <c r="J174" s="11">
        <v>6366</v>
      </c>
      <c r="K174" s="58" t="s">
        <v>1121</v>
      </c>
      <c r="L174" s="8">
        <f t="shared" si="7"/>
        <v>0</v>
      </c>
      <c r="M174" s="7" t="str">
        <f t="shared" si="8"/>
        <v>Silencioso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19" ht="15.75" x14ac:dyDescent="0.25">
      <c r="A175" s="42">
        <v>170</v>
      </c>
      <c r="B175" s="7">
        <v>311547</v>
      </c>
      <c r="C175" s="17" t="s">
        <v>1118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 t="shared" si="6"/>
        <v>0</v>
      </c>
      <c r="J175" s="11">
        <v>5008</v>
      </c>
      <c r="K175" s="58" t="s">
        <v>1121</v>
      </c>
      <c r="L175" s="8">
        <f t="shared" si="7"/>
        <v>0</v>
      </c>
      <c r="M175" s="7" t="str">
        <f t="shared" si="8"/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19" ht="15.75" x14ac:dyDescent="0.25">
      <c r="A176" s="42">
        <v>171</v>
      </c>
      <c r="B176" s="7">
        <v>311550</v>
      </c>
      <c r="C176" s="17" t="s">
        <v>1114</v>
      </c>
      <c r="D176" s="36" t="s">
        <v>33</v>
      </c>
      <c r="E176" s="36" t="s">
        <v>206</v>
      </c>
      <c r="F176" s="12">
        <f>VLOOKUP(A176,Dengue!$1:$1048576,10,FALSE)</f>
        <v>1</v>
      </c>
      <c r="G176" s="12">
        <f>VLOOKUP($A176,Chik!$1:$1048576,10,FALSE)</f>
        <v>0</v>
      </c>
      <c r="H176" s="12">
        <f>VLOOKUP($A176,zika!$1:$1048576,10,FALSE)</f>
        <v>0</v>
      </c>
      <c r="I176" s="12">
        <f t="shared" si="6"/>
        <v>1</v>
      </c>
      <c r="J176" s="11">
        <v>21703</v>
      </c>
      <c r="K176" s="58" t="s">
        <v>1121</v>
      </c>
      <c r="L176" s="8">
        <f t="shared" si="7"/>
        <v>4.6076579274754641</v>
      </c>
      <c r="M176" s="7" t="str">
        <f t="shared" si="8"/>
        <v>Baixa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21" ht="15.75" x14ac:dyDescent="0.25">
      <c r="A177" s="42">
        <v>172</v>
      </c>
      <c r="B177" s="7">
        <v>311560</v>
      </c>
      <c r="C177" s="17" t="s">
        <v>1108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 t="shared" si="6"/>
        <v>0</v>
      </c>
      <c r="J177" s="11">
        <v>1171</v>
      </c>
      <c r="K177" s="58" t="s">
        <v>1121</v>
      </c>
      <c r="L177" s="8">
        <f t="shared" si="7"/>
        <v>0</v>
      </c>
      <c r="M177" s="7" t="str">
        <f t="shared" si="8"/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21" ht="15.75" x14ac:dyDescent="0.25">
      <c r="A178" s="42">
        <v>173</v>
      </c>
      <c r="B178" s="7">
        <v>311570</v>
      </c>
      <c r="C178" s="17" t="s">
        <v>1110</v>
      </c>
      <c r="D178" s="36" t="s">
        <v>22</v>
      </c>
      <c r="E178" s="36" t="s">
        <v>208</v>
      </c>
      <c r="F178" s="12">
        <f>VLOOKUP(A178,Dengue!$1:$1048576,10,FALSE)</f>
        <v>7</v>
      </c>
      <c r="G178" s="12">
        <f>VLOOKUP($A178,Chik!$1:$1048576,10,FALSE)</f>
        <v>0</v>
      </c>
      <c r="H178" s="12">
        <f>VLOOKUP($A178,zika!$1:$1048576,10,FALSE)</f>
        <v>0</v>
      </c>
      <c r="I178" s="12">
        <f t="shared" si="6"/>
        <v>7</v>
      </c>
      <c r="J178" s="11">
        <v>7017</v>
      </c>
      <c r="K178" s="58" t="s">
        <v>1121</v>
      </c>
      <c r="L178" s="8">
        <f t="shared" si="7"/>
        <v>99.757731224169873</v>
      </c>
      <c r="M178" s="7" t="str">
        <f t="shared" si="8"/>
        <v>Baixa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21" ht="15.75" x14ac:dyDescent="0.25">
      <c r="A179" s="42">
        <v>174</v>
      </c>
      <c r="B179" s="7">
        <v>311580</v>
      </c>
      <c r="C179" s="17" t="s">
        <v>1107</v>
      </c>
      <c r="D179" s="36" t="s">
        <v>142</v>
      </c>
      <c r="E179" s="36" t="s">
        <v>209</v>
      </c>
      <c r="F179" s="12">
        <f>VLOOKUP(A179,Dengue!$1:$1048576,10,FALSE)</f>
        <v>22</v>
      </c>
      <c r="G179" s="12">
        <f>VLOOKUP($A179,Chik!$1:$1048576,10,FALSE)</f>
        <v>0</v>
      </c>
      <c r="H179" s="12">
        <f>VLOOKUP($A179,zika!$1:$1048576,10,FALSE)</f>
        <v>0</v>
      </c>
      <c r="I179" s="12">
        <f t="shared" si="6"/>
        <v>22</v>
      </c>
      <c r="J179" s="11">
        <v>10425</v>
      </c>
      <c r="K179" s="58" t="s">
        <v>1121</v>
      </c>
      <c r="L179" s="8">
        <f t="shared" si="7"/>
        <v>211.03117505995201</v>
      </c>
      <c r="M179" s="7" t="str">
        <f t="shared" si="8"/>
        <v>Média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21" ht="15.75" x14ac:dyDescent="0.25">
      <c r="A180" s="42">
        <v>175</v>
      </c>
      <c r="B180" s="7">
        <v>311590</v>
      </c>
      <c r="C180" s="17" t="s">
        <v>1115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 t="shared" si="6"/>
        <v>0</v>
      </c>
      <c r="J180" s="11">
        <v>3121</v>
      </c>
      <c r="K180" s="58" t="s">
        <v>1121</v>
      </c>
      <c r="L180" s="8">
        <f t="shared" si="7"/>
        <v>0</v>
      </c>
      <c r="M180" s="7" t="str">
        <f t="shared" si="8"/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21" ht="15.75" x14ac:dyDescent="0.25">
      <c r="A181" s="42">
        <v>176</v>
      </c>
      <c r="B181" s="7">
        <v>311600</v>
      </c>
      <c r="C181" s="17" t="s">
        <v>1109</v>
      </c>
      <c r="D181" s="36" t="s">
        <v>14</v>
      </c>
      <c r="E181" s="36" t="s">
        <v>211</v>
      </c>
      <c r="F181" s="12">
        <f>VLOOKUP(A181,Dengue!$1:$1048576,10,FALSE)</f>
        <v>0</v>
      </c>
      <c r="G181" s="12">
        <f>VLOOKUP($A181,Chik!$1:$1048576,10,FALSE)</f>
        <v>0</v>
      </c>
      <c r="H181" s="12">
        <f>VLOOKUP($A181,zika!$1:$1048576,10,FALSE)</f>
        <v>0</v>
      </c>
      <c r="I181" s="12">
        <f t="shared" si="6"/>
        <v>0</v>
      </c>
      <c r="J181" s="11">
        <v>5709</v>
      </c>
      <c r="K181" s="58" t="s">
        <v>1121</v>
      </c>
      <c r="L181" s="8">
        <f t="shared" si="7"/>
        <v>0</v>
      </c>
      <c r="M181" s="7" t="str">
        <f t="shared" si="8"/>
        <v>Silencioso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21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0</v>
      </c>
      <c r="G182" s="12">
        <f>VLOOKUP($A182,Chik!$1:$1048576,10,FALSE)</f>
        <v>0</v>
      </c>
      <c r="H182" s="12">
        <f>VLOOKUP($A182,zika!$1:$1048576,10,FALSE)</f>
        <v>0</v>
      </c>
      <c r="I182" s="12">
        <f t="shared" si="6"/>
        <v>0</v>
      </c>
      <c r="J182" s="11">
        <v>15368</v>
      </c>
      <c r="K182" s="58" t="s">
        <v>1121</v>
      </c>
      <c r="L182" s="8">
        <f t="shared" si="7"/>
        <v>0</v>
      </c>
      <c r="M182" s="7" t="str">
        <f t="shared" si="8"/>
        <v>Silencioso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21" ht="15.75" x14ac:dyDescent="0.25">
      <c r="A183" s="42">
        <v>178</v>
      </c>
      <c r="B183" s="7">
        <v>311615</v>
      </c>
      <c r="C183" s="17" t="s">
        <v>1117</v>
      </c>
      <c r="D183" s="36" t="s">
        <v>80</v>
      </c>
      <c r="E183" s="36" t="s">
        <v>213</v>
      </c>
      <c r="F183" s="12">
        <f>VLOOKUP(A183,Dengue!$1:$1048576,10,FALSE)</f>
        <v>0</v>
      </c>
      <c r="G183" s="12">
        <f>VLOOKUP($A183,Chik!$1:$1048576,10,FALSE)</f>
        <v>0</v>
      </c>
      <c r="H183" s="12">
        <f>VLOOKUP($A183,zika!$1:$1048576,10,FALSE)</f>
        <v>0</v>
      </c>
      <c r="I183" s="12">
        <f t="shared" si="6"/>
        <v>0</v>
      </c>
      <c r="J183" s="11">
        <v>13397</v>
      </c>
      <c r="K183" s="58" t="s">
        <v>1121</v>
      </c>
      <c r="L183" s="8">
        <f t="shared" si="7"/>
        <v>0</v>
      </c>
      <c r="M183" s="7" t="str">
        <f t="shared" si="8"/>
        <v>Silencioso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21" ht="15.75" x14ac:dyDescent="0.25">
      <c r="A184" s="42">
        <v>179</v>
      </c>
      <c r="B184" s="7">
        <v>311620</v>
      </c>
      <c r="C184" s="17" t="s">
        <v>1115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 t="shared" si="6"/>
        <v>0</v>
      </c>
      <c r="J184" s="11">
        <v>2702</v>
      </c>
      <c r="K184" s="58" t="s">
        <v>1121</v>
      </c>
      <c r="L184" s="8">
        <f t="shared" si="7"/>
        <v>0</v>
      </c>
      <c r="M184" s="7" t="str">
        <f t="shared" si="8"/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21" ht="15.75" x14ac:dyDescent="0.25">
      <c r="A185" s="42">
        <v>180</v>
      </c>
      <c r="B185" s="7">
        <v>311630</v>
      </c>
      <c r="C185" s="17" t="s">
        <v>1116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 t="shared" si="6"/>
        <v>0</v>
      </c>
      <c r="J185" s="11">
        <v>6774</v>
      </c>
      <c r="K185" s="58" t="s">
        <v>1121</v>
      </c>
      <c r="L185" s="8">
        <f t="shared" si="7"/>
        <v>0</v>
      </c>
      <c r="M185" s="7" t="str">
        <f t="shared" si="8"/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77"/>
      <c r="T185" s="77"/>
      <c r="U185" s="77"/>
    </row>
    <row r="186" spans="1:21" ht="15.75" x14ac:dyDescent="0.25">
      <c r="A186" s="42">
        <v>181</v>
      </c>
      <c r="B186" s="7">
        <v>311640</v>
      </c>
      <c r="C186" s="17" t="s">
        <v>1114</v>
      </c>
      <c r="D186" s="36" t="s">
        <v>45</v>
      </c>
      <c r="E186" s="36" t="s">
        <v>216</v>
      </c>
      <c r="F186" s="12">
        <f>VLOOKUP(A186,Dengue!$1:$1048576,10,FALSE)</f>
        <v>0</v>
      </c>
      <c r="G186" s="12">
        <f>VLOOKUP($A186,Chik!$1:$1048576,10,FALSE)</f>
        <v>0</v>
      </c>
      <c r="H186" s="12">
        <f>VLOOKUP($A186,zika!$1:$1048576,10,FALSE)</f>
        <v>0</v>
      </c>
      <c r="I186" s="12">
        <f t="shared" si="6"/>
        <v>0</v>
      </c>
      <c r="J186" s="11">
        <v>4810</v>
      </c>
      <c r="K186" s="58" t="s">
        <v>1121</v>
      </c>
      <c r="L186" s="8">
        <f t="shared" si="7"/>
        <v>0</v>
      </c>
      <c r="M186" s="7" t="str">
        <f t="shared" si="8"/>
        <v>Silencioso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21" ht="15.75" x14ac:dyDescent="0.25">
      <c r="A187" s="42">
        <v>182</v>
      </c>
      <c r="B187" s="7">
        <v>311650</v>
      </c>
      <c r="C187" s="17" t="s">
        <v>1118</v>
      </c>
      <c r="D187" s="36" t="s">
        <v>102</v>
      </c>
      <c r="E187" s="36" t="s">
        <v>217</v>
      </c>
      <c r="F187" s="12">
        <f>VLOOKUP(A187,Dengue!$1:$1048576,10,FALSE)</f>
        <v>1</v>
      </c>
      <c r="G187" s="12">
        <f>VLOOKUP($A187,Chik!$1:$1048576,10,FALSE)</f>
        <v>0</v>
      </c>
      <c r="H187" s="12">
        <f>VLOOKUP($A187,zika!$1:$1048576,10,FALSE)</f>
        <v>0</v>
      </c>
      <c r="I187" s="12">
        <f t="shared" si="6"/>
        <v>1</v>
      </c>
      <c r="J187" s="11">
        <v>7590</v>
      </c>
      <c r="K187" s="58" t="s">
        <v>1121</v>
      </c>
      <c r="L187" s="8">
        <f t="shared" si="7"/>
        <v>13.175230566534914</v>
      </c>
      <c r="M187" s="7" t="str">
        <f t="shared" si="8"/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21" ht="15.75" x14ac:dyDescent="0.25">
      <c r="A188" s="42">
        <v>183</v>
      </c>
      <c r="B188" s="7">
        <v>311660</v>
      </c>
      <c r="C188" s="17" t="s">
        <v>1112</v>
      </c>
      <c r="D188" s="36" t="s">
        <v>26</v>
      </c>
      <c r="E188" s="36" t="s">
        <v>218</v>
      </c>
      <c r="F188" s="12">
        <f>VLOOKUP(A188,Dengue!$1:$1048576,10,FALSE)</f>
        <v>2</v>
      </c>
      <c r="G188" s="12">
        <f>VLOOKUP($A188,Chik!$1:$1048576,10,FALSE)</f>
        <v>0</v>
      </c>
      <c r="H188" s="12">
        <f>VLOOKUP($A188,zika!$1:$1048576,10,FALSE)</f>
        <v>0</v>
      </c>
      <c r="I188" s="12">
        <f t="shared" si="6"/>
        <v>2</v>
      </c>
      <c r="J188" s="11">
        <v>28366</v>
      </c>
      <c r="K188" s="58" t="s">
        <v>1122</v>
      </c>
      <c r="L188" s="8">
        <f t="shared" si="7"/>
        <v>7.0506944934076001</v>
      </c>
      <c r="M188" s="7" t="str">
        <f t="shared" si="8"/>
        <v>Baixa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38"/>
    </row>
    <row r="189" spans="1:21" ht="15.75" x14ac:dyDescent="0.25">
      <c r="A189" s="42">
        <v>184</v>
      </c>
      <c r="B189" s="7">
        <v>311670</v>
      </c>
      <c r="C189" s="17" t="s">
        <v>1115</v>
      </c>
      <c r="D189" s="36" t="s">
        <v>62</v>
      </c>
      <c r="E189" s="36" t="s">
        <v>219</v>
      </c>
      <c r="F189" s="12">
        <f>VLOOKUP(A189,Dengue!$1:$1048576,10,FALSE)</f>
        <v>0</v>
      </c>
      <c r="G189" s="12">
        <f>VLOOKUP($A189,Chik!$1:$1048576,10,FALSE)</f>
        <v>0</v>
      </c>
      <c r="H189" s="12">
        <f>VLOOKUP($A189,zika!$1:$1048576,10,FALSE)</f>
        <v>0</v>
      </c>
      <c r="I189" s="12">
        <f t="shared" si="6"/>
        <v>0</v>
      </c>
      <c r="J189" s="11">
        <v>7517</v>
      </c>
      <c r="K189" s="58" t="s">
        <v>1121</v>
      </c>
      <c r="L189" s="8">
        <f t="shared" si="7"/>
        <v>0</v>
      </c>
      <c r="M189" s="7" t="str">
        <f t="shared" si="8"/>
        <v>Silencioso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21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0</v>
      </c>
      <c r="G190" s="12">
        <f>VLOOKUP($A190,Chik!$1:$1048576,10,FALSE)</f>
        <v>0</v>
      </c>
      <c r="H190" s="12">
        <f>VLOOKUP($A190,zika!$1:$1048576,10,FALSE)</f>
        <v>0</v>
      </c>
      <c r="I190" s="12">
        <f t="shared" si="6"/>
        <v>0</v>
      </c>
      <c r="J190" s="11">
        <v>8907</v>
      </c>
      <c r="K190" s="58" t="s">
        <v>1121</v>
      </c>
      <c r="L190" s="8">
        <f t="shared" si="7"/>
        <v>0</v>
      </c>
      <c r="M190" s="7" t="str">
        <f t="shared" si="8"/>
        <v>Silencioso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21" ht="15.75" x14ac:dyDescent="0.25">
      <c r="A191" s="42">
        <v>186</v>
      </c>
      <c r="B191" s="7">
        <v>311690</v>
      </c>
      <c r="C191" s="17" t="s">
        <v>1111</v>
      </c>
      <c r="D191" s="36" t="s">
        <v>24</v>
      </c>
      <c r="E191" s="36" t="s">
        <v>221</v>
      </c>
      <c r="F191" s="12">
        <f>VLOOKUP(A191,Dengue!$1:$1048576,10,FALSE)</f>
        <v>0</v>
      </c>
      <c r="G191" s="12">
        <f>VLOOKUP($A191,Chik!$1:$1048576,10,FALSE)</f>
        <v>0</v>
      </c>
      <c r="H191" s="12">
        <f>VLOOKUP($A191,zika!$1:$1048576,10,FALSE)</f>
        <v>0</v>
      </c>
      <c r="I191" s="12">
        <f t="shared" si="6"/>
        <v>0</v>
      </c>
      <c r="J191" s="11">
        <v>3103</v>
      </c>
      <c r="K191" s="58" t="s">
        <v>1121</v>
      </c>
      <c r="L191" s="8">
        <f t="shared" si="7"/>
        <v>0</v>
      </c>
      <c r="M191" s="7" t="str">
        <f t="shared" si="8"/>
        <v>Silencioso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21" ht="15.75" x14ac:dyDescent="0.25">
      <c r="A192" s="42">
        <v>187</v>
      </c>
      <c r="B192" s="7">
        <v>311700</v>
      </c>
      <c r="C192" s="17" t="s">
        <v>1113</v>
      </c>
      <c r="D192" s="36" t="s">
        <v>30</v>
      </c>
      <c r="E192" s="36" t="s">
        <v>222</v>
      </c>
      <c r="F192" s="12">
        <f>VLOOKUP(A192,Dengue!$1:$1048576,10,FALSE)</f>
        <v>0</v>
      </c>
      <c r="G192" s="12">
        <f>VLOOKUP($A192,Chik!$1:$1048576,10,FALSE)</f>
        <v>0</v>
      </c>
      <c r="H192" s="12">
        <f>VLOOKUP($A192,zika!$1:$1048576,10,FALSE)</f>
        <v>0</v>
      </c>
      <c r="I192" s="12">
        <f t="shared" si="6"/>
        <v>0</v>
      </c>
      <c r="J192" s="11">
        <v>7090</v>
      </c>
      <c r="K192" s="58" t="s">
        <v>1121</v>
      </c>
      <c r="L192" s="8">
        <f t="shared" si="7"/>
        <v>0</v>
      </c>
      <c r="M192" s="7" t="str">
        <f t="shared" si="8"/>
        <v>Silencioso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21" ht="15.75" x14ac:dyDescent="0.25">
      <c r="A193" s="42">
        <v>188</v>
      </c>
      <c r="B193" s="7">
        <v>311710</v>
      </c>
      <c r="C193" s="17" t="s">
        <v>1114</v>
      </c>
      <c r="D193" s="36" t="s">
        <v>40</v>
      </c>
      <c r="E193" s="36" t="s">
        <v>223</v>
      </c>
      <c r="F193" s="12">
        <f>VLOOKUP(A193,Dengue!$1:$1048576,10,FALSE)</f>
        <v>0</v>
      </c>
      <c r="G193" s="12">
        <f>VLOOKUP($A193,Chik!$1:$1048576,10,FALSE)</f>
        <v>0</v>
      </c>
      <c r="H193" s="12">
        <f>VLOOKUP($A193,zika!$1:$1048576,10,FALSE)</f>
        <v>0</v>
      </c>
      <c r="I193" s="12">
        <f t="shared" si="6"/>
        <v>0</v>
      </c>
      <c r="J193" s="11">
        <v>10261</v>
      </c>
      <c r="K193" s="58" t="s">
        <v>1121</v>
      </c>
      <c r="L193" s="8">
        <f t="shared" si="7"/>
        <v>0</v>
      </c>
      <c r="M193" s="7" t="str">
        <f t="shared" si="8"/>
        <v>Silencioso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21" ht="15.75" x14ac:dyDescent="0.25">
      <c r="A194" s="42">
        <v>189</v>
      </c>
      <c r="B194" s="7">
        <v>311520</v>
      </c>
      <c r="C194" s="17" t="s">
        <v>1116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 t="shared" si="6"/>
        <v>0</v>
      </c>
      <c r="J194" s="11">
        <v>3962</v>
      </c>
      <c r="K194" s="58" t="s">
        <v>1121</v>
      </c>
      <c r="L194" s="8">
        <f t="shared" si="7"/>
        <v>0</v>
      </c>
      <c r="M194" s="7" t="str">
        <f t="shared" si="8"/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21" ht="15.75" x14ac:dyDescent="0.25">
      <c r="A195" s="42">
        <v>190</v>
      </c>
      <c r="B195" s="7">
        <v>311730</v>
      </c>
      <c r="C195" s="17" t="s">
        <v>1111</v>
      </c>
      <c r="D195" s="36" t="s">
        <v>24</v>
      </c>
      <c r="E195" s="36" t="s">
        <v>225</v>
      </c>
      <c r="F195" s="12">
        <f>VLOOKUP(A195,Dengue!$1:$1048576,10,FALSE)</f>
        <v>9</v>
      </c>
      <c r="G195" s="12">
        <f>VLOOKUP($A195,Chik!$1:$1048576,10,FALSE)</f>
        <v>0</v>
      </c>
      <c r="H195" s="12">
        <f>VLOOKUP($A195,zika!$1:$1048576,10,FALSE)</f>
        <v>0</v>
      </c>
      <c r="I195" s="12">
        <f t="shared" si="6"/>
        <v>9</v>
      </c>
      <c r="J195" s="11">
        <v>27425</v>
      </c>
      <c r="K195" s="58" t="s">
        <v>1122</v>
      </c>
      <c r="L195" s="8">
        <f t="shared" si="7"/>
        <v>32.816773017319967</v>
      </c>
      <c r="M195" s="7" t="str">
        <f t="shared" si="8"/>
        <v>Baixa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21" ht="15.75" x14ac:dyDescent="0.25">
      <c r="A196" s="42">
        <v>191</v>
      </c>
      <c r="B196" s="7">
        <v>311720</v>
      </c>
      <c r="C196" s="17" t="s">
        <v>1114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 t="shared" si="6"/>
        <v>0</v>
      </c>
      <c r="J196" s="11">
        <v>2811</v>
      </c>
      <c r="K196" s="58" t="s">
        <v>1121</v>
      </c>
      <c r="L196" s="8">
        <f t="shared" si="7"/>
        <v>0</v>
      </c>
      <c r="M196" s="7" t="str">
        <f t="shared" si="8"/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21" ht="15.75" x14ac:dyDescent="0.25">
      <c r="A197" s="42">
        <v>192</v>
      </c>
      <c r="B197" s="7">
        <v>311740</v>
      </c>
      <c r="C197" s="17" t="s">
        <v>1109</v>
      </c>
      <c r="D197" s="36" t="s">
        <v>14</v>
      </c>
      <c r="E197" s="36" t="s">
        <v>227</v>
      </c>
      <c r="F197" s="12">
        <f>VLOOKUP(A197,Dengue!$1:$1048576,10,FALSE)</f>
        <v>0</v>
      </c>
      <c r="G197" s="12">
        <f>VLOOKUP($A197,Chik!$1:$1048576,10,FALSE)</f>
        <v>0</v>
      </c>
      <c r="H197" s="12">
        <f>VLOOKUP($A197,zika!$1:$1048576,10,FALSE)</f>
        <v>0</v>
      </c>
      <c r="I197" s="12">
        <f t="shared" si="6"/>
        <v>0</v>
      </c>
      <c r="J197" s="11">
        <v>4570</v>
      </c>
      <c r="K197" s="58" t="s">
        <v>1121</v>
      </c>
      <c r="L197" s="8">
        <f t="shared" si="7"/>
        <v>0</v>
      </c>
      <c r="M197" s="7" t="str">
        <f t="shared" si="8"/>
        <v>Silencioso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21" ht="15.75" x14ac:dyDescent="0.25">
      <c r="A198" s="42">
        <v>193</v>
      </c>
      <c r="B198" s="7">
        <v>311750</v>
      </c>
      <c r="C198" s="17" t="s">
        <v>1108</v>
      </c>
      <c r="D198" s="36" t="s">
        <v>90</v>
      </c>
      <c r="E198" s="36" t="s">
        <v>228</v>
      </c>
      <c r="F198" s="12">
        <f>VLOOKUP(A198,Dengue!$1:$1048576,10,FALSE)</f>
        <v>10</v>
      </c>
      <c r="G198" s="12">
        <f>VLOOKUP($A198,Chik!$1:$1048576,10,FALSE)</f>
        <v>0</v>
      </c>
      <c r="H198" s="12">
        <f>VLOOKUP($A198,zika!$1:$1048576,10,FALSE)</f>
        <v>0</v>
      </c>
      <c r="I198" s="12">
        <f t="shared" ref="I198:I261" si="9">H198+F198+G198</f>
        <v>10</v>
      </c>
      <c r="J198" s="11">
        <v>17641</v>
      </c>
      <c r="K198" s="58" t="s">
        <v>1121</v>
      </c>
      <c r="L198" s="8">
        <f t="shared" ref="L198:L261" si="10">I198/J198*100000</f>
        <v>56.686128904257124</v>
      </c>
      <c r="M198" s="7" t="str">
        <f t="shared" ref="M198:M261" si="11"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93"/>
      <c r="T198" s="93"/>
      <c r="U198" s="93"/>
    </row>
    <row r="199" spans="1:21" ht="15.75" x14ac:dyDescent="0.25">
      <c r="A199" s="42">
        <v>194</v>
      </c>
      <c r="B199" s="7">
        <v>311760</v>
      </c>
      <c r="C199" s="17" t="s">
        <v>1112</v>
      </c>
      <c r="D199" s="36" t="s">
        <v>26</v>
      </c>
      <c r="E199" s="36" t="s">
        <v>229</v>
      </c>
      <c r="F199" s="12">
        <f>VLOOKUP(A199,Dengue!$1:$1048576,10,FALSE)</f>
        <v>0</v>
      </c>
      <c r="G199" s="12">
        <f>VLOOKUP($A199,Chik!$1:$1048576,10,FALSE)</f>
        <v>0</v>
      </c>
      <c r="H199" s="12">
        <f>VLOOKUP($A199,zika!$1:$1048576,10,FALSE)</f>
        <v>0</v>
      </c>
      <c r="I199" s="12">
        <f t="shared" si="9"/>
        <v>0</v>
      </c>
      <c r="J199" s="11">
        <v>5480</v>
      </c>
      <c r="K199" s="58" t="s">
        <v>1121</v>
      </c>
      <c r="L199" s="8">
        <f t="shared" si="10"/>
        <v>0</v>
      </c>
      <c r="M199" s="7" t="str">
        <f t="shared" si="11"/>
        <v>Silencioso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21" ht="15.75" x14ac:dyDescent="0.25">
      <c r="A200" s="42">
        <v>195</v>
      </c>
      <c r="B200" s="7">
        <v>311770</v>
      </c>
      <c r="C200" s="17" t="s">
        <v>1114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 t="shared" si="9"/>
        <v>0</v>
      </c>
      <c r="J200" s="11">
        <v>13590</v>
      </c>
      <c r="K200" s="58" t="s">
        <v>1121</v>
      </c>
      <c r="L200" s="8">
        <f t="shared" si="10"/>
        <v>0</v>
      </c>
      <c r="M200" s="7" t="str">
        <f t="shared" si="11"/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21" ht="15.75" x14ac:dyDescent="0.25">
      <c r="A201" s="42">
        <v>196</v>
      </c>
      <c r="B201" s="7">
        <v>311780</v>
      </c>
      <c r="C201" s="17" t="s">
        <v>1114</v>
      </c>
      <c r="D201" s="36" t="s">
        <v>36</v>
      </c>
      <c r="E201" s="36" t="s">
        <v>231</v>
      </c>
      <c r="F201" s="12">
        <f>VLOOKUP(A201,Dengue!$1:$1048576,10,FALSE)</f>
        <v>0</v>
      </c>
      <c r="G201" s="12">
        <f>VLOOKUP($A201,Chik!$1:$1048576,10,FALSE)</f>
        <v>0</v>
      </c>
      <c r="H201" s="12">
        <f>VLOOKUP($A201,zika!$1:$1048576,10,FALSE)</f>
        <v>0</v>
      </c>
      <c r="I201" s="12">
        <f t="shared" si="9"/>
        <v>0</v>
      </c>
      <c r="J201" s="11">
        <v>11525</v>
      </c>
      <c r="K201" s="58" t="s">
        <v>1121</v>
      </c>
      <c r="L201" s="8">
        <f t="shared" si="10"/>
        <v>0</v>
      </c>
      <c r="M201" s="7" t="str">
        <f t="shared" si="11"/>
        <v>Silencioso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21" ht="15.75" x14ac:dyDescent="0.25">
      <c r="A202" s="42">
        <v>197</v>
      </c>
      <c r="B202" s="7">
        <v>311783</v>
      </c>
      <c r="C202" s="17" t="s">
        <v>1118</v>
      </c>
      <c r="D202" s="36" t="s">
        <v>121</v>
      </c>
      <c r="E202" s="36" t="s">
        <v>232</v>
      </c>
      <c r="F202" s="12">
        <f>VLOOKUP(A202,Dengue!$1:$1048576,10,FALSE)</f>
        <v>0</v>
      </c>
      <c r="G202" s="12">
        <f>VLOOKUP($A202,Chik!$1:$1048576,10,FALSE)</f>
        <v>0</v>
      </c>
      <c r="H202" s="12">
        <f>VLOOKUP($A202,zika!$1:$1048576,10,FALSE)</f>
        <v>0</v>
      </c>
      <c r="I202" s="12">
        <f t="shared" si="9"/>
        <v>0</v>
      </c>
      <c r="J202" s="11">
        <v>7595</v>
      </c>
      <c r="K202" s="58" t="s">
        <v>1121</v>
      </c>
      <c r="L202" s="8">
        <f t="shared" si="10"/>
        <v>0</v>
      </c>
      <c r="M202" s="7" t="str">
        <f t="shared" si="11"/>
        <v>Silencioso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21" ht="15.75" x14ac:dyDescent="0.25">
      <c r="A203" s="42">
        <v>198</v>
      </c>
      <c r="B203" s="7">
        <v>311787</v>
      </c>
      <c r="C203" s="17" t="s">
        <v>1108</v>
      </c>
      <c r="D203" s="36" t="s">
        <v>98</v>
      </c>
      <c r="E203" s="36" t="s">
        <v>233</v>
      </c>
      <c r="F203" s="12">
        <f>VLOOKUP(A203,Dengue!$1:$1048576,10,FALSE)</f>
        <v>0</v>
      </c>
      <c r="G203" s="12">
        <f>VLOOKUP($A203,Chik!$1:$1048576,10,FALSE)</f>
        <v>0</v>
      </c>
      <c r="H203" s="12">
        <f>VLOOKUP($A203,zika!$1:$1048576,10,FALSE)</f>
        <v>0</v>
      </c>
      <c r="I203" s="12">
        <f t="shared" si="9"/>
        <v>0</v>
      </c>
      <c r="J203" s="11">
        <v>6657</v>
      </c>
      <c r="K203" s="58" t="s">
        <v>1121</v>
      </c>
      <c r="L203" s="8">
        <f t="shared" si="10"/>
        <v>0</v>
      </c>
      <c r="M203" s="7" t="str">
        <f t="shared" si="11"/>
        <v>Silencioso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21" ht="15.75" x14ac:dyDescent="0.25">
      <c r="A204" s="42">
        <v>199</v>
      </c>
      <c r="B204" s="7">
        <v>311790</v>
      </c>
      <c r="C204" s="17" t="s">
        <v>1114</v>
      </c>
      <c r="D204" s="36" t="s">
        <v>36</v>
      </c>
      <c r="E204" s="36" t="s">
        <v>234</v>
      </c>
      <c r="F204" s="12">
        <f>VLOOKUP(A204,Dengue!$1:$1048576,10,FALSE)</f>
        <v>2</v>
      </c>
      <c r="G204" s="12">
        <f>VLOOKUP($A204,Chik!$1:$1048576,10,FALSE)</f>
        <v>0</v>
      </c>
      <c r="H204" s="12">
        <f>VLOOKUP($A204,zika!$1:$1048576,10,FALSE)</f>
        <v>0</v>
      </c>
      <c r="I204" s="12">
        <f t="shared" si="9"/>
        <v>2</v>
      </c>
      <c r="J204" s="11">
        <v>11813</v>
      </c>
      <c r="K204" s="58" t="s">
        <v>1121</v>
      </c>
      <c r="L204" s="8">
        <f t="shared" si="10"/>
        <v>16.930500296283753</v>
      </c>
      <c r="M204" s="7" t="str">
        <f t="shared" si="11"/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21" ht="15.75" x14ac:dyDescent="0.25">
      <c r="A205" s="42">
        <v>200</v>
      </c>
      <c r="B205" s="7">
        <v>311800</v>
      </c>
      <c r="C205" s="17" t="s">
        <v>1116</v>
      </c>
      <c r="D205" s="36" t="s">
        <v>41</v>
      </c>
      <c r="E205" s="36" t="s">
        <v>235</v>
      </c>
      <c r="F205" s="12">
        <f>VLOOKUP(A205,Dengue!$1:$1048576,10,FALSE)</f>
        <v>10</v>
      </c>
      <c r="G205" s="12">
        <f>VLOOKUP($A205,Chik!$1:$1048576,10,FALSE)</f>
        <v>0</v>
      </c>
      <c r="H205" s="12">
        <f>VLOOKUP($A205,zika!$1:$1048576,10,FALSE)</f>
        <v>0</v>
      </c>
      <c r="I205" s="12">
        <f t="shared" si="9"/>
        <v>10</v>
      </c>
      <c r="J205" s="11">
        <v>54196</v>
      </c>
      <c r="K205" s="58" t="s">
        <v>1122</v>
      </c>
      <c r="L205" s="8">
        <f t="shared" si="10"/>
        <v>18.451546239574874</v>
      </c>
      <c r="M205" s="7" t="str">
        <f t="shared" si="11"/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21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 t="shared" si="9"/>
        <v>0</v>
      </c>
      <c r="J206" s="11">
        <v>5044</v>
      </c>
      <c r="K206" s="58" t="s">
        <v>1121</v>
      </c>
      <c r="L206" s="8">
        <f t="shared" si="10"/>
        <v>0</v>
      </c>
      <c r="M206" s="7" t="str">
        <f t="shared" si="11"/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21" ht="15.75" x14ac:dyDescent="0.25">
      <c r="A207" s="42">
        <v>202</v>
      </c>
      <c r="B207" s="7">
        <v>311820</v>
      </c>
      <c r="C207" s="17" t="s">
        <v>1111</v>
      </c>
      <c r="D207" s="36" t="s">
        <v>24</v>
      </c>
      <c r="E207" s="36" t="s">
        <v>237</v>
      </c>
      <c r="F207" s="12">
        <f>VLOOKUP(A207,Dengue!$1:$1048576,10,FALSE)</f>
        <v>5</v>
      </c>
      <c r="G207" s="12">
        <f>VLOOKUP($A207,Chik!$1:$1048576,10,FALSE)</f>
        <v>0</v>
      </c>
      <c r="H207" s="12">
        <f>VLOOKUP($A207,zika!$1:$1048576,10,FALSE)</f>
        <v>0</v>
      </c>
      <c r="I207" s="12">
        <f t="shared" si="9"/>
        <v>5</v>
      </c>
      <c r="J207" s="11">
        <v>6908</v>
      </c>
      <c r="K207" s="58" t="s">
        <v>1121</v>
      </c>
      <c r="L207" s="8">
        <f t="shared" si="10"/>
        <v>72.379849449913138</v>
      </c>
      <c r="M207" s="7" t="str">
        <f t="shared" si="11"/>
        <v>Baixa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21" ht="15.75" x14ac:dyDescent="0.25">
      <c r="A208" s="42">
        <v>203</v>
      </c>
      <c r="B208" s="7">
        <v>311830</v>
      </c>
      <c r="C208" s="17" t="s">
        <v>1116</v>
      </c>
      <c r="D208" s="36" t="s">
        <v>41</v>
      </c>
      <c r="E208" s="36" t="s">
        <v>238</v>
      </c>
      <c r="F208" s="12">
        <f>VLOOKUP(A208,Dengue!$1:$1048576,10,FALSE)</f>
        <v>1</v>
      </c>
      <c r="G208" s="12">
        <f>VLOOKUP($A208,Chik!$1:$1048576,10,FALSE)</f>
        <v>0</v>
      </c>
      <c r="H208" s="12">
        <f>VLOOKUP($A208,zika!$1:$1048576,10,FALSE)</f>
        <v>0</v>
      </c>
      <c r="I208" s="12">
        <f t="shared" si="9"/>
        <v>1</v>
      </c>
      <c r="J208" s="11">
        <v>127539</v>
      </c>
      <c r="K208" s="58" t="s">
        <v>1124</v>
      </c>
      <c r="L208" s="8">
        <f t="shared" si="10"/>
        <v>0.78407389112349957</v>
      </c>
      <c r="M208" s="7" t="str">
        <f t="shared" si="11"/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19" ht="15.75" x14ac:dyDescent="0.25">
      <c r="A209" s="42">
        <v>204</v>
      </c>
      <c r="B209" s="7">
        <v>311840</v>
      </c>
      <c r="C209" s="17" t="s">
        <v>1110</v>
      </c>
      <c r="D209" s="36" t="s">
        <v>22</v>
      </c>
      <c r="E209" s="36" t="s">
        <v>239</v>
      </c>
      <c r="F209" s="12">
        <f>VLOOKUP(A209,Dengue!$1:$1048576,10,FALSE)</f>
        <v>31</v>
      </c>
      <c r="G209" s="12">
        <f>VLOOKUP($A209,Chik!$1:$1048576,10,FALSE)</f>
        <v>1</v>
      </c>
      <c r="H209" s="12">
        <f>VLOOKUP($A209,zika!$1:$1048576,10,FALSE)</f>
        <v>0</v>
      </c>
      <c r="I209" s="12">
        <f t="shared" si="9"/>
        <v>32</v>
      </c>
      <c r="J209" s="11">
        <v>22892</v>
      </c>
      <c r="K209" s="58" t="s">
        <v>1121</v>
      </c>
      <c r="L209" s="8">
        <f t="shared" si="10"/>
        <v>139.7868250917351</v>
      </c>
      <c r="M209" s="7" t="str">
        <f t="shared" si="11"/>
        <v>Média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19" ht="15.75" x14ac:dyDescent="0.25">
      <c r="A210" s="42">
        <v>205</v>
      </c>
      <c r="B210" s="7">
        <v>311850</v>
      </c>
      <c r="C210" s="17" t="s">
        <v>1114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 t="shared" si="9"/>
        <v>0</v>
      </c>
      <c r="J210" s="11">
        <v>1782</v>
      </c>
      <c r="K210" s="58" t="s">
        <v>1121</v>
      </c>
      <c r="L210" s="8">
        <f t="shared" si="10"/>
        <v>0</v>
      </c>
      <c r="M210" s="7" t="str">
        <f t="shared" si="11"/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19" ht="15.75" x14ac:dyDescent="0.25">
      <c r="A211" s="42">
        <v>206</v>
      </c>
      <c r="B211" s="7">
        <v>311860</v>
      </c>
      <c r="C211" s="17" t="s">
        <v>1108</v>
      </c>
      <c r="D211" s="36" t="s">
        <v>98</v>
      </c>
      <c r="E211" s="46" t="s">
        <v>241</v>
      </c>
      <c r="F211" s="12">
        <f>VLOOKUP(A211,Dengue!$1:$1048576,10,FALSE)</f>
        <v>68</v>
      </c>
      <c r="G211" s="12">
        <f>VLOOKUP($A211,Chik!$1:$1048576,10,FALSE)</f>
        <v>0</v>
      </c>
      <c r="H211" s="12">
        <f>VLOOKUP($A211,zika!$1:$1048576,10,FALSE)</f>
        <v>0</v>
      </c>
      <c r="I211" s="12">
        <f t="shared" si="9"/>
        <v>68</v>
      </c>
      <c r="J211" s="11">
        <v>659070</v>
      </c>
      <c r="K211" s="58" t="s">
        <v>1125</v>
      </c>
      <c r="L211" s="8">
        <f t="shared" si="10"/>
        <v>10.317568695282747</v>
      </c>
      <c r="M211" s="7" t="str">
        <f t="shared" si="11"/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19" ht="15.75" x14ac:dyDescent="0.25">
      <c r="A212" s="42">
        <v>207</v>
      </c>
      <c r="B212" s="7">
        <v>311870</v>
      </c>
      <c r="C212" s="17" t="s">
        <v>1114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 t="shared" si="9"/>
        <v>0</v>
      </c>
      <c r="J212" s="11">
        <v>9191</v>
      </c>
      <c r="K212" s="58" t="s">
        <v>1121</v>
      </c>
      <c r="L212" s="8">
        <f t="shared" si="10"/>
        <v>0</v>
      </c>
      <c r="M212" s="7" t="str">
        <f t="shared" si="11"/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208</v>
      </c>
      <c r="B213" s="7">
        <v>311880</v>
      </c>
      <c r="C213" s="17" t="s">
        <v>1118</v>
      </c>
      <c r="D213" s="36" t="s">
        <v>102</v>
      </c>
      <c r="E213" s="36" t="s">
        <v>243</v>
      </c>
      <c r="F213" s="12">
        <f>VLOOKUP(A213,Dengue!$1:$1048576,10,FALSE)</f>
        <v>0</v>
      </c>
      <c r="G213" s="12">
        <f>VLOOKUP($A213,Chik!$1:$1048576,10,FALSE)</f>
        <v>0</v>
      </c>
      <c r="H213" s="12">
        <f>VLOOKUP($A213,zika!$1:$1048576,10,FALSE)</f>
        <v>0</v>
      </c>
      <c r="I213" s="12">
        <f t="shared" si="9"/>
        <v>0</v>
      </c>
      <c r="J213" s="11">
        <v>26592</v>
      </c>
      <c r="K213" s="58" t="s">
        <v>1122</v>
      </c>
      <c r="L213" s="8">
        <f t="shared" si="10"/>
        <v>0</v>
      </c>
      <c r="M213" s="7" t="str">
        <f t="shared" si="11"/>
        <v>Silencioso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19" ht="15.75" x14ac:dyDescent="0.25">
      <c r="A214" s="42">
        <v>209</v>
      </c>
      <c r="B214" s="7">
        <v>311890</v>
      </c>
      <c r="C214" s="17" t="s">
        <v>1108</v>
      </c>
      <c r="D214" s="36" t="s">
        <v>11</v>
      </c>
      <c r="E214" s="36" t="s">
        <v>244</v>
      </c>
      <c r="F214" s="12">
        <f>VLOOKUP(A214,Dengue!$1:$1048576,10,FALSE)</f>
        <v>2</v>
      </c>
      <c r="G214" s="12">
        <f>VLOOKUP($A214,Chik!$1:$1048576,10,FALSE)</f>
        <v>0</v>
      </c>
      <c r="H214" s="12">
        <f>VLOOKUP($A214,zika!$1:$1048576,10,FALSE)</f>
        <v>0</v>
      </c>
      <c r="I214" s="12">
        <f t="shared" si="9"/>
        <v>2</v>
      </c>
      <c r="J214" s="11">
        <v>8883</v>
      </c>
      <c r="K214" s="58" t="s">
        <v>1121</v>
      </c>
      <c r="L214" s="8">
        <f t="shared" si="10"/>
        <v>22.514916131937408</v>
      </c>
      <c r="M214" s="7" t="str">
        <f t="shared" si="11"/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19" ht="15.75" x14ac:dyDescent="0.25">
      <c r="A215" s="42">
        <v>210</v>
      </c>
      <c r="B215" s="7">
        <v>311900</v>
      </c>
      <c r="C215" s="17" t="s">
        <v>1114</v>
      </c>
      <c r="D215" s="36" t="s">
        <v>33</v>
      </c>
      <c r="E215" s="36" t="s">
        <v>245</v>
      </c>
      <c r="F215" s="12">
        <f>VLOOKUP(A215,Dengue!$1:$1048576,10,FALSE)</f>
        <v>0</v>
      </c>
      <c r="G215" s="12">
        <f>VLOOKUP($A215,Chik!$1:$1048576,10,FALSE)</f>
        <v>0</v>
      </c>
      <c r="H215" s="12">
        <f>VLOOKUP($A215,zika!$1:$1048576,10,FALSE)</f>
        <v>0</v>
      </c>
      <c r="I215" s="12">
        <f t="shared" si="9"/>
        <v>0</v>
      </c>
      <c r="J215" s="11">
        <v>3534</v>
      </c>
      <c r="K215" s="58" t="s">
        <v>1121</v>
      </c>
      <c r="L215" s="8">
        <f t="shared" si="10"/>
        <v>0</v>
      </c>
      <c r="M215" s="7" t="str">
        <f t="shared" si="11"/>
        <v>Silencioso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38"/>
    </row>
    <row r="216" spans="1:19" ht="15.75" x14ac:dyDescent="0.25">
      <c r="A216" s="42">
        <v>211</v>
      </c>
      <c r="B216" s="7">
        <v>311910</v>
      </c>
      <c r="C216" s="17" t="s">
        <v>1108</v>
      </c>
      <c r="D216" s="36" t="s">
        <v>11</v>
      </c>
      <c r="E216" s="36" t="s">
        <v>246</v>
      </c>
      <c r="F216" s="12">
        <f>VLOOKUP(A216,Dengue!$1:$1048576,10,FALSE)</f>
        <v>2</v>
      </c>
      <c r="G216" s="12">
        <f>VLOOKUP($A216,Chik!$1:$1048576,10,FALSE)</f>
        <v>0</v>
      </c>
      <c r="H216" s="12">
        <f>VLOOKUP($A216,zika!$1:$1048576,10,FALSE)</f>
        <v>0</v>
      </c>
      <c r="I216" s="12">
        <f t="shared" si="9"/>
        <v>2</v>
      </c>
      <c r="J216" s="11">
        <v>23797</v>
      </c>
      <c r="K216" s="58" t="s">
        <v>1121</v>
      </c>
      <c r="L216" s="8">
        <f t="shared" si="10"/>
        <v>8.4044207253015077</v>
      </c>
      <c r="M216" s="7" t="str">
        <f t="shared" si="11"/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38"/>
    </row>
    <row r="217" spans="1:19" ht="15.75" x14ac:dyDescent="0.25">
      <c r="A217" s="42">
        <v>212</v>
      </c>
      <c r="B217" s="7">
        <v>311920</v>
      </c>
      <c r="C217" s="17" t="s">
        <v>1110</v>
      </c>
      <c r="D217" s="36" t="s">
        <v>22</v>
      </c>
      <c r="E217" s="36" t="s">
        <v>247</v>
      </c>
      <c r="F217" s="12">
        <f>VLOOKUP(A217,Dengue!$1:$1048576,10,FALSE)</f>
        <v>0</v>
      </c>
      <c r="G217" s="12">
        <f>VLOOKUP($A217,Chik!$1:$1048576,10,FALSE)</f>
        <v>0</v>
      </c>
      <c r="H217" s="12">
        <f>VLOOKUP($A217,zika!$1:$1048576,10,FALSE)</f>
        <v>0</v>
      </c>
      <c r="I217" s="12">
        <f t="shared" si="9"/>
        <v>0</v>
      </c>
      <c r="J217" s="11">
        <v>10040</v>
      </c>
      <c r="K217" s="58" t="s">
        <v>1121</v>
      </c>
      <c r="L217" s="8">
        <f t="shared" si="10"/>
        <v>0</v>
      </c>
      <c r="M217" s="7" t="str">
        <f t="shared" si="11"/>
        <v>Silencioso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38"/>
    </row>
    <row r="218" spans="1:19" ht="15.75" x14ac:dyDescent="0.25">
      <c r="A218" s="42">
        <v>213</v>
      </c>
      <c r="B218" s="7">
        <v>311930</v>
      </c>
      <c r="C218" s="17" t="s">
        <v>1107</v>
      </c>
      <c r="D218" s="36" t="s">
        <v>8</v>
      </c>
      <c r="E218" s="36" t="s">
        <v>248</v>
      </c>
      <c r="F218" s="12">
        <f>VLOOKUP(A218,Dengue!$1:$1048576,10,FALSE)</f>
        <v>14</v>
      </c>
      <c r="G218" s="12">
        <f>VLOOKUP($A218,Chik!$1:$1048576,10,FALSE)</f>
        <v>0</v>
      </c>
      <c r="H218" s="12">
        <f>VLOOKUP($A218,zika!$1:$1048576,10,FALSE)</f>
        <v>0</v>
      </c>
      <c r="I218" s="12">
        <f t="shared" si="9"/>
        <v>14</v>
      </c>
      <c r="J218" s="11">
        <v>27982</v>
      </c>
      <c r="K218" s="58" t="s">
        <v>1122</v>
      </c>
      <c r="L218" s="8">
        <f t="shared" si="10"/>
        <v>50.032163533700235</v>
      </c>
      <c r="M218" s="7" t="str">
        <f t="shared" si="11"/>
        <v>Baixa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38"/>
    </row>
    <row r="219" spans="1:19" ht="15.75" x14ac:dyDescent="0.25">
      <c r="A219" s="42">
        <v>214</v>
      </c>
      <c r="B219" s="7">
        <v>311940</v>
      </c>
      <c r="C219" s="17" t="s">
        <v>1110</v>
      </c>
      <c r="D219" s="36" t="s">
        <v>20</v>
      </c>
      <c r="E219" s="36" t="s">
        <v>20</v>
      </c>
      <c r="F219" s="12">
        <f>VLOOKUP(A219,Dengue!$1:$1048576,10,FALSE)</f>
        <v>4</v>
      </c>
      <c r="G219" s="12">
        <f>VLOOKUP($A219,Chik!$1:$1048576,10,FALSE)</f>
        <v>4</v>
      </c>
      <c r="H219" s="12">
        <f>VLOOKUP($A219,zika!$1:$1048576,10,FALSE)</f>
        <v>0</v>
      </c>
      <c r="I219" s="12">
        <f t="shared" si="9"/>
        <v>8</v>
      </c>
      <c r="J219" s="11">
        <v>109405</v>
      </c>
      <c r="K219" s="58" t="s">
        <v>1124</v>
      </c>
      <c r="L219" s="8">
        <f t="shared" si="10"/>
        <v>7.3122800603263114</v>
      </c>
      <c r="M219" s="7" t="str">
        <f t="shared" si="11"/>
        <v>Baixa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19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0</v>
      </c>
      <c r="G220" s="12">
        <f>VLOOKUP($A220,Chik!$1:$1048576,10,FALSE)</f>
        <v>0</v>
      </c>
      <c r="H220" s="12">
        <f>VLOOKUP($A220,zika!$1:$1048576,10,FALSE)</f>
        <v>0</v>
      </c>
      <c r="I220" s="12">
        <f t="shared" si="9"/>
        <v>0</v>
      </c>
      <c r="J220" s="11">
        <v>9228</v>
      </c>
      <c r="K220" s="58" t="s">
        <v>1121</v>
      </c>
      <c r="L220" s="8">
        <f t="shared" si="10"/>
        <v>0</v>
      </c>
      <c r="M220" s="7" t="str">
        <f t="shared" si="11"/>
        <v>Silencioso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19" ht="15.75" x14ac:dyDescent="0.25">
      <c r="A221" s="42">
        <v>216</v>
      </c>
      <c r="B221" s="7">
        <v>311960</v>
      </c>
      <c r="C221" s="17" t="s">
        <v>1115</v>
      </c>
      <c r="D221" s="36" t="s">
        <v>57</v>
      </c>
      <c r="E221" s="36" t="s">
        <v>250</v>
      </c>
      <c r="F221" s="12">
        <f>VLOOKUP(A221,Dengue!$1:$1048576,10,FALSE)</f>
        <v>0</v>
      </c>
      <c r="G221" s="12">
        <f>VLOOKUP($A221,Chik!$1:$1048576,10,FALSE)</f>
        <v>0</v>
      </c>
      <c r="H221" s="12">
        <f>VLOOKUP($A221,zika!$1:$1048576,10,FALSE)</f>
        <v>0</v>
      </c>
      <c r="I221" s="12">
        <f t="shared" si="9"/>
        <v>0</v>
      </c>
      <c r="J221" s="11">
        <v>3080</v>
      </c>
      <c r="K221" s="58" t="s">
        <v>1121</v>
      </c>
      <c r="L221" s="8">
        <f t="shared" si="10"/>
        <v>0</v>
      </c>
      <c r="M221" s="7" t="str">
        <f t="shared" si="11"/>
        <v>Silencioso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19" ht="15.75" x14ac:dyDescent="0.25">
      <c r="A222" s="42">
        <v>217</v>
      </c>
      <c r="B222" s="7">
        <v>311970</v>
      </c>
      <c r="C222" s="17" t="s">
        <v>1116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 t="shared" si="9"/>
        <v>0</v>
      </c>
      <c r="J222" s="11">
        <v>3426</v>
      </c>
      <c r="K222" s="58" t="s">
        <v>1121</v>
      </c>
      <c r="L222" s="8">
        <f t="shared" si="10"/>
        <v>0</v>
      </c>
      <c r="M222" s="7" t="str">
        <f t="shared" si="11"/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19" ht="15.75" x14ac:dyDescent="0.25">
      <c r="A223" s="42">
        <v>218</v>
      </c>
      <c r="B223" s="7">
        <v>311980</v>
      </c>
      <c r="C223" s="17" t="s">
        <v>1112</v>
      </c>
      <c r="D223" s="36" t="s">
        <v>26</v>
      </c>
      <c r="E223" s="36" t="s">
        <v>252</v>
      </c>
      <c r="F223" s="12">
        <f>VLOOKUP(A223,Dengue!$1:$1048576,10,FALSE)</f>
        <v>1</v>
      </c>
      <c r="G223" s="12">
        <f>VLOOKUP($A223,Chik!$1:$1048576,10,FALSE)</f>
        <v>0</v>
      </c>
      <c r="H223" s="12">
        <f>VLOOKUP($A223,zika!$1:$1048576,10,FALSE)</f>
        <v>0</v>
      </c>
      <c r="I223" s="12">
        <f t="shared" si="9"/>
        <v>1</v>
      </c>
      <c r="J223" s="11">
        <v>3241</v>
      </c>
      <c r="K223" s="58" t="s">
        <v>1121</v>
      </c>
      <c r="L223" s="8">
        <f t="shared" si="10"/>
        <v>30.854674483184201</v>
      </c>
      <c r="M223" s="7" t="str">
        <f t="shared" si="11"/>
        <v>Baixa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19" ht="15.75" x14ac:dyDescent="0.25">
      <c r="A224" s="42">
        <v>219</v>
      </c>
      <c r="B224" s="7">
        <v>311990</v>
      </c>
      <c r="C224" s="17" t="s">
        <v>1114</v>
      </c>
      <c r="D224" s="36" t="s">
        <v>36</v>
      </c>
      <c r="E224" s="36" t="s">
        <v>253</v>
      </c>
      <c r="F224" s="12">
        <f>VLOOKUP(A224,Dengue!$1:$1048576,10,FALSE)</f>
        <v>0</v>
      </c>
      <c r="G224" s="12">
        <f>VLOOKUP($A224,Chik!$1:$1048576,10,FALSE)</f>
        <v>0</v>
      </c>
      <c r="H224" s="12">
        <f>VLOOKUP($A224,zika!$1:$1048576,10,FALSE)</f>
        <v>0</v>
      </c>
      <c r="I224" s="12">
        <f t="shared" si="9"/>
        <v>0</v>
      </c>
      <c r="J224" s="11">
        <v>3714</v>
      </c>
      <c r="K224" s="58" t="s">
        <v>1121</v>
      </c>
      <c r="L224" s="8">
        <f t="shared" si="10"/>
        <v>0</v>
      </c>
      <c r="M224" s="7" t="str">
        <f t="shared" si="11"/>
        <v>Silencioso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38"/>
    </row>
    <row r="225" spans="1:19" ht="15.75" x14ac:dyDescent="0.25">
      <c r="A225" s="42">
        <v>220</v>
      </c>
      <c r="B225" s="7">
        <v>311995</v>
      </c>
      <c r="C225" s="17" t="s">
        <v>1112</v>
      </c>
      <c r="D225" s="36" t="s">
        <v>26</v>
      </c>
      <c r="E225" s="36" t="s">
        <v>254</v>
      </c>
      <c r="F225" s="12">
        <f>VLOOKUP(A225,Dengue!$1:$1048576,10,FALSE)</f>
        <v>0</v>
      </c>
      <c r="G225" s="12">
        <f>VLOOKUP($A225,Chik!$1:$1048576,10,FALSE)</f>
        <v>0</v>
      </c>
      <c r="H225" s="12">
        <f>VLOOKUP($A225,zika!$1:$1048576,10,FALSE)</f>
        <v>0</v>
      </c>
      <c r="I225" s="12">
        <f t="shared" si="9"/>
        <v>0</v>
      </c>
      <c r="J225" s="11">
        <v>6290</v>
      </c>
      <c r="K225" s="58" t="s">
        <v>1121</v>
      </c>
      <c r="L225" s="8">
        <f t="shared" si="10"/>
        <v>0</v>
      </c>
      <c r="M225" s="7" t="str">
        <f t="shared" si="11"/>
        <v>Silencioso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19" ht="15.75" x14ac:dyDescent="0.25">
      <c r="A226" s="42">
        <v>221</v>
      </c>
      <c r="B226" s="7">
        <v>312000</v>
      </c>
      <c r="C226" s="17" t="s">
        <v>1110</v>
      </c>
      <c r="D226" s="36" t="s">
        <v>20</v>
      </c>
      <c r="E226" s="36" t="s">
        <v>255</v>
      </c>
      <c r="F226" s="12">
        <f>VLOOKUP(A226,Dengue!$1:$1048576,10,FALSE)</f>
        <v>0</v>
      </c>
      <c r="G226" s="12">
        <f>VLOOKUP($A226,Chik!$1:$1048576,10,FALSE)</f>
        <v>0</v>
      </c>
      <c r="H226" s="12">
        <f>VLOOKUP($A226,zika!$1:$1048576,10,FALSE)</f>
        <v>0</v>
      </c>
      <c r="I226" s="12">
        <f t="shared" si="9"/>
        <v>0</v>
      </c>
      <c r="J226" s="11">
        <v>2814</v>
      </c>
      <c r="K226" s="58" t="s">
        <v>1121</v>
      </c>
      <c r="L226" s="8">
        <f t="shared" si="10"/>
        <v>0</v>
      </c>
      <c r="M226" s="7" t="str">
        <f t="shared" si="11"/>
        <v>Silencioso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19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0</v>
      </c>
      <c r="G227" s="12">
        <f>VLOOKUP($A227,Chik!$1:$1048576,10,FALSE)</f>
        <v>0</v>
      </c>
      <c r="H227" s="12">
        <f>VLOOKUP($A227,zika!$1:$1048576,10,FALSE)</f>
        <v>0</v>
      </c>
      <c r="I227" s="12">
        <f t="shared" si="9"/>
        <v>0</v>
      </c>
      <c r="J227" s="11">
        <v>4396</v>
      </c>
      <c r="K227" s="58" t="s">
        <v>1121</v>
      </c>
      <c r="L227" s="8">
        <f t="shared" si="10"/>
        <v>0</v>
      </c>
      <c r="M227" s="7" t="str">
        <f t="shared" si="11"/>
        <v>Silencioso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223</v>
      </c>
      <c r="B228" s="7">
        <v>312015</v>
      </c>
      <c r="C228" s="17" t="s">
        <v>1113</v>
      </c>
      <c r="D228" s="36" t="s">
        <v>28</v>
      </c>
      <c r="E228" s="36" t="s">
        <v>257</v>
      </c>
      <c r="F228" s="12">
        <f>VLOOKUP(A228,Dengue!$1:$1048576,10,FALSE)</f>
        <v>4</v>
      </c>
      <c r="G228" s="12">
        <f>VLOOKUP($A228,Chik!$1:$1048576,10,FALSE)</f>
        <v>0</v>
      </c>
      <c r="H228" s="12">
        <f>VLOOKUP($A228,zika!$1:$1048576,10,FALSE)</f>
        <v>0</v>
      </c>
      <c r="I228" s="12">
        <f t="shared" si="9"/>
        <v>4</v>
      </c>
      <c r="J228" s="11">
        <v>6646</v>
      </c>
      <c r="K228" s="58" t="s">
        <v>1121</v>
      </c>
      <c r="L228" s="8">
        <f t="shared" si="10"/>
        <v>60.186578393018358</v>
      </c>
      <c r="M228" s="7" t="str">
        <f t="shared" si="11"/>
        <v>Baixa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38"/>
    </row>
    <row r="229" spans="1:19" ht="15.75" x14ac:dyDescent="0.25">
      <c r="A229" s="42">
        <v>224</v>
      </c>
      <c r="B229" s="7">
        <v>312020</v>
      </c>
      <c r="C229" s="17" t="s">
        <v>1112</v>
      </c>
      <c r="D229" s="36" t="s">
        <v>26</v>
      </c>
      <c r="E229" s="36" t="s">
        <v>258</v>
      </c>
      <c r="F229" s="12">
        <f>VLOOKUP($A229,Dengue!$1:$1048576,10,FALSE)</f>
        <v>2</v>
      </c>
      <c r="G229" s="12">
        <f>VLOOKUP($A229,Chik!$1:$1048576,10,FALSE)</f>
        <v>0</v>
      </c>
      <c r="H229" s="12">
        <f>VLOOKUP($A229,zika!$1:$1048576,10,FALSE)</f>
        <v>0</v>
      </c>
      <c r="I229" s="12">
        <f t="shared" si="9"/>
        <v>2</v>
      </c>
      <c r="J229" s="11">
        <v>12660</v>
      </c>
      <c r="K229" s="58" t="s">
        <v>1121</v>
      </c>
      <c r="L229" s="8">
        <f t="shared" si="10"/>
        <v>15.797788309636649</v>
      </c>
      <c r="M229" s="7" t="str">
        <f t="shared" si="11"/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19" ht="15.75" x14ac:dyDescent="0.25">
      <c r="A230" s="42">
        <v>225</v>
      </c>
      <c r="B230" s="7">
        <v>312030</v>
      </c>
      <c r="C230" s="17" t="s">
        <v>1118</v>
      </c>
      <c r="D230" s="36" t="s">
        <v>102</v>
      </c>
      <c r="E230" s="36" t="s">
        <v>259</v>
      </c>
      <c r="F230" s="12">
        <f>VLOOKUP(A230,Dengue!$1:$1048576,10,FALSE)</f>
        <v>0</v>
      </c>
      <c r="G230" s="12">
        <f>VLOOKUP($A230,Chik!$1:$1048576,10,FALSE)</f>
        <v>0</v>
      </c>
      <c r="H230" s="12">
        <f>VLOOKUP($A230,zika!$1:$1048576,10,FALSE)</f>
        <v>0</v>
      </c>
      <c r="I230" s="12">
        <f t="shared" si="9"/>
        <v>0</v>
      </c>
      <c r="J230" s="11">
        <v>5960</v>
      </c>
      <c r="K230" s="58" t="s">
        <v>1121</v>
      </c>
      <c r="L230" s="8">
        <f t="shared" si="10"/>
        <v>0</v>
      </c>
      <c r="M230" s="7" t="str">
        <f t="shared" si="11"/>
        <v>Silencioso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38"/>
    </row>
    <row r="231" spans="1:19" ht="15.75" x14ac:dyDescent="0.25">
      <c r="A231" s="42">
        <v>226</v>
      </c>
      <c r="B231" s="7">
        <v>312040</v>
      </c>
      <c r="C231" s="17" t="s">
        <v>1116</v>
      </c>
      <c r="D231" s="36" t="s">
        <v>41</v>
      </c>
      <c r="E231" s="36" t="s">
        <v>260</v>
      </c>
      <c r="F231" s="12">
        <f>VLOOKUP(A231,Dengue!$1:$1048576,10,FALSE)</f>
        <v>1</v>
      </c>
      <c r="G231" s="12">
        <f>VLOOKUP($A231,Chik!$1:$1048576,10,FALSE)</f>
        <v>0</v>
      </c>
      <c r="H231" s="12">
        <f>VLOOKUP($A231,zika!$1:$1048576,10,FALSE)</f>
        <v>0</v>
      </c>
      <c r="I231" s="12">
        <f t="shared" si="9"/>
        <v>1</v>
      </c>
      <c r="J231" s="11">
        <v>5145</v>
      </c>
      <c r="K231" s="58" t="s">
        <v>1121</v>
      </c>
      <c r="L231" s="8">
        <f t="shared" si="10"/>
        <v>19.436345966958214</v>
      </c>
      <c r="M231" s="7" t="str">
        <f t="shared" si="11"/>
        <v>Baixa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19" ht="15.75" x14ac:dyDescent="0.25">
      <c r="A232" s="42">
        <v>227</v>
      </c>
      <c r="B232" s="7">
        <v>312050</v>
      </c>
      <c r="C232" s="17" t="s">
        <v>1114</v>
      </c>
      <c r="D232" s="36" t="s">
        <v>33</v>
      </c>
      <c r="E232" s="36" t="s">
        <v>261</v>
      </c>
      <c r="F232" s="12">
        <f>VLOOKUP(A232,Dengue!$1:$1048576,10,FALSE)</f>
        <v>1</v>
      </c>
      <c r="G232" s="12">
        <f>VLOOKUP($A232,Chik!$1:$1048576,10,FALSE)</f>
        <v>0</v>
      </c>
      <c r="H232" s="12">
        <f>VLOOKUP($A232,zika!$1:$1048576,10,FALSE)</f>
        <v>0</v>
      </c>
      <c r="I232" s="12">
        <f t="shared" si="9"/>
        <v>1</v>
      </c>
      <c r="J232" s="11">
        <v>10258</v>
      </c>
      <c r="K232" s="58" t="s">
        <v>1121</v>
      </c>
      <c r="L232" s="8">
        <f t="shared" si="10"/>
        <v>9.748488984207448</v>
      </c>
      <c r="M232" s="7" t="str">
        <f t="shared" si="11"/>
        <v>Baixa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38"/>
    </row>
    <row r="233" spans="1:19" ht="15.75" x14ac:dyDescent="0.25">
      <c r="A233" s="42">
        <v>228</v>
      </c>
      <c r="B233" s="7">
        <v>312060</v>
      </c>
      <c r="C233" s="17" t="s">
        <v>1108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 t="shared" si="9"/>
        <v>0</v>
      </c>
      <c r="J233" s="11">
        <v>5014</v>
      </c>
      <c r="K233" s="58" t="s">
        <v>1121</v>
      </c>
      <c r="L233" s="8">
        <f t="shared" si="10"/>
        <v>0</v>
      </c>
      <c r="M233" s="7" t="str">
        <f t="shared" si="11"/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19" ht="15.75" x14ac:dyDescent="0.25">
      <c r="A234" s="42">
        <v>229</v>
      </c>
      <c r="B234" s="7">
        <v>312070</v>
      </c>
      <c r="C234" s="17" t="s">
        <v>1117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 t="shared" si="9"/>
        <v>0</v>
      </c>
      <c r="J234" s="11">
        <v>4134</v>
      </c>
      <c r="K234" s="58" t="s">
        <v>1121</v>
      </c>
      <c r="L234" s="8">
        <f t="shared" si="10"/>
        <v>0</v>
      </c>
      <c r="M234" s="7" t="str">
        <f t="shared" si="11"/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19" ht="15.75" x14ac:dyDescent="0.25">
      <c r="A235" s="42">
        <v>230</v>
      </c>
      <c r="B235" s="7">
        <v>312080</v>
      </c>
      <c r="C235" s="17" t="s">
        <v>1114</v>
      </c>
      <c r="D235" s="36" t="s">
        <v>33</v>
      </c>
      <c r="E235" s="36" t="s">
        <v>264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 t="shared" si="9"/>
        <v>0</v>
      </c>
      <c r="J235" s="11">
        <v>15358</v>
      </c>
      <c r="K235" s="58" t="s">
        <v>1121</v>
      </c>
      <c r="L235" s="8">
        <f t="shared" si="10"/>
        <v>0</v>
      </c>
      <c r="M235" s="7" t="str">
        <f t="shared" si="11"/>
        <v>Silencioso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231</v>
      </c>
      <c r="B236" s="7">
        <v>312083</v>
      </c>
      <c r="C236" s="17" t="s">
        <v>1110</v>
      </c>
      <c r="D236" s="36" t="s">
        <v>22</v>
      </c>
      <c r="E236" s="36" t="s">
        <v>265</v>
      </c>
      <c r="F236" s="12">
        <f>VLOOKUP(A236,Dengue!$1:$1048576,10,FALSE)</f>
        <v>0</v>
      </c>
      <c r="G236" s="12">
        <f>VLOOKUP($A236,Chik!$1:$1048576,10,FALSE)</f>
        <v>0</v>
      </c>
      <c r="H236" s="12">
        <f>VLOOKUP($A236,zika!$1:$1048576,10,FALSE)</f>
        <v>0</v>
      </c>
      <c r="I236" s="12">
        <f t="shared" si="9"/>
        <v>0</v>
      </c>
      <c r="J236" s="11">
        <v>4960</v>
      </c>
      <c r="K236" s="58" t="s">
        <v>1121</v>
      </c>
      <c r="L236" s="8">
        <f t="shared" si="10"/>
        <v>0</v>
      </c>
      <c r="M236" s="7" t="str">
        <f t="shared" si="11"/>
        <v>Silencioso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19" ht="15.75" x14ac:dyDescent="0.25">
      <c r="A237" s="42">
        <v>232</v>
      </c>
      <c r="B237" s="7">
        <v>312087</v>
      </c>
      <c r="C237" s="17" t="s">
        <v>1118</v>
      </c>
      <c r="D237" s="36" t="s">
        <v>102</v>
      </c>
      <c r="E237" s="36" t="s">
        <v>266</v>
      </c>
      <c r="F237" s="12">
        <f>VLOOKUP(A237,Dengue!$1:$1048576,10,FALSE)</f>
        <v>0</v>
      </c>
      <c r="G237" s="12">
        <f>VLOOKUP($A237,Chik!$1:$1048576,10,FALSE)</f>
        <v>0</v>
      </c>
      <c r="H237" s="12">
        <f>VLOOKUP($A237,zika!$1:$1048576,10,FALSE)</f>
        <v>0</v>
      </c>
      <c r="I237" s="12">
        <f t="shared" si="9"/>
        <v>0</v>
      </c>
      <c r="J237" s="11">
        <v>7656</v>
      </c>
      <c r="K237" s="58" t="s">
        <v>1121</v>
      </c>
      <c r="L237" s="8">
        <f t="shared" si="10"/>
        <v>0</v>
      </c>
      <c r="M237" s="7" t="str">
        <f t="shared" si="11"/>
        <v>Silencioso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38"/>
    </row>
    <row r="238" spans="1:19" ht="15.75" x14ac:dyDescent="0.25">
      <c r="A238" s="42">
        <v>233</v>
      </c>
      <c r="B238" s="7">
        <v>312090</v>
      </c>
      <c r="C238" s="17" t="s">
        <v>1108</v>
      </c>
      <c r="D238" s="36" t="s">
        <v>11</v>
      </c>
      <c r="E238" s="36" t="s">
        <v>267</v>
      </c>
      <c r="F238" s="12">
        <f>VLOOKUP(A238,Dengue!$1:$1048576,10,FALSE)</f>
        <v>5</v>
      </c>
      <c r="G238" s="12">
        <f>VLOOKUP($A238,Chik!$1:$1048576,10,FALSE)</f>
        <v>0</v>
      </c>
      <c r="H238" s="12">
        <f>VLOOKUP($A238,zika!$1:$1048576,10,FALSE)</f>
        <v>0</v>
      </c>
      <c r="I238" s="12">
        <f t="shared" si="9"/>
        <v>5</v>
      </c>
      <c r="J238" s="11">
        <v>79625</v>
      </c>
      <c r="K238" s="58" t="s">
        <v>1123</v>
      </c>
      <c r="L238" s="8">
        <f t="shared" si="10"/>
        <v>6.2794348508634217</v>
      </c>
      <c r="M238" s="7" t="str">
        <f t="shared" si="11"/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19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1</v>
      </c>
      <c r="G239" s="12">
        <f>VLOOKUP($A239,Chik!$1:$1048576,10,FALSE)</f>
        <v>0</v>
      </c>
      <c r="H239" s="12">
        <f>VLOOKUP($A239,zika!$1:$1048576,10,FALSE)</f>
        <v>0</v>
      </c>
      <c r="I239" s="12">
        <f t="shared" si="9"/>
        <v>1</v>
      </c>
      <c r="J239" s="11">
        <v>5399</v>
      </c>
      <c r="K239" s="58" t="s">
        <v>1121</v>
      </c>
      <c r="L239" s="8">
        <f t="shared" si="10"/>
        <v>18.521948508983144</v>
      </c>
      <c r="M239" s="7" t="str">
        <f t="shared" si="11"/>
        <v>Baixa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19" ht="15.75" x14ac:dyDescent="0.25">
      <c r="A240" s="42">
        <v>235</v>
      </c>
      <c r="B240" s="7">
        <v>312110</v>
      </c>
      <c r="C240" s="17" t="s">
        <v>1114</v>
      </c>
      <c r="D240" s="36" t="s">
        <v>36</v>
      </c>
      <c r="E240" s="36" t="s">
        <v>269</v>
      </c>
      <c r="F240" s="12">
        <f>VLOOKUP(A240,Dengue!$1:$1048576,10,FALSE)</f>
        <v>2</v>
      </c>
      <c r="G240" s="12">
        <f>VLOOKUP($A240,Chik!$1:$1048576,10,FALSE)</f>
        <v>0</v>
      </c>
      <c r="H240" s="12">
        <f>VLOOKUP($A240,zika!$1:$1048576,10,FALSE)</f>
        <v>0</v>
      </c>
      <c r="I240" s="12">
        <f t="shared" si="9"/>
        <v>2</v>
      </c>
      <c r="J240" s="11">
        <v>8035</v>
      </c>
      <c r="K240" s="58" t="s">
        <v>1121</v>
      </c>
      <c r="L240" s="8">
        <f t="shared" si="10"/>
        <v>24.891101431238329</v>
      </c>
      <c r="M240" s="7" t="str">
        <f t="shared" si="11"/>
        <v>Baixa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38"/>
    </row>
    <row r="241" spans="1:21" ht="15.75" x14ac:dyDescent="0.25">
      <c r="A241" s="42">
        <v>236</v>
      </c>
      <c r="B241" s="7">
        <v>312120</v>
      </c>
      <c r="C241" s="17" t="s">
        <v>1114</v>
      </c>
      <c r="D241" s="36" t="s">
        <v>45</v>
      </c>
      <c r="E241" s="36" t="s">
        <v>270</v>
      </c>
      <c r="F241" s="12">
        <f>VLOOKUP(A241,Dengue!$1:$1048576,10,FALSE)</f>
        <v>0</v>
      </c>
      <c r="G241" s="12">
        <f>VLOOKUP($A241,Chik!$1:$1048576,10,FALSE)</f>
        <v>0</v>
      </c>
      <c r="H241" s="12">
        <f>VLOOKUP($A241,zika!$1:$1048576,10,FALSE)</f>
        <v>0</v>
      </c>
      <c r="I241" s="12">
        <f t="shared" si="9"/>
        <v>0</v>
      </c>
      <c r="J241" s="11">
        <v>7098</v>
      </c>
      <c r="K241" s="58" t="s">
        <v>1121</v>
      </c>
      <c r="L241" s="8">
        <f t="shared" si="10"/>
        <v>0</v>
      </c>
      <c r="M241" s="7" t="str">
        <f t="shared" si="11"/>
        <v>Silencioso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21" ht="15.75" x14ac:dyDescent="0.25">
      <c r="A242" s="42">
        <v>237</v>
      </c>
      <c r="B242" s="7">
        <v>312125</v>
      </c>
      <c r="C242" s="17" t="s">
        <v>1111</v>
      </c>
      <c r="D242" s="36" t="s">
        <v>24</v>
      </c>
      <c r="E242" s="36" t="s">
        <v>271</v>
      </c>
      <c r="F242" s="12">
        <f>VLOOKUP(A242,Dengue!$1:$1048576,10,FALSE)</f>
        <v>4</v>
      </c>
      <c r="G242" s="12">
        <f>VLOOKUP($A242,Chik!$1:$1048576,10,FALSE)</f>
        <v>0</v>
      </c>
      <c r="H242" s="12">
        <f>VLOOKUP($A242,zika!$1:$1048576,10,FALSE)</f>
        <v>0</v>
      </c>
      <c r="I242" s="12">
        <f t="shared" si="9"/>
        <v>4</v>
      </c>
      <c r="J242" s="11">
        <v>10291</v>
      </c>
      <c r="K242" s="58" t="s">
        <v>1121</v>
      </c>
      <c r="L242" s="8">
        <f t="shared" si="10"/>
        <v>38.868914585560198</v>
      </c>
      <c r="M242" s="7" t="str">
        <f t="shared" si="11"/>
        <v>Baixa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21" ht="15.75" x14ac:dyDescent="0.25">
      <c r="A243" s="42">
        <v>238</v>
      </c>
      <c r="B243" s="7">
        <v>312130</v>
      </c>
      <c r="C243" s="17" t="s">
        <v>1115</v>
      </c>
      <c r="D243" s="36" t="s">
        <v>57</v>
      </c>
      <c r="E243" s="36" t="s">
        <v>272</v>
      </c>
      <c r="F243" s="12">
        <f>VLOOKUP(A243,Dengue!$1:$1048576,10,FALSE)</f>
        <v>1</v>
      </c>
      <c r="G243" s="12">
        <f>VLOOKUP($A243,Chik!$1:$1048576,10,FALSE)</f>
        <v>0</v>
      </c>
      <c r="H243" s="12">
        <f>VLOOKUP($A243,zika!$1:$1048576,10,FALSE)</f>
        <v>0</v>
      </c>
      <c r="I243" s="12">
        <f t="shared" si="9"/>
        <v>1</v>
      </c>
      <c r="J243" s="11">
        <v>4996</v>
      </c>
      <c r="K243" s="58" t="s">
        <v>1121</v>
      </c>
      <c r="L243" s="8">
        <f t="shared" si="10"/>
        <v>20.016012810248196</v>
      </c>
      <c r="M243" s="7" t="str">
        <f t="shared" si="11"/>
        <v>Baixa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21" ht="15.75" x14ac:dyDescent="0.25">
      <c r="A244" s="42">
        <v>239</v>
      </c>
      <c r="B244" s="7">
        <v>312140</v>
      </c>
      <c r="C244" s="17" t="s">
        <v>1116</v>
      </c>
      <c r="D244" s="36" t="s">
        <v>94</v>
      </c>
      <c r="E244" s="36" t="s">
        <v>273</v>
      </c>
      <c r="F244" s="12">
        <f>VLOOKUP(A244,Dengue!$1:$1048576,10,FALSE)</f>
        <v>0</v>
      </c>
      <c r="G244" s="12">
        <f>VLOOKUP($A244,Chik!$1:$1048576,10,FALSE)</f>
        <v>0</v>
      </c>
      <c r="H244" s="12">
        <f>VLOOKUP($A244,zika!$1:$1048576,10,FALSE)</f>
        <v>0</v>
      </c>
      <c r="I244" s="12">
        <f t="shared" si="9"/>
        <v>0</v>
      </c>
      <c r="J244" s="11">
        <v>7232</v>
      </c>
      <c r="K244" s="58" t="s">
        <v>1121</v>
      </c>
      <c r="L244" s="8">
        <f t="shared" si="10"/>
        <v>0</v>
      </c>
      <c r="M244" s="7" t="str">
        <f t="shared" si="11"/>
        <v>Silencioso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21" ht="15.75" x14ac:dyDescent="0.25">
      <c r="A245" s="42">
        <v>240</v>
      </c>
      <c r="B245" s="7">
        <v>312150</v>
      </c>
      <c r="C245" s="17" t="s">
        <v>1116</v>
      </c>
      <c r="D245" s="36" t="s">
        <v>41</v>
      </c>
      <c r="E245" s="36" t="s">
        <v>274</v>
      </c>
      <c r="F245" s="12">
        <f>VLOOKUP(A245,Dengue!$1:$1048576,10,FALSE)</f>
        <v>0</v>
      </c>
      <c r="G245" s="12">
        <f>VLOOKUP($A245,Chik!$1:$1048576,10,FALSE)</f>
        <v>0</v>
      </c>
      <c r="H245" s="12">
        <f>VLOOKUP($A245,zika!$1:$1048576,10,FALSE)</f>
        <v>0</v>
      </c>
      <c r="I245" s="12">
        <f t="shared" si="9"/>
        <v>0</v>
      </c>
      <c r="J245" s="11">
        <v>2919</v>
      </c>
      <c r="K245" s="58" t="s">
        <v>1121</v>
      </c>
      <c r="L245" s="8">
        <f t="shared" si="10"/>
        <v>0</v>
      </c>
      <c r="M245" s="7" t="str">
        <f t="shared" si="11"/>
        <v>Silencioso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93"/>
      <c r="T245" s="93"/>
      <c r="U245" s="93"/>
    </row>
    <row r="246" spans="1:21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68</v>
      </c>
      <c r="G246" s="12">
        <f>VLOOKUP($A246,Chik!$1:$1048576,10,FALSE)</f>
        <v>0</v>
      </c>
      <c r="H246" s="12">
        <f>VLOOKUP($A246,zika!$1:$1048576,10,FALSE)</f>
        <v>0</v>
      </c>
      <c r="I246" s="12">
        <f t="shared" si="9"/>
        <v>68</v>
      </c>
      <c r="J246" s="11">
        <v>47617</v>
      </c>
      <c r="K246" s="58" t="s">
        <v>1122</v>
      </c>
      <c r="L246" s="8">
        <f t="shared" si="10"/>
        <v>142.80614066404857</v>
      </c>
      <c r="M246" s="7" t="str">
        <f t="shared" si="11"/>
        <v>Média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21" ht="15.75" x14ac:dyDescent="0.25">
      <c r="A247" s="42">
        <v>242</v>
      </c>
      <c r="B247" s="7">
        <v>312170</v>
      </c>
      <c r="C247" s="17" t="s">
        <v>1109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 t="shared" si="9"/>
        <v>0</v>
      </c>
      <c r="J247" s="11">
        <v>3814</v>
      </c>
      <c r="K247" s="58" t="s">
        <v>1121</v>
      </c>
      <c r="L247" s="8">
        <f t="shared" si="10"/>
        <v>0</v>
      </c>
      <c r="M247" s="7" t="str">
        <f t="shared" si="11"/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21" ht="15.75" x14ac:dyDescent="0.25">
      <c r="A248" s="42">
        <v>243</v>
      </c>
      <c r="B248" s="7">
        <v>312180</v>
      </c>
      <c r="C248" s="17" t="s">
        <v>1110</v>
      </c>
      <c r="D248" s="36" t="s">
        <v>20</v>
      </c>
      <c r="E248" s="36" t="s">
        <v>276</v>
      </c>
      <c r="F248" s="12">
        <f>VLOOKUP(A248,Dengue!$1:$1048576,10,FALSE)</f>
        <v>28</v>
      </c>
      <c r="G248" s="12">
        <f>VLOOKUP($A248,Chik!$1:$1048576,10,FALSE)</f>
        <v>0</v>
      </c>
      <c r="H248" s="12">
        <f>VLOOKUP($A248,zika!$1:$1048576,10,FALSE)</f>
        <v>0</v>
      </c>
      <c r="I248" s="12">
        <f t="shared" si="9"/>
        <v>28</v>
      </c>
      <c r="J248" s="11">
        <v>7852</v>
      </c>
      <c r="K248" s="58" t="s">
        <v>1121</v>
      </c>
      <c r="L248" s="8">
        <f t="shared" si="10"/>
        <v>356.5970453387672</v>
      </c>
      <c r="M248" s="7" t="str">
        <f t="shared" si="11"/>
        <v>Alta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38"/>
    </row>
    <row r="249" spans="1:21" ht="15.75" x14ac:dyDescent="0.25">
      <c r="A249" s="42">
        <v>244</v>
      </c>
      <c r="B249" s="7">
        <v>312190</v>
      </c>
      <c r="C249" s="17" t="s">
        <v>1115</v>
      </c>
      <c r="D249" s="36" t="s">
        <v>62</v>
      </c>
      <c r="E249" s="36" t="s">
        <v>277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 t="shared" si="9"/>
        <v>0</v>
      </c>
      <c r="J249" s="11">
        <v>3411</v>
      </c>
      <c r="K249" s="58" t="s">
        <v>1121</v>
      </c>
      <c r="L249" s="8">
        <f t="shared" si="10"/>
        <v>0</v>
      </c>
      <c r="M249" s="7" t="str">
        <f t="shared" si="11"/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38"/>
    </row>
    <row r="250" spans="1:21" ht="15.75" x14ac:dyDescent="0.25">
      <c r="A250" s="42">
        <v>245</v>
      </c>
      <c r="B250" s="7">
        <v>312200</v>
      </c>
      <c r="C250" s="17" t="s">
        <v>1115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 t="shared" si="9"/>
        <v>0</v>
      </c>
      <c r="J250" s="11">
        <v>19884</v>
      </c>
      <c r="K250" s="58" t="s">
        <v>1121</v>
      </c>
      <c r="L250" s="8">
        <f t="shared" si="10"/>
        <v>0</v>
      </c>
      <c r="M250" s="7" t="str">
        <f t="shared" si="11"/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21" ht="15.75" x14ac:dyDescent="0.25">
      <c r="A251" s="42">
        <v>246</v>
      </c>
      <c r="B251" s="7">
        <v>312210</v>
      </c>
      <c r="C251" s="17" t="s">
        <v>1110</v>
      </c>
      <c r="D251" s="36" t="s">
        <v>22</v>
      </c>
      <c r="E251" s="36" t="s">
        <v>279</v>
      </c>
      <c r="F251" s="12">
        <f>VLOOKUP(A251,Dengue!$1:$1048576,10,FALSE)</f>
        <v>1</v>
      </c>
      <c r="G251" s="12">
        <f>VLOOKUP($A251,Chik!$1:$1048576,10,FALSE)</f>
        <v>0</v>
      </c>
      <c r="H251" s="12">
        <f>VLOOKUP($A251,zika!$1:$1048576,10,FALSE)</f>
        <v>0</v>
      </c>
      <c r="I251" s="12">
        <f t="shared" si="9"/>
        <v>1</v>
      </c>
      <c r="J251" s="11">
        <v>4984</v>
      </c>
      <c r="K251" s="58" t="s">
        <v>1121</v>
      </c>
      <c r="L251" s="8">
        <f t="shared" si="10"/>
        <v>20.064205457463885</v>
      </c>
      <c r="M251" s="7" t="str">
        <f t="shared" si="11"/>
        <v>Baixa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21" ht="15.75" x14ac:dyDescent="0.25">
      <c r="A252" s="42">
        <v>247</v>
      </c>
      <c r="B252" s="7">
        <v>312220</v>
      </c>
      <c r="C252" s="17" t="s">
        <v>1110</v>
      </c>
      <c r="D252" s="36" t="s">
        <v>22</v>
      </c>
      <c r="E252" s="36" t="s">
        <v>280</v>
      </c>
      <c r="F252" s="12">
        <f>VLOOKUP(A252,Dengue!$1:$1048576,10,FALSE)</f>
        <v>0</v>
      </c>
      <c r="G252" s="12">
        <f>VLOOKUP($A252,Chik!$1:$1048576,10,FALSE)</f>
        <v>0</v>
      </c>
      <c r="H252" s="12">
        <f>VLOOKUP($A252,zika!$1:$1048576,10,FALSE)</f>
        <v>0</v>
      </c>
      <c r="I252" s="12">
        <f t="shared" si="9"/>
        <v>0</v>
      </c>
      <c r="J252" s="11">
        <v>7527</v>
      </c>
      <c r="K252" s="58" t="s">
        <v>1121</v>
      </c>
      <c r="L252" s="8">
        <f t="shared" si="10"/>
        <v>0</v>
      </c>
      <c r="M252" s="7" t="str">
        <f t="shared" si="11"/>
        <v>Silencioso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21" ht="15.75" x14ac:dyDescent="0.25">
      <c r="A253" s="42">
        <v>248</v>
      </c>
      <c r="B253" s="7">
        <v>312230</v>
      </c>
      <c r="C253" s="17" t="s">
        <v>1112</v>
      </c>
      <c r="D253" s="36" t="s">
        <v>26</v>
      </c>
      <c r="E253" s="36" t="s">
        <v>26</v>
      </c>
      <c r="F253" s="12">
        <f>VLOOKUP(A253,Dengue!$1:$1048576,10,FALSE)</f>
        <v>12</v>
      </c>
      <c r="G253" s="12">
        <f>VLOOKUP($A253,Chik!$1:$1048576,10,FALSE)</f>
        <v>0</v>
      </c>
      <c r="H253" s="12">
        <f>VLOOKUP($A253,zika!$1:$1048576,10,FALSE)</f>
        <v>0</v>
      </c>
      <c r="I253" s="12">
        <f t="shared" si="9"/>
        <v>12</v>
      </c>
      <c r="J253" s="11">
        <v>235977</v>
      </c>
      <c r="K253" s="58" t="s">
        <v>1124</v>
      </c>
      <c r="L253" s="8">
        <f t="shared" si="10"/>
        <v>5.0852413582679663</v>
      </c>
      <c r="M253" s="7" t="str">
        <f t="shared" si="11"/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21" ht="15.75" x14ac:dyDescent="0.25">
      <c r="A254" s="42">
        <v>249</v>
      </c>
      <c r="B254" s="7">
        <v>312235</v>
      </c>
      <c r="C254" s="17" t="s">
        <v>1113</v>
      </c>
      <c r="D254" s="36" t="s">
        <v>30</v>
      </c>
      <c r="E254" s="36" t="s">
        <v>281</v>
      </c>
      <c r="F254" s="12">
        <f>VLOOKUP(A254,Dengue!$1:$1048576,10,FALSE)</f>
        <v>1</v>
      </c>
      <c r="G254" s="12">
        <f>VLOOKUP($A254,Chik!$1:$1048576,10,FALSE)</f>
        <v>0</v>
      </c>
      <c r="H254" s="12">
        <f>VLOOKUP($A254,zika!$1:$1048576,10,FALSE)</f>
        <v>0</v>
      </c>
      <c r="I254" s="12">
        <f t="shared" si="9"/>
        <v>1</v>
      </c>
      <c r="J254" s="11">
        <v>6702</v>
      </c>
      <c r="K254" s="58" t="s">
        <v>1121</v>
      </c>
      <c r="L254" s="8">
        <f t="shared" si="10"/>
        <v>14.920919128618324</v>
      </c>
      <c r="M254" s="7" t="str">
        <f t="shared" si="11"/>
        <v>Baixa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21" ht="15.75" x14ac:dyDescent="0.25">
      <c r="A255" s="42">
        <v>250</v>
      </c>
      <c r="B255" s="7">
        <v>312240</v>
      </c>
      <c r="C255" s="17" t="s">
        <v>1114</v>
      </c>
      <c r="D255" s="36" t="s">
        <v>40</v>
      </c>
      <c r="E255" s="36" t="s">
        <v>282</v>
      </c>
      <c r="F255" s="12">
        <f>VLOOKUP(A255,Dengue!$1:$1048576,10,FALSE)</f>
        <v>0</v>
      </c>
      <c r="G255" s="12">
        <f>VLOOKUP($A255,Chik!$1:$1048576,10,FALSE)</f>
        <v>0</v>
      </c>
      <c r="H255" s="12">
        <f>VLOOKUP($A255,zika!$1:$1048576,10,FALSE)</f>
        <v>0</v>
      </c>
      <c r="I255" s="12">
        <f t="shared" si="9"/>
        <v>0</v>
      </c>
      <c r="J255" s="11">
        <v>5996</v>
      </c>
      <c r="K255" s="58" t="s">
        <v>1121</v>
      </c>
      <c r="L255" s="8">
        <f t="shared" si="10"/>
        <v>0</v>
      </c>
      <c r="M255" s="7" t="str">
        <f t="shared" si="11"/>
        <v>Silencioso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21" ht="15.75" x14ac:dyDescent="0.25">
      <c r="A256" s="42">
        <v>251</v>
      </c>
      <c r="B256" s="7">
        <v>312245</v>
      </c>
      <c r="C256" s="17" t="s">
        <v>1113</v>
      </c>
      <c r="D256" s="36" t="s">
        <v>30</v>
      </c>
      <c r="E256" s="36" t="s">
        <v>283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 t="shared" si="9"/>
        <v>0</v>
      </c>
      <c r="J256" s="11">
        <v>10820</v>
      </c>
      <c r="K256" s="58" t="s">
        <v>1121</v>
      </c>
      <c r="L256" s="8">
        <f t="shared" si="10"/>
        <v>0</v>
      </c>
      <c r="M256" s="7" t="str">
        <f t="shared" si="11"/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252</v>
      </c>
      <c r="B257" s="7">
        <v>312247</v>
      </c>
      <c r="C257" s="17" t="s">
        <v>1117</v>
      </c>
      <c r="D257" s="36" t="s">
        <v>80</v>
      </c>
      <c r="E257" s="36" t="s">
        <v>284</v>
      </c>
      <c r="F257" s="12">
        <f>VLOOKUP(A257,Dengue!$1:$1048576,10,FALSE)</f>
        <v>0</v>
      </c>
      <c r="G257" s="12">
        <f>VLOOKUP($A257,Chik!$1:$1048576,10,FALSE)</f>
        <v>0</v>
      </c>
      <c r="H257" s="12">
        <f>VLOOKUP($A257,zika!$1:$1048576,10,FALSE)</f>
        <v>0</v>
      </c>
      <c r="I257" s="12">
        <f t="shared" si="9"/>
        <v>0</v>
      </c>
      <c r="J257" s="11">
        <v>3699</v>
      </c>
      <c r="K257" s="58" t="s">
        <v>1121</v>
      </c>
      <c r="L257" s="8">
        <f t="shared" si="10"/>
        <v>0</v>
      </c>
      <c r="M257" s="7" t="str">
        <f t="shared" si="11"/>
        <v>Silencioso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253</v>
      </c>
      <c r="B258" s="7">
        <v>312250</v>
      </c>
      <c r="C258" s="17" t="s">
        <v>1110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 t="shared" si="9"/>
        <v>0</v>
      </c>
      <c r="J258" s="11">
        <v>5097</v>
      </c>
      <c r="K258" s="58" t="s">
        <v>1121</v>
      </c>
      <c r="L258" s="8">
        <f t="shared" si="10"/>
        <v>0</v>
      </c>
      <c r="M258" s="7" t="str">
        <f t="shared" si="11"/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38"/>
    </row>
    <row r="259" spans="1:21" ht="15.75" x14ac:dyDescent="0.25">
      <c r="A259" s="42">
        <v>254</v>
      </c>
      <c r="B259" s="7">
        <v>312260</v>
      </c>
      <c r="C259" s="17" t="s">
        <v>1108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 t="shared" si="9"/>
        <v>0</v>
      </c>
      <c r="J259" s="11">
        <v>4482</v>
      </c>
      <c r="K259" s="58" t="s">
        <v>1121</v>
      </c>
      <c r="L259" s="8">
        <f t="shared" si="10"/>
        <v>0</v>
      </c>
      <c r="M259" s="7" t="str">
        <f t="shared" si="11"/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21" ht="15.75" x14ac:dyDescent="0.25">
      <c r="A260" s="42">
        <v>255</v>
      </c>
      <c r="B260" s="7">
        <v>312270</v>
      </c>
      <c r="C260" s="17" t="s">
        <v>1109</v>
      </c>
      <c r="D260" s="36" t="s">
        <v>17</v>
      </c>
      <c r="E260" s="36" t="s">
        <v>287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 t="shared" si="9"/>
        <v>0</v>
      </c>
      <c r="J260" s="11">
        <v>5243</v>
      </c>
      <c r="K260" s="58" t="s">
        <v>1121</v>
      </c>
      <c r="L260" s="8">
        <f t="shared" si="10"/>
        <v>0</v>
      </c>
      <c r="M260" s="7" t="str">
        <f t="shared" si="11"/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256</v>
      </c>
      <c r="B261" s="7">
        <v>312280</v>
      </c>
      <c r="C261" s="17" t="s">
        <v>1114</v>
      </c>
      <c r="D261" s="36" t="s">
        <v>33</v>
      </c>
      <c r="E261" s="36" t="s">
        <v>288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 t="shared" si="9"/>
        <v>0</v>
      </c>
      <c r="J261" s="11">
        <v>3007</v>
      </c>
      <c r="K261" s="58" t="s">
        <v>1121</v>
      </c>
      <c r="L261" s="8">
        <f t="shared" si="10"/>
        <v>0</v>
      </c>
      <c r="M261" s="7" t="str">
        <f t="shared" si="11"/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257</v>
      </c>
      <c r="B262" s="7">
        <v>312290</v>
      </c>
      <c r="C262" s="17" t="s">
        <v>1115</v>
      </c>
      <c r="D262" s="36" t="s">
        <v>38</v>
      </c>
      <c r="E262" s="36" t="s">
        <v>857</v>
      </c>
      <c r="F262" s="12">
        <f>VLOOKUP(A262,Dengue!$1:$1048576,10,FALSE)</f>
        <v>2</v>
      </c>
      <c r="G262" s="12">
        <f>VLOOKUP($A262,Chik!$1:$1048576,10,FALSE)</f>
        <v>0</v>
      </c>
      <c r="H262" s="12">
        <f>VLOOKUP($A262,zika!$1:$1048576,10,FALSE)</f>
        <v>0</v>
      </c>
      <c r="I262" s="12">
        <f t="shared" ref="I262:I325" si="12">H262+F262+G262</f>
        <v>2</v>
      </c>
      <c r="J262" s="11">
        <v>6523</v>
      </c>
      <c r="K262" s="58" t="s">
        <v>1121</v>
      </c>
      <c r="L262" s="8">
        <f t="shared" ref="L262:L325" si="13">I262/J262*100000</f>
        <v>30.660738923808065</v>
      </c>
      <c r="M262" s="7" t="str">
        <f t="shared" ref="M262:M325" si="14">IF(L262=0,"Silencioso",IF(AND(L262&gt;0,L262&lt;100),"Baixa",IF(AND(L262&gt;=100,L262&lt;300),"Média",IF(AND(L262&gt;=300,L262&lt;500),"Alta",IF(L262&gt;=500,"Muito Alta","Avaliar")))))</f>
        <v>Baixa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258</v>
      </c>
      <c r="B263" s="7">
        <v>312300</v>
      </c>
      <c r="C263" s="17" t="s">
        <v>1116</v>
      </c>
      <c r="D263" s="36" t="s">
        <v>94</v>
      </c>
      <c r="E263" s="36" t="s">
        <v>289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 t="shared" si="12"/>
        <v>0</v>
      </c>
      <c r="J263" s="11">
        <v>10081</v>
      </c>
      <c r="K263" s="58" t="s">
        <v>1121</v>
      </c>
      <c r="L263" s="8">
        <f t="shared" si="13"/>
        <v>0</v>
      </c>
      <c r="M263" s="7" t="str">
        <f t="shared" si="14"/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75"/>
      <c r="T263" s="75"/>
      <c r="U263" s="75"/>
    </row>
    <row r="264" spans="1:21" ht="15.75" x14ac:dyDescent="0.25">
      <c r="A264" s="42">
        <v>259</v>
      </c>
      <c r="B264" s="7">
        <v>312310</v>
      </c>
      <c r="C264" s="17" t="s">
        <v>1108</v>
      </c>
      <c r="D264" s="36" t="s">
        <v>90</v>
      </c>
      <c r="E264" s="36" t="s">
        <v>290</v>
      </c>
      <c r="F264" s="12">
        <f>VLOOKUP(A264,Dengue!$1:$1048576,10,FALSE)</f>
        <v>0</v>
      </c>
      <c r="G264" s="12">
        <f>VLOOKUP($A264,Chik!$1:$1048576,10,FALSE)</f>
        <v>0</v>
      </c>
      <c r="H264" s="12">
        <f>VLOOKUP($A264,zika!$1:$1048576,10,FALSE)</f>
        <v>0</v>
      </c>
      <c r="I264" s="12">
        <f t="shared" si="12"/>
        <v>0</v>
      </c>
      <c r="J264" s="11">
        <v>5185</v>
      </c>
      <c r="K264" s="58" t="s">
        <v>1121</v>
      </c>
      <c r="L264" s="8">
        <f t="shared" si="13"/>
        <v>0</v>
      </c>
      <c r="M264" s="7" t="str">
        <f t="shared" si="14"/>
        <v>Silencioso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260</v>
      </c>
      <c r="B265" s="7">
        <v>312320</v>
      </c>
      <c r="C265" s="17" t="s">
        <v>1112</v>
      </c>
      <c r="D265" s="36" t="s">
        <v>26</v>
      </c>
      <c r="E265" s="36" t="s">
        <v>291</v>
      </c>
      <c r="F265" s="12">
        <f>VLOOKUP(A265,Dengue!$1:$1048576,10,FALSE)</f>
        <v>0</v>
      </c>
      <c r="G265" s="12">
        <f>VLOOKUP($A265,Chik!$1:$1048576,10,FALSE)</f>
        <v>0</v>
      </c>
      <c r="H265" s="12">
        <f>VLOOKUP($A265,zika!$1:$1048576,10,FALSE)</f>
        <v>0</v>
      </c>
      <c r="I265" s="12">
        <f t="shared" si="12"/>
        <v>0</v>
      </c>
      <c r="J265" s="11">
        <v>13541</v>
      </c>
      <c r="K265" s="58" t="s">
        <v>1121</v>
      </c>
      <c r="L265" s="8">
        <f t="shared" si="13"/>
        <v>0</v>
      </c>
      <c r="M265" s="7" t="str">
        <f t="shared" si="14"/>
        <v>Silencioso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75"/>
      <c r="T265" s="75"/>
      <c r="U265" s="75"/>
    </row>
    <row r="266" spans="1:21" ht="15.75" x14ac:dyDescent="0.25">
      <c r="A266" s="42">
        <v>261</v>
      </c>
      <c r="B266" s="7">
        <v>312330</v>
      </c>
      <c r="C266" s="17" t="s">
        <v>1115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 t="shared" si="12"/>
        <v>0</v>
      </c>
      <c r="J266" s="11">
        <v>4289</v>
      </c>
      <c r="K266" s="58" t="s">
        <v>1121</v>
      </c>
      <c r="L266" s="8">
        <f t="shared" si="13"/>
        <v>0</v>
      </c>
      <c r="M266" s="7" t="str">
        <f t="shared" si="14"/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75"/>
      <c r="T266" s="75"/>
      <c r="U266" s="75"/>
    </row>
    <row r="267" spans="1:21" ht="15.75" x14ac:dyDescent="0.25">
      <c r="A267" s="42">
        <v>262</v>
      </c>
      <c r="B267" s="7">
        <v>312340</v>
      </c>
      <c r="C267" s="17" t="s">
        <v>1114</v>
      </c>
      <c r="D267" s="36" t="s">
        <v>45</v>
      </c>
      <c r="E267" s="36" t="s">
        <v>293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 t="shared" si="12"/>
        <v>0</v>
      </c>
      <c r="J267" s="11">
        <v>1521</v>
      </c>
      <c r="K267" s="58" t="s">
        <v>1121</v>
      </c>
      <c r="L267" s="8">
        <f t="shared" si="13"/>
        <v>0</v>
      </c>
      <c r="M267" s="7" t="str">
        <f t="shared" si="14"/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263</v>
      </c>
      <c r="B268" s="7">
        <v>312350</v>
      </c>
      <c r="C268" s="17" t="s">
        <v>1107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 t="shared" si="12"/>
        <v>0</v>
      </c>
      <c r="J268" s="11">
        <v>1905</v>
      </c>
      <c r="K268" s="58" t="s">
        <v>1121</v>
      </c>
      <c r="L268" s="8">
        <f t="shared" si="13"/>
        <v>0</v>
      </c>
      <c r="M268" s="7" t="str">
        <f t="shared" si="14"/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75"/>
      <c r="T268" s="75"/>
      <c r="U268" s="75"/>
    </row>
    <row r="269" spans="1:21" ht="15.75" x14ac:dyDescent="0.25">
      <c r="A269" s="42">
        <v>264</v>
      </c>
      <c r="B269" s="7">
        <v>312352</v>
      </c>
      <c r="C269" s="17" t="s">
        <v>1109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 t="shared" si="12"/>
        <v>0</v>
      </c>
      <c r="J269" s="11">
        <v>7811</v>
      </c>
      <c r="K269" s="58" t="s">
        <v>1121</v>
      </c>
      <c r="L269" s="8">
        <f t="shared" si="13"/>
        <v>0</v>
      </c>
      <c r="M269" s="7" t="str">
        <f t="shared" si="14"/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21" ht="15.75" x14ac:dyDescent="0.25">
      <c r="A270" s="42">
        <v>265</v>
      </c>
      <c r="B270" s="7">
        <v>312360</v>
      </c>
      <c r="C270" s="17" t="s">
        <v>1114</v>
      </c>
      <c r="D270" s="36" t="s">
        <v>33</v>
      </c>
      <c r="E270" s="36" t="s">
        <v>296</v>
      </c>
      <c r="F270" s="12">
        <f>VLOOKUP(A270,Dengue!$1:$1048576,10,FALSE)</f>
        <v>0</v>
      </c>
      <c r="G270" s="12">
        <f>VLOOKUP($A270,Chik!$1:$1048576,10,FALSE)</f>
        <v>0</v>
      </c>
      <c r="H270" s="12">
        <f>VLOOKUP($A270,zika!$1:$1048576,10,FALSE)</f>
        <v>0</v>
      </c>
      <c r="I270" s="12">
        <f t="shared" si="12"/>
        <v>0</v>
      </c>
      <c r="J270" s="11">
        <v>27823</v>
      </c>
      <c r="K270" s="58" t="s">
        <v>1122</v>
      </c>
      <c r="L270" s="8">
        <f t="shared" si="13"/>
        <v>0</v>
      </c>
      <c r="M270" s="7" t="str">
        <f t="shared" si="14"/>
        <v>Silencioso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266</v>
      </c>
      <c r="B271" s="7">
        <v>312370</v>
      </c>
      <c r="C271" s="17" t="s">
        <v>1110</v>
      </c>
      <c r="D271" s="36" t="s">
        <v>22</v>
      </c>
      <c r="E271" s="36" t="s">
        <v>297</v>
      </c>
      <c r="F271" s="12">
        <f>VLOOKUP(A271,Dengue!$1:$1048576,10,FALSE)</f>
        <v>0</v>
      </c>
      <c r="G271" s="12">
        <f>VLOOKUP($A271,Chik!$1:$1048576,10,FALSE)</f>
        <v>0</v>
      </c>
      <c r="H271" s="12">
        <f>VLOOKUP($A271,zika!$1:$1048576,10,FALSE)</f>
        <v>0</v>
      </c>
      <c r="I271" s="12">
        <f t="shared" si="12"/>
        <v>0</v>
      </c>
      <c r="J271" s="11">
        <v>11064</v>
      </c>
      <c r="K271" s="58" t="s">
        <v>1121</v>
      </c>
      <c r="L271" s="8">
        <f t="shared" si="13"/>
        <v>0</v>
      </c>
      <c r="M271" s="7" t="str">
        <f t="shared" si="14"/>
        <v>Silencioso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267</v>
      </c>
      <c r="B272" s="7">
        <v>312380</v>
      </c>
      <c r="C272" s="17" t="s">
        <v>1118</v>
      </c>
      <c r="D272" s="36" t="s">
        <v>102</v>
      </c>
      <c r="E272" s="36" t="s">
        <v>298</v>
      </c>
      <c r="F272" s="12">
        <f>VLOOKUP(A272,Dengue!$1:$1048576,10,FALSE)</f>
        <v>0</v>
      </c>
      <c r="G272" s="12">
        <f>VLOOKUP($A272,Chik!$1:$1048576,10,FALSE)</f>
        <v>0</v>
      </c>
      <c r="H272" s="12">
        <f>VLOOKUP($A272,zika!$1:$1048576,10,FALSE)</f>
        <v>0</v>
      </c>
      <c r="I272" s="12">
        <f t="shared" si="12"/>
        <v>0</v>
      </c>
      <c r="J272" s="11">
        <v>7244</v>
      </c>
      <c r="K272" s="58" t="s">
        <v>1121</v>
      </c>
      <c r="L272" s="8">
        <f t="shared" si="13"/>
        <v>0</v>
      </c>
      <c r="M272" s="7" t="str">
        <f t="shared" si="14"/>
        <v>Silencioso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21" ht="15.75" x14ac:dyDescent="0.25">
      <c r="A273" s="42">
        <v>268</v>
      </c>
      <c r="B273" s="7">
        <v>312385</v>
      </c>
      <c r="C273" s="17" t="s">
        <v>1110</v>
      </c>
      <c r="D273" s="36" t="s">
        <v>20</v>
      </c>
      <c r="E273" s="36" t="s">
        <v>299</v>
      </c>
      <c r="F273" s="12">
        <f>VLOOKUP(A273,Dengue!$1:$1048576,10,FALSE)</f>
        <v>0</v>
      </c>
      <c r="G273" s="12">
        <f>VLOOKUP($A273,Chik!$1:$1048576,10,FALSE)</f>
        <v>0</v>
      </c>
      <c r="H273" s="12">
        <f>VLOOKUP($A273,zika!$1:$1048576,10,FALSE)</f>
        <v>0</v>
      </c>
      <c r="I273" s="12">
        <f t="shared" si="12"/>
        <v>0</v>
      </c>
      <c r="J273" s="11">
        <v>5362</v>
      </c>
      <c r="K273" s="58" t="s">
        <v>1121</v>
      </c>
      <c r="L273" s="8">
        <f t="shared" si="13"/>
        <v>0</v>
      </c>
      <c r="M273" s="7" t="str">
        <f t="shared" si="14"/>
        <v>Silencioso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21" ht="15.75" x14ac:dyDescent="0.25">
      <c r="A274" s="42">
        <v>269</v>
      </c>
      <c r="B274" s="7">
        <v>312390</v>
      </c>
      <c r="C274" s="17" t="s">
        <v>1116</v>
      </c>
      <c r="D274" s="36" t="s">
        <v>94</v>
      </c>
      <c r="E274" s="36" t="s">
        <v>300</v>
      </c>
      <c r="F274" s="12">
        <f>VLOOKUP(A274,Dengue!$1:$1048576,10,FALSE)</f>
        <v>1</v>
      </c>
      <c r="G274" s="12">
        <f>VLOOKUP($A274,Chik!$1:$1048576,10,FALSE)</f>
        <v>0</v>
      </c>
      <c r="H274" s="12">
        <f>VLOOKUP($A274,zika!$1:$1048576,10,FALSE)</f>
        <v>0</v>
      </c>
      <c r="I274" s="12">
        <f t="shared" si="12"/>
        <v>1</v>
      </c>
      <c r="J274" s="11">
        <v>15214</v>
      </c>
      <c r="K274" s="58" t="s">
        <v>1121</v>
      </c>
      <c r="L274" s="8">
        <f t="shared" si="13"/>
        <v>6.5728933876692519</v>
      </c>
      <c r="M274" s="7" t="str">
        <f t="shared" si="14"/>
        <v>Baixa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21" ht="15.75" x14ac:dyDescent="0.25">
      <c r="A275" s="42">
        <v>270</v>
      </c>
      <c r="B275" s="7">
        <v>312400</v>
      </c>
      <c r="C275" s="17" t="s">
        <v>1115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 t="shared" si="12"/>
        <v>0</v>
      </c>
      <c r="J275" s="11">
        <v>18829</v>
      </c>
      <c r="K275" s="58" t="s">
        <v>1121</v>
      </c>
      <c r="L275" s="8">
        <f t="shared" si="13"/>
        <v>0</v>
      </c>
      <c r="M275" s="7" t="str">
        <f t="shared" si="14"/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21" ht="15.75" x14ac:dyDescent="0.25">
      <c r="A276" s="42">
        <v>271</v>
      </c>
      <c r="B276" s="7">
        <v>312410</v>
      </c>
      <c r="C276" s="17" t="s">
        <v>1108</v>
      </c>
      <c r="D276" s="36" t="s">
        <v>98</v>
      </c>
      <c r="E276" s="36" t="s">
        <v>302</v>
      </c>
      <c r="F276" s="12">
        <f>VLOOKUP(A276,Dengue!$1:$1048576,10,FALSE)</f>
        <v>10</v>
      </c>
      <c r="G276" s="12">
        <f>VLOOKUP($A276,Chik!$1:$1048576,10,FALSE)</f>
        <v>0</v>
      </c>
      <c r="H276" s="12">
        <f>VLOOKUP($A276,zika!$1:$1048576,10,FALSE)</f>
        <v>0</v>
      </c>
      <c r="I276" s="12">
        <f t="shared" si="12"/>
        <v>10</v>
      </c>
      <c r="J276" s="11">
        <v>70200</v>
      </c>
      <c r="K276" s="58" t="s">
        <v>1123</v>
      </c>
      <c r="L276" s="8">
        <f t="shared" si="13"/>
        <v>14.245014245014245</v>
      </c>
      <c r="M276" s="7" t="str">
        <f t="shared" si="14"/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21" ht="15.75" x14ac:dyDescent="0.25">
      <c r="A277" s="42">
        <v>272</v>
      </c>
      <c r="B277" s="7">
        <v>312420</v>
      </c>
      <c r="C277" s="17" t="s">
        <v>1115</v>
      </c>
      <c r="D277" s="36" t="s">
        <v>14</v>
      </c>
      <c r="E277" s="36" t="s">
        <v>303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 t="shared" si="12"/>
        <v>0</v>
      </c>
      <c r="J277" s="11">
        <v>24773</v>
      </c>
      <c r="K277" s="58" t="s">
        <v>1121</v>
      </c>
      <c r="L277" s="8">
        <f t="shared" si="13"/>
        <v>0</v>
      </c>
      <c r="M277" s="7" t="str">
        <f t="shared" si="14"/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21" ht="15.75" x14ac:dyDescent="0.25">
      <c r="A278" s="42">
        <v>273</v>
      </c>
      <c r="B278" s="7">
        <v>312430</v>
      </c>
      <c r="C278" s="17" t="s">
        <v>1118</v>
      </c>
      <c r="D278" s="36" t="s">
        <v>102</v>
      </c>
      <c r="E278" s="36" t="s">
        <v>304</v>
      </c>
      <c r="F278" s="12">
        <f>VLOOKUP(A278,Dengue!$1:$1048576,10,FALSE)</f>
        <v>1</v>
      </c>
      <c r="G278" s="12">
        <f>VLOOKUP($A278,Chik!$1:$1048576,10,FALSE)</f>
        <v>0</v>
      </c>
      <c r="H278" s="12">
        <f>VLOOKUP($A278,zika!$1:$1048576,10,FALSE)</f>
        <v>0</v>
      </c>
      <c r="I278" s="12">
        <f t="shared" si="12"/>
        <v>1</v>
      </c>
      <c r="J278" s="11">
        <v>31624</v>
      </c>
      <c r="K278" s="58" t="s">
        <v>1122</v>
      </c>
      <c r="L278" s="8">
        <f t="shared" si="13"/>
        <v>3.1621553250695671</v>
      </c>
      <c r="M278" s="7" t="str">
        <f t="shared" si="14"/>
        <v>Baixa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38"/>
    </row>
    <row r="279" spans="1:21" ht="15.75" x14ac:dyDescent="0.25">
      <c r="A279" s="42">
        <v>274</v>
      </c>
      <c r="B279" s="7">
        <v>312440</v>
      </c>
      <c r="C279" s="17" t="s">
        <v>1114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 t="shared" si="12"/>
        <v>0</v>
      </c>
      <c r="J279" s="11">
        <v>4673</v>
      </c>
      <c r="K279" s="58" t="s">
        <v>1121</v>
      </c>
      <c r="L279" s="8">
        <f t="shared" si="13"/>
        <v>0</v>
      </c>
      <c r="M279" s="7" t="str">
        <f t="shared" si="14"/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21" ht="15.75" x14ac:dyDescent="0.25">
      <c r="A280" s="42">
        <v>275</v>
      </c>
      <c r="B280" s="7">
        <v>312450</v>
      </c>
      <c r="C280" s="17" t="s">
        <v>1114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 t="shared" si="12"/>
        <v>0</v>
      </c>
      <c r="J280" s="11">
        <v>11321</v>
      </c>
      <c r="K280" s="58" t="s">
        <v>1121</v>
      </c>
      <c r="L280" s="8">
        <f t="shared" si="13"/>
        <v>0</v>
      </c>
      <c r="M280" s="7" t="str">
        <f t="shared" si="14"/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21" ht="15.75" x14ac:dyDescent="0.25">
      <c r="A281" s="42">
        <v>276</v>
      </c>
      <c r="B281" s="7">
        <v>312460</v>
      </c>
      <c r="C281" s="17" t="s">
        <v>1115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 t="shared" si="12"/>
        <v>0</v>
      </c>
      <c r="J281" s="11">
        <v>2361</v>
      </c>
      <c r="K281" s="58" t="s">
        <v>1121</v>
      </c>
      <c r="L281" s="8">
        <f t="shared" si="13"/>
        <v>0</v>
      </c>
      <c r="M281" s="7" t="str">
        <f t="shared" si="14"/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21" ht="15.75" x14ac:dyDescent="0.25">
      <c r="A282" s="42">
        <v>277</v>
      </c>
      <c r="B282" s="7">
        <v>312470</v>
      </c>
      <c r="C282" s="17" t="s">
        <v>1112</v>
      </c>
      <c r="D282" s="36" t="s">
        <v>26</v>
      </c>
      <c r="E282" s="36" t="s">
        <v>308</v>
      </c>
      <c r="F282" s="12">
        <f>VLOOKUP(A282,Dengue!$1:$1048576,10,FALSE)</f>
        <v>2</v>
      </c>
      <c r="G282" s="12">
        <f>VLOOKUP($A282,Chik!$1:$1048576,10,FALSE)</f>
        <v>0</v>
      </c>
      <c r="H282" s="12">
        <f>VLOOKUP($A282,zika!$1:$1048576,10,FALSE)</f>
        <v>0</v>
      </c>
      <c r="I282" s="12">
        <f t="shared" si="12"/>
        <v>2</v>
      </c>
      <c r="J282" s="11">
        <v>3508</v>
      </c>
      <c r="K282" s="58" t="s">
        <v>1121</v>
      </c>
      <c r="L282" s="8">
        <f t="shared" si="13"/>
        <v>57.012542759407069</v>
      </c>
      <c r="M282" s="7" t="str">
        <f t="shared" si="14"/>
        <v>Baixa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21" ht="15.75" x14ac:dyDescent="0.25">
      <c r="A283" s="42">
        <v>278</v>
      </c>
      <c r="B283" s="7">
        <v>312480</v>
      </c>
      <c r="C283" s="17" t="s">
        <v>1107</v>
      </c>
      <c r="D283" s="36" t="s">
        <v>8</v>
      </c>
      <c r="E283" s="36" t="s">
        <v>309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 t="shared" si="12"/>
        <v>0</v>
      </c>
      <c r="J283" s="11">
        <v>7936</v>
      </c>
      <c r="K283" s="58" t="s">
        <v>1121</v>
      </c>
      <c r="L283" s="8">
        <f t="shared" si="13"/>
        <v>0</v>
      </c>
      <c r="M283" s="7" t="str">
        <f t="shared" si="14"/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77"/>
      <c r="T283" s="77"/>
      <c r="U283" s="77"/>
    </row>
    <row r="284" spans="1:21" ht="15.75" x14ac:dyDescent="0.25">
      <c r="A284" s="42">
        <v>279</v>
      </c>
      <c r="B284" s="7">
        <v>312490</v>
      </c>
      <c r="C284" s="17" t="s">
        <v>1115</v>
      </c>
      <c r="D284" s="36" t="s">
        <v>62</v>
      </c>
      <c r="E284" s="36" t="s">
        <v>310</v>
      </c>
      <c r="F284" s="12">
        <f>VLOOKUP(A284,Dengue!$1:$1048576,10,FALSE)</f>
        <v>1</v>
      </c>
      <c r="G284" s="12">
        <f>VLOOKUP($A284,Chik!$1:$1048576,10,FALSE)</f>
        <v>0</v>
      </c>
      <c r="H284" s="12">
        <f>VLOOKUP($A284,zika!$1:$1048576,10,FALSE)</f>
        <v>0</v>
      </c>
      <c r="I284" s="12">
        <f t="shared" si="12"/>
        <v>1</v>
      </c>
      <c r="J284" s="11">
        <v>11218</v>
      </c>
      <c r="K284" s="58" t="s">
        <v>1121</v>
      </c>
      <c r="L284" s="8">
        <f t="shared" si="13"/>
        <v>8.9142449634515959</v>
      </c>
      <c r="M284" s="7" t="str">
        <f t="shared" si="14"/>
        <v>Baixa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77"/>
      <c r="T284" s="77"/>
      <c r="U284" s="77"/>
    </row>
    <row r="285" spans="1:21" ht="15.75" x14ac:dyDescent="0.25">
      <c r="A285" s="42">
        <v>280</v>
      </c>
      <c r="B285" s="7">
        <v>312500</v>
      </c>
      <c r="C285" s="17" t="s">
        <v>1115</v>
      </c>
      <c r="D285" s="36" t="s">
        <v>57</v>
      </c>
      <c r="E285" s="36" t="s">
        <v>311</v>
      </c>
      <c r="F285" s="12">
        <f>VLOOKUP(A285,Dengue!$1:$1048576,10,FALSE)</f>
        <v>1</v>
      </c>
      <c r="G285" s="12">
        <f>VLOOKUP($A285,Chik!$1:$1048576,10,FALSE)</f>
        <v>0</v>
      </c>
      <c r="H285" s="12">
        <f>VLOOKUP($A285,zika!$1:$1048576,10,FALSE)</f>
        <v>0</v>
      </c>
      <c r="I285" s="12">
        <f t="shared" si="12"/>
        <v>1</v>
      </c>
      <c r="J285" s="11">
        <v>3904</v>
      </c>
      <c r="K285" s="58" t="s">
        <v>1121</v>
      </c>
      <c r="L285" s="8">
        <f t="shared" si="13"/>
        <v>25.614754098360656</v>
      </c>
      <c r="M285" s="7" t="str">
        <f t="shared" si="14"/>
        <v>Baixa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77"/>
      <c r="T285" s="77"/>
      <c r="U285" s="77"/>
    </row>
    <row r="286" spans="1:21" ht="15.75" x14ac:dyDescent="0.25">
      <c r="A286" s="42">
        <v>281</v>
      </c>
      <c r="B286" s="7">
        <v>312510</v>
      </c>
      <c r="C286" s="17" t="s">
        <v>1114</v>
      </c>
      <c r="D286" s="36" t="s">
        <v>36</v>
      </c>
      <c r="E286" s="36" t="s">
        <v>312</v>
      </c>
      <c r="F286" s="12">
        <f>VLOOKUP(A286,Dengue!$1:$1048576,10,FALSE)</f>
        <v>1</v>
      </c>
      <c r="G286" s="12">
        <f>VLOOKUP($A286,Chik!$1:$1048576,10,FALSE)</f>
        <v>0</v>
      </c>
      <c r="H286" s="12">
        <f>VLOOKUP($A286,zika!$1:$1048576,10,FALSE)</f>
        <v>0</v>
      </c>
      <c r="I286" s="12">
        <f t="shared" si="12"/>
        <v>1</v>
      </c>
      <c r="J286" s="11">
        <v>35474</v>
      </c>
      <c r="K286" s="58" t="s">
        <v>1122</v>
      </c>
      <c r="L286" s="8">
        <f t="shared" si="13"/>
        <v>2.8189660032700004</v>
      </c>
      <c r="M286" s="7" t="str">
        <f t="shared" si="14"/>
        <v>Baixa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77"/>
      <c r="T286" s="77"/>
      <c r="U286" s="77"/>
    </row>
    <row r="287" spans="1:21" ht="15.75" x14ac:dyDescent="0.25">
      <c r="A287" s="42">
        <v>282</v>
      </c>
      <c r="B287" s="7">
        <v>312520</v>
      </c>
      <c r="C287" s="17" t="s">
        <v>1114</v>
      </c>
      <c r="D287" s="36" t="s">
        <v>40</v>
      </c>
      <c r="E287" s="36" t="s">
        <v>313</v>
      </c>
      <c r="F287" s="12">
        <f>VLOOKUP(A287,Dengue!$1:$1048576,10,FALSE)</f>
        <v>3</v>
      </c>
      <c r="G287" s="12">
        <f>VLOOKUP($A287,Chik!$1:$1048576,10,FALSE)</f>
        <v>0</v>
      </c>
      <c r="H287" s="12">
        <f>VLOOKUP($A287,zika!$1:$1048576,10,FALSE)</f>
        <v>0</v>
      </c>
      <c r="I287" s="12">
        <f t="shared" si="12"/>
        <v>3</v>
      </c>
      <c r="J287" s="11">
        <v>2379</v>
      </c>
      <c r="K287" s="58" t="s">
        <v>1121</v>
      </c>
      <c r="L287" s="8">
        <f t="shared" si="13"/>
        <v>126.10340479192938</v>
      </c>
      <c r="M287" s="7" t="str">
        <f t="shared" si="14"/>
        <v>Média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77"/>
      <c r="T287" s="77"/>
      <c r="U287" s="77"/>
    </row>
    <row r="288" spans="1:21" ht="15.75" x14ac:dyDescent="0.25">
      <c r="A288" s="42">
        <v>283</v>
      </c>
      <c r="B288" s="7">
        <v>312530</v>
      </c>
      <c r="C288" s="17" t="s">
        <v>1115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 t="shared" si="12"/>
        <v>0</v>
      </c>
      <c r="J288" s="11">
        <v>3262</v>
      </c>
      <c r="K288" s="58" t="s">
        <v>1121</v>
      </c>
      <c r="L288" s="8">
        <f t="shared" si="13"/>
        <v>0</v>
      </c>
      <c r="M288" s="7" t="str">
        <f t="shared" si="14"/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77"/>
      <c r="T288" s="77"/>
      <c r="U288" s="77"/>
    </row>
    <row r="289" spans="1:21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 t="shared" si="12"/>
        <v>0</v>
      </c>
      <c r="J289" s="11">
        <v>4804</v>
      </c>
      <c r="K289" s="58" t="s">
        <v>1121</v>
      </c>
      <c r="L289" s="8">
        <f t="shared" si="13"/>
        <v>0</v>
      </c>
      <c r="M289" s="7" t="str">
        <f t="shared" si="14"/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21" ht="15.75" x14ac:dyDescent="0.25">
      <c r="A290" s="42">
        <v>285</v>
      </c>
      <c r="B290" s="7">
        <v>312560</v>
      </c>
      <c r="C290" s="17" t="s">
        <v>1113</v>
      </c>
      <c r="D290" s="36" t="s">
        <v>30</v>
      </c>
      <c r="E290" s="36" t="s">
        <v>316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 t="shared" si="12"/>
        <v>0</v>
      </c>
      <c r="J290" s="11">
        <v>7409</v>
      </c>
      <c r="K290" s="58" t="s">
        <v>1121</v>
      </c>
      <c r="L290" s="8">
        <f t="shared" si="13"/>
        <v>0</v>
      </c>
      <c r="M290" s="7" t="str">
        <f t="shared" si="14"/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21" ht="15.75" x14ac:dyDescent="0.25">
      <c r="A291" s="42">
        <v>286</v>
      </c>
      <c r="B291" s="7">
        <v>312570</v>
      </c>
      <c r="C291" s="17" t="s">
        <v>1108</v>
      </c>
      <c r="D291" s="36" t="s">
        <v>11</v>
      </c>
      <c r="E291" s="36" t="s">
        <v>317</v>
      </c>
      <c r="F291" s="12">
        <f>VLOOKUP(A291,Dengue!$1:$1048576,10,FALSE)</f>
        <v>2</v>
      </c>
      <c r="G291" s="12">
        <f>VLOOKUP($A291,Chik!$1:$1048576,10,FALSE)</f>
        <v>0</v>
      </c>
      <c r="H291" s="12">
        <f>VLOOKUP($A291,zika!$1:$1048576,10,FALSE)</f>
        <v>0</v>
      </c>
      <c r="I291" s="12">
        <f t="shared" si="12"/>
        <v>2</v>
      </c>
      <c r="J291" s="11">
        <v>15235</v>
      </c>
      <c r="K291" s="58" t="s">
        <v>1121</v>
      </c>
      <c r="L291" s="8">
        <f t="shared" si="13"/>
        <v>13.127666557269444</v>
      </c>
      <c r="M291" s="7" t="str">
        <f t="shared" si="14"/>
        <v>Baixa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21" ht="15.75" x14ac:dyDescent="0.25">
      <c r="A292" s="42">
        <v>287</v>
      </c>
      <c r="B292" s="7">
        <v>312580</v>
      </c>
      <c r="C292" s="17" t="s">
        <v>1110</v>
      </c>
      <c r="D292" s="36" t="s">
        <v>22</v>
      </c>
      <c r="E292" s="36" t="s">
        <v>318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 t="shared" si="12"/>
        <v>0</v>
      </c>
      <c r="J292" s="11">
        <v>3394</v>
      </c>
      <c r="K292" s="58" t="s">
        <v>1121</v>
      </c>
      <c r="L292" s="8">
        <f t="shared" si="13"/>
        <v>0</v>
      </c>
      <c r="M292" s="7" t="str">
        <f t="shared" si="14"/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21" ht="15.75" x14ac:dyDescent="0.25">
      <c r="A293" s="42">
        <v>288</v>
      </c>
      <c r="B293" s="7">
        <v>312590</v>
      </c>
      <c r="C293" s="17" t="s">
        <v>1108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 t="shared" si="12"/>
        <v>0</v>
      </c>
      <c r="J293" s="11">
        <v>9949</v>
      </c>
      <c r="K293" s="58" t="s">
        <v>1121</v>
      </c>
      <c r="L293" s="8">
        <f t="shared" si="13"/>
        <v>0</v>
      </c>
      <c r="M293" s="7" t="str">
        <f t="shared" si="14"/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21" ht="15.75" x14ac:dyDescent="0.25">
      <c r="A294" s="42">
        <v>289</v>
      </c>
      <c r="B294" s="7">
        <v>312595</v>
      </c>
      <c r="C294" s="17" t="s">
        <v>1115</v>
      </c>
      <c r="D294" s="36" t="s">
        <v>14</v>
      </c>
      <c r="E294" s="36" t="s">
        <v>320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 t="shared" si="12"/>
        <v>0</v>
      </c>
      <c r="J294" s="11">
        <v>10957</v>
      </c>
      <c r="K294" s="58" t="s">
        <v>1121</v>
      </c>
      <c r="L294" s="8">
        <f t="shared" si="13"/>
        <v>0</v>
      </c>
      <c r="M294" s="7" t="str">
        <f t="shared" si="14"/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21" ht="15.75" x14ac:dyDescent="0.25">
      <c r="A295" s="42">
        <v>290</v>
      </c>
      <c r="B295" s="7">
        <v>312600</v>
      </c>
      <c r="C295" s="17" t="s">
        <v>1108</v>
      </c>
      <c r="D295" s="36" t="s">
        <v>98</v>
      </c>
      <c r="E295" s="36" t="s">
        <v>321</v>
      </c>
      <c r="F295" s="12">
        <f>VLOOKUP(A295,Dengue!$1:$1048576,10,FALSE)</f>
        <v>1</v>
      </c>
      <c r="G295" s="12">
        <f>VLOOKUP($A295,Chik!$1:$1048576,10,FALSE)</f>
        <v>0</v>
      </c>
      <c r="H295" s="12">
        <f>VLOOKUP($A295,zika!$1:$1048576,10,FALSE)</f>
        <v>0</v>
      </c>
      <c r="I295" s="12">
        <f t="shared" si="12"/>
        <v>1</v>
      </c>
      <c r="J295" s="11">
        <v>7386</v>
      </c>
      <c r="K295" s="58" t="s">
        <v>1121</v>
      </c>
      <c r="L295" s="8">
        <f t="shared" si="13"/>
        <v>13.539128080151638</v>
      </c>
      <c r="M295" s="7" t="str">
        <f t="shared" si="14"/>
        <v>Baixa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21" ht="15.75" x14ac:dyDescent="0.25">
      <c r="A296" s="42">
        <v>291</v>
      </c>
      <c r="B296" s="7">
        <v>312610</v>
      </c>
      <c r="C296" s="17" t="s">
        <v>1112</v>
      </c>
      <c r="D296" s="36" t="s">
        <v>26</v>
      </c>
      <c r="E296" s="36" t="s">
        <v>322</v>
      </c>
      <c r="F296" s="12">
        <f>VLOOKUP(A296,Dengue!$1:$1048576,10,FALSE)</f>
        <v>101</v>
      </c>
      <c r="G296" s="12">
        <f>VLOOKUP($A296,Chik!$1:$1048576,10,FALSE)</f>
        <v>0</v>
      </c>
      <c r="H296" s="12">
        <f>VLOOKUP($A296,zika!$1:$1048576,10,FALSE)</f>
        <v>0</v>
      </c>
      <c r="I296" s="12">
        <f t="shared" si="12"/>
        <v>101</v>
      </c>
      <c r="J296" s="11">
        <v>67540</v>
      </c>
      <c r="K296" s="58" t="s">
        <v>1122</v>
      </c>
      <c r="L296" s="8">
        <f t="shared" si="13"/>
        <v>149.54101273319515</v>
      </c>
      <c r="M296" s="7" t="str">
        <f t="shared" si="14"/>
        <v>Média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21" ht="15.75" x14ac:dyDescent="0.25">
      <c r="A297" s="42">
        <v>292</v>
      </c>
      <c r="B297" s="7">
        <v>312620</v>
      </c>
      <c r="C297" s="17" t="s">
        <v>1117</v>
      </c>
      <c r="D297" s="36" t="s">
        <v>80</v>
      </c>
      <c r="E297" s="36" t="s">
        <v>323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 t="shared" si="12"/>
        <v>0</v>
      </c>
      <c r="J297" s="11">
        <v>9431</v>
      </c>
      <c r="K297" s="58" t="s">
        <v>1121</v>
      </c>
      <c r="L297" s="8">
        <f t="shared" si="13"/>
        <v>0</v>
      </c>
      <c r="M297" s="7" t="str">
        <f t="shared" si="14"/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21" ht="15.75" x14ac:dyDescent="0.25">
      <c r="A298" s="42">
        <v>293</v>
      </c>
      <c r="B298" s="7">
        <v>312630</v>
      </c>
      <c r="C298" s="17" t="s">
        <v>1114</v>
      </c>
      <c r="D298" s="36" t="s">
        <v>45</v>
      </c>
      <c r="E298" s="36" t="s">
        <v>324</v>
      </c>
      <c r="F298" s="12">
        <f>VLOOKUP(A298,Dengue!$1:$1048576,10,FALSE)</f>
        <v>2</v>
      </c>
      <c r="G298" s="12">
        <f>VLOOKUP($A298,Chik!$1:$1048576,10,FALSE)</f>
        <v>0</v>
      </c>
      <c r="H298" s="12">
        <f>VLOOKUP($A298,zika!$1:$1048576,10,FALSE)</f>
        <v>0</v>
      </c>
      <c r="I298" s="12">
        <f t="shared" si="12"/>
        <v>2</v>
      </c>
      <c r="J298" s="11">
        <v>4387</v>
      </c>
      <c r="K298" s="58" t="s">
        <v>1121</v>
      </c>
      <c r="L298" s="8">
        <f t="shared" si="13"/>
        <v>45.589240939138364</v>
      </c>
      <c r="M298" s="7" t="str">
        <f t="shared" si="14"/>
        <v>Baixa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21" ht="15.75" x14ac:dyDescent="0.25">
      <c r="A299" s="42">
        <v>294</v>
      </c>
      <c r="B299" s="7">
        <v>312640</v>
      </c>
      <c r="C299" s="17" t="s">
        <v>1108</v>
      </c>
      <c r="D299" s="36" t="s">
        <v>11</v>
      </c>
      <c r="E299" s="36" t="s">
        <v>325</v>
      </c>
      <c r="F299" s="12">
        <f>VLOOKUP(A299,Dengue!$1:$1048576,10,FALSE)</f>
        <v>2</v>
      </c>
      <c r="G299" s="12">
        <f>VLOOKUP($A299,Chik!$1:$1048576,10,FALSE)</f>
        <v>0</v>
      </c>
      <c r="H299" s="12">
        <f>VLOOKUP($A299,zika!$1:$1048576,10,FALSE)</f>
        <v>0</v>
      </c>
      <c r="I299" s="12">
        <f t="shared" si="12"/>
        <v>2</v>
      </c>
      <c r="J299" s="11">
        <v>2927</v>
      </c>
      <c r="K299" s="58" t="s">
        <v>1121</v>
      </c>
      <c r="L299" s="8">
        <f t="shared" si="13"/>
        <v>68.329347454731803</v>
      </c>
      <c r="M299" s="7" t="str">
        <f t="shared" si="14"/>
        <v>Baixa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77"/>
      <c r="T299" s="77"/>
      <c r="U299" s="77"/>
    </row>
    <row r="300" spans="1:21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 t="shared" si="12"/>
        <v>0</v>
      </c>
      <c r="J300" s="11">
        <v>10343</v>
      </c>
      <c r="K300" s="58" t="s">
        <v>1121</v>
      </c>
      <c r="L300" s="8">
        <f t="shared" si="13"/>
        <v>0</v>
      </c>
      <c r="M300" s="7" t="str">
        <f t="shared" si="14"/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21" ht="15.75" x14ac:dyDescent="0.25">
      <c r="A301" s="42">
        <v>296</v>
      </c>
      <c r="B301" s="7">
        <v>312660</v>
      </c>
      <c r="C301" s="17" t="s">
        <v>1118</v>
      </c>
      <c r="D301" s="36" t="s">
        <v>102</v>
      </c>
      <c r="E301" s="36" t="s">
        <v>327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 t="shared" si="12"/>
        <v>0</v>
      </c>
      <c r="J301" s="11">
        <v>5187</v>
      </c>
      <c r="K301" s="58" t="s">
        <v>1121</v>
      </c>
      <c r="L301" s="8">
        <f t="shared" si="13"/>
        <v>0</v>
      </c>
      <c r="M301" s="7" t="str">
        <f t="shared" si="14"/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21" ht="15.75" x14ac:dyDescent="0.25">
      <c r="A302" s="42">
        <v>297</v>
      </c>
      <c r="B302" s="7">
        <v>312670</v>
      </c>
      <c r="C302" s="17" t="s">
        <v>1118</v>
      </c>
      <c r="D302" s="36" t="s">
        <v>102</v>
      </c>
      <c r="E302" s="36" t="s">
        <v>328</v>
      </c>
      <c r="F302" s="12">
        <f>VLOOKUP(A302,Dengue!$1:$1048576,10,FALSE)</f>
        <v>4</v>
      </c>
      <c r="G302" s="12">
        <f>VLOOKUP($A302,Chik!$1:$1048576,10,FALSE)</f>
        <v>0</v>
      </c>
      <c r="H302" s="12">
        <f>VLOOKUP($A302,zika!$1:$1048576,10,FALSE)</f>
        <v>0</v>
      </c>
      <c r="I302" s="12">
        <f t="shared" si="12"/>
        <v>4</v>
      </c>
      <c r="J302" s="11">
        <v>26181</v>
      </c>
      <c r="K302" s="58" t="s">
        <v>1122</v>
      </c>
      <c r="L302" s="8">
        <f t="shared" si="13"/>
        <v>15.278255223253506</v>
      </c>
      <c r="M302" s="7" t="str">
        <f t="shared" si="14"/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21" ht="15.75" x14ac:dyDescent="0.25">
      <c r="A303" s="42">
        <v>298</v>
      </c>
      <c r="B303" s="7">
        <v>312675</v>
      </c>
      <c r="C303" s="17" t="s">
        <v>1113</v>
      </c>
      <c r="D303" s="36" t="s">
        <v>28</v>
      </c>
      <c r="E303" s="36" t="s">
        <v>329</v>
      </c>
      <c r="F303" s="12">
        <f>VLOOKUP(A303,Dengue!$1:$1048576,10,FALSE)</f>
        <v>5</v>
      </c>
      <c r="G303" s="12">
        <f>VLOOKUP($A303,Chik!$1:$1048576,10,FALSE)</f>
        <v>0</v>
      </c>
      <c r="H303" s="12">
        <f>VLOOKUP($A303,zika!$1:$1048576,10,FALSE)</f>
        <v>0</v>
      </c>
      <c r="I303" s="12">
        <f t="shared" si="12"/>
        <v>5</v>
      </c>
      <c r="J303" s="11">
        <v>5446</v>
      </c>
      <c r="K303" s="58" t="s">
        <v>1121</v>
      </c>
      <c r="L303" s="8">
        <f t="shared" si="13"/>
        <v>91.810503121557105</v>
      </c>
      <c r="M303" s="7" t="str">
        <f t="shared" si="14"/>
        <v>Baixa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21" ht="15.75" x14ac:dyDescent="0.25">
      <c r="A304" s="42">
        <v>299</v>
      </c>
      <c r="B304" s="7">
        <v>312680</v>
      </c>
      <c r="C304" s="17" t="s">
        <v>1113</v>
      </c>
      <c r="D304" s="36" t="s">
        <v>28</v>
      </c>
      <c r="E304" s="36" t="s">
        <v>330</v>
      </c>
      <c r="F304" s="12">
        <f>VLOOKUP(A304,Dengue!$1:$1048576,10,FALSE)</f>
        <v>6</v>
      </c>
      <c r="G304" s="12">
        <f>VLOOKUP($A304,Chik!$1:$1048576,10,FALSE)</f>
        <v>0</v>
      </c>
      <c r="H304" s="12">
        <f>VLOOKUP($A304,zika!$1:$1048576,10,FALSE)</f>
        <v>0</v>
      </c>
      <c r="I304" s="12">
        <f t="shared" si="12"/>
        <v>6</v>
      </c>
      <c r="J304" s="11">
        <v>5891</v>
      </c>
      <c r="K304" s="58" t="s">
        <v>1121</v>
      </c>
      <c r="L304" s="8">
        <f t="shared" si="13"/>
        <v>101.85028008827025</v>
      </c>
      <c r="M304" s="7" t="str">
        <f t="shared" si="14"/>
        <v>Média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38"/>
    </row>
    <row r="305" spans="1:19" ht="15.75" x14ac:dyDescent="0.25">
      <c r="A305" s="42">
        <v>300</v>
      </c>
      <c r="B305" s="7">
        <v>312690</v>
      </c>
      <c r="C305" s="17" t="s">
        <v>1110</v>
      </c>
      <c r="D305" s="36" t="s">
        <v>22</v>
      </c>
      <c r="E305" s="36" t="s">
        <v>331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 t="shared" si="12"/>
        <v>0</v>
      </c>
      <c r="J305" s="11">
        <v>9555</v>
      </c>
      <c r="K305" s="58" t="s">
        <v>1121</v>
      </c>
      <c r="L305" s="8">
        <f t="shared" si="13"/>
        <v>0</v>
      </c>
      <c r="M305" s="7" t="str">
        <f t="shared" si="14"/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301</v>
      </c>
      <c r="B306" s="7">
        <v>312695</v>
      </c>
      <c r="C306" s="17" t="s">
        <v>1110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 t="shared" si="12"/>
        <v>0</v>
      </c>
      <c r="J306" s="11">
        <v>3469</v>
      </c>
      <c r="K306" s="58" t="s">
        <v>1121</v>
      </c>
      <c r="L306" s="8">
        <f t="shared" si="13"/>
        <v>0</v>
      </c>
      <c r="M306" s="7" t="str">
        <f t="shared" si="14"/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302</v>
      </c>
      <c r="B307" s="7">
        <v>312700</v>
      </c>
      <c r="C307" s="17" t="s">
        <v>1111</v>
      </c>
      <c r="D307" s="36" t="s">
        <v>24</v>
      </c>
      <c r="E307" s="36" t="s">
        <v>333</v>
      </c>
      <c r="F307" s="12">
        <f>VLOOKUP(A307,Dengue!$1:$1048576,10,FALSE)</f>
        <v>12</v>
      </c>
      <c r="G307" s="12">
        <f>VLOOKUP($A307,Chik!$1:$1048576,10,FALSE)</f>
        <v>0</v>
      </c>
      <c r="H307" s="12">
        <f>VLOOKUP($A307,zika!$1:$1048576,10,FALSE)</f>
        <v>0</v>
      </c>
      <c r="I307" s="12">
        <f t="shared" si="12"/>
        <v>12</v>
      </c>
      <c r="J307" s="11">
        <v>17701</v>
      </c>
      <c r="K307" s="58" t="s">
        <v>1121</v>
      </c>
      <c r="L307" s="8">
        <f t="shared" si="13"/>
        <v>67.792780068922653</v>
      </c>
      <c r="M307" s="7" t="str">
        <f t="shared" si="14"/>
        <v>Baixa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303</v>
      </c>
      <c r="B308" s="7">
        <v>312705</v>
      </c>
      <c r="C308" s="17" t="s">
        <v>1113</v>
      </c>
      <c r="D308" s="36" t="s">
        <v>28</v>
      </c>
      <c r="E308" s="36" t="s">
        <v>334</v>
      </c>
      <c r="F308" s="12">
        <f>VLOOKUP(A308,Dengue!$1:$1048576,10,FALSE)</f>
        <v>1</v>
      </c>
      <c r="G308" s="12">
        <f>VLOOKUP($A308,Chik!$1:$1048576,10,FALSE)</f>
        <v>0</v>
      </c>
      <c r="H308" s="12">
        <f>VLOOKUP($A308,zika!$1:$1048576,10,FALSE)</f>
        <v>0</v>
      </c>
      <c r="I308" s="12">
        <f t="shared" si="12"/>
        <v>1</v>
      </c>
      <c r="J308" s="11">
        <v>4601</v>
      </c>
      <c r="K308" s="58" t="s">
        <v>1121</v>
      </c>
      <c r="L308" s="8">
        <f t="shared" si="13"/>
        <v>21.734405564007826</v>
      </c>
      <c r="M308" s="7" t="str">
        <f t="shared" si="14"/>
        <v>Baixa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304</v>
      </c>
      <c r="B309" s="7">
        <v>312707</v>
      </c>
      <c r="C309" s="17" t="s">
        <v>1118</v>
      </c>
      <c r="D309" s="36" t="s">
        <v>102</v>
      </c>
      <c r="E309" s="36" t="s">
        <v>335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 t="shared" si="12"/>
        <v>0</v>
      </c>
      <c r="J309" s="11">
        <v>5441</v>
      </c>
      <c r="K309" s="58" t="s">
        <v>1121</v>
      </c>
      <c r="L309" s="8">
        <f t="shared" si="13"/>
        <v>0</v>
      </c>
      <c r="M309" s="7" t="str">
        <f t="shared" si="14"/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19" ht="15.75" x14ac:dyDescent="0.25">
      <c r="A310" s="42">
        <v>305</v>
      </c>
      <c r="B310" s="7">
        <v>312710</v>
      </c>
      <c r="C310" s="17" t="s">
        <v>1111</v>
      </c>
      <c r="D310" s="36" t="s">
        <v>24</v>
      </c>
      <c r="E310" s="36" t="s">
        <v>336</v>
      </c>
      <c r="F310" s="12">
        <f>VLOOKUP(A310,Dengue!$1:$1048576,10,FALSE)</f>
        <v>59</v>
      </c>
      <c r="G310" s="12">
        <f>VLOOKUP($A310,Chik!$1:$1048576,10,FALSE)</f>
        <v>0</v>
      </c>
      <c r="H310" s="12">
        <f>VLOOKUP($A310,zika!$1:$1048576,10,FALSE)</f>
        <v>0</v>
      </c>
      <c r="I310" s="12">
        <f t="shared" si="12"/>
        <v>59</v>
      </c>
      <c r="J310" s="11">
        <v>58962</v>
      </c>
      <c r="K310" s="58" t="s">
        <v>1122</v>
      </c>
      <c r="L310" s="8">
        <f t="shared" si="13"/>
        <v>100.06444828872833</v>
      </c>
      <c r="M310" s="7" t="str">
        <f t="shared" si="14"/>
        <v>Média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38"/>
    </row>
    <row r="311" spans="1:19" ht="15.75" x14ac:dyDescent="0.25">
      <c r="A311" s="42">
        <v>306</v>
      </c>
      <c r="B311" s="7">
        <v>312720</v>
      </c>
      <c r="C311" s="17" t="s">
        <v>1108</v>
      </c>
      <c r="D311" s="36" t="s">
        <v>11</v>
      </c>
      <c r="E311" s="36" t="s">
        <v>337</v>
      </c>
      <c r="F311" s="12">
        <f>VLOOKUP(A311,Dengue!$1:$1048576,10,FALSE)</f>
        <v>1</v>
      </c>
      <c r="G311" s="12">
        <f>VLOOKUP($A311,Chik!$1:$1048576,10,FALSE)</f>
        <v>0</v>
      </c>
      <c r="H311" s="12">
        <f>VLOOKUP($A311,zika!$1:$1048576,10,FALSE)</f>
        <v>0</v>
      </c>
      <c r="I311" s="12">
        <f t="shared" si="12"/>
        <v>1</v>
      </c>
      <c r="J311" s="11">
        <v>4304</v>
      </c>
      <c r="K311" s="58" t="s">
        <v>1121</v>
      </c>
      <c r="L311" s="8">
        <f t="shared" si="13"/>
        <v>23.234200743494423</v>
      </c>
      <c r="M311" s="7" t="str">
        <f t="shared" si="14"/>
        <v>Baixa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307</v>
      </c>
      <c r="B312" s="7">
        <v>312730</v>
      </c>
      <c r="C312" s="17" t="s">
        <v>1110</v>
      </c>
      <c r="D312" s="36" t="s">
        <v>22</v>
      </c>
      <c r="E312" s="36" t="s">
        <v>338</v>
      </c>
      <c r="F312" s="12">
        <f>VLOOKUP(A312,Dengue!$1:$1048576,10,FALSE)</f>
        <v>1</v>
      </c>
      <c r="G312" s="12">
        <f>VLOOKUP($A312,Chik!$1:$1048576,10,FALSE)</f>
        <v>0</v>
      </c>
      <c r="H312" s="12">
        <f>VLOOKUP($A312,zika!$1:$1048576,10,FALSE)</f>
        <v>0</v>
      </c>
      <c r="I312" s="12">
        <f t="shared" si="12"/>
        <v>1</v>
      </c>
      <c r="J312" s="11">
        <v>6844</v>
      </c>
      <c r="K312" s="58" t="s">
        <v>1121</v>
      </c>
      <c r="L312" s="8">
        <f t="shared" si="13"/>
        <v>14.61133839859731</v>
      </c>
      <c r="M312" s="7" t="str">
        <f t="shared" si="14"/>
        <v>Baixa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308</v>
      </c>
      <c r="B313" s="7">
        <v>312733</v>
      </c>
      <c r="C313" s="17" t="s">
        <v>1118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 t="shared" si="12"/>
        <v>0</v>
      </c>
      <c r="J313" s="11">
        <v>5122</v>
      </c>
      <c r="K313" s="58" t="s">
        <v>1121</v>
      </c>
      <c r="L313" s="8">
        <f t="shared" si="13"/>
        <v>0</v>
      </c>
      <c r="M313" s="7" t="str">
        <f t="shared" si="14"/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309</v>
      </c>
      <c r="B314" s="7">
        <v>312735</v>
      </c>
      <c r="C314" s="17" t="s">
        <v>1118</v>
      </c>
      <c r="D314" s="36" t="s">
        <v>102</v>
      </c>
      <c r="E314" s="36" t="s">
        <v>340</v>
      </c>
      <c r="F314" s="12">
        <f>VLOOKUP(A314,Dengue!$1:$1048576,10,FALSE)</f>
        <v>3</v>
      </c>
      <c r="G314" s="12">
        <f>VLOOKUP($A314,Chik!$1:$1048576,10,FALSE)</f>
        <v>0</v>
      </c>
      <c r="H314" s="12">
        <f>VLOOKUP($A314,zika!$1:$1048576,10,FALSE)</f>
        <v>0</v>
      </c>
      <c r="I314" s="12">
        <f t="shared" si="12"/>
        <v>3</v>
      </c>
      <c r="J314" s="11">
        <v>3136</v>
      </c>
      <c r="K314" s="58" t="s">
        <v>1121</v>
      </c>
      <c r="L314" s="8">
        <f t="shared" si="13"/>
        <v>95.66326530612244</v>
      </c>
      <c r="M314" s="7" t="str">
        <f t="shared" si="14"/>
        <v>Baixa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310</v>
      </c>
      <c r="B315" s="7">
        <v>312737</v>
      </c>
      <c r="C315" s="17" t="s">
        <v>1110</v>
      </c>
      <c r="D315" s="36" t="s">
        <v>22</v>
      </c>
      <c r="E315" s="36" t="s">
        <v>341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 t="shared" si="12"/>
        <v>0</v>
      </c>
      <c r="J315" s="11">
        <v>3328</v>
      </c>
      <c r="K315" s="58" t="s">
        <v>1121</v>
      </c>
      <c r="L315" s="8">
        <f t="shared" si="13"/>
        <v>0</v>
      </c>
      <c r="M315" s="7" t="str">
        <f t="shared" si="14"/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311</v>
      </c>
      <c r="B316" s="7">
        <v>312738</v>
      </c>
      <c r="C316" s="17" t="s">
        <v>1115</v>
      </c>
      <c r="D316" s="36" t="s">
        <v>57</v>
      </c>
      <c r="E316" s="36" t="s">
        <v>342</v>
      </c>
      <c r="F316" s="12">
        <f>VLOOKUP(A316,Dengue!$1:$1048576,10,FALSE)</f>
        <v>1</v>
      </c>
      <c r="G316" s="12">
        <f>VLOOKUP($A316,Chik!$1:$1048576,10,FALSE)</f>
        <v>0</v>
      </c>
      <c r="H316" s="12">
        <f>VLOOKUP($A316,zika!$1:$1048576,10,FALSE)</f>
        <v>0</v>
      </c>
      <c r="I316" s="12">
        <f t="shared" si="12"/>
        <v>1</v>
      </c>
      <c r="J316" s="11">
        <v>3940</v>
      </c>
      <c r="K316" s="58" t="s">
        <v>1121</v>
      </c>
      <c r="L316" s="8">
        <f t="shared" si="13"/>
        <v>25.38071065989848</v>
      </c>
      <c r="M316" s="7" t="str">
        <f t="shared" si="14"/>
        <v>Baixa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312</v>
      </c>
      <c r="B317" s="7">
        <v>312740</v>
      </c>
      <c r="C317" s="17" t="s">
        <v>1114</v>
      </c>
      <c r="D317" s="36" t="s">
        <v>36</v>
      </c>
      <c r="E317" s="36" t="s">
        <v>343</v>
      </c>
      <c r="F317" s="12">
        <f>VLOOKUP(A317,Dengue!$1:$1048576,10,FALSE)</f>
        <v>1</v>
      </c>
      <c r="G317" s="12">
        <f>VLOOKUP($A317,Chik!$1:$1048576,10,FALSE)</f>
        <v>0</v>
      </c>
      <c r="H317" s="12">
        <f>VLOOKUP($A317,zika!$1:$1048576,10,FALSE)</f>
        <v>0</v>
      </c>
      <c r="I317" s="12">
        <f t="shared" si="12"/>
        <v>1</v>
      </c>
      <c r="J317" s="11">
        <v>4345</v>
      </c>
      <c r="K317" s="58" t="s">
        <v>1121</v>
      </c>
      <c r="L317" s="8">
        <f t="shared" si="13"/>
        <v>23.014959723820482</v>
      </c>
      <c r="M317" s="7" t="str">
        <f t="shared" si="14"/>
        <v>Baixa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313</v>
      </c>
      <c r="B318" s="7">
        <v>312750</v>
      </c>
      <c r="C318" s="17" t="s">
        <v>1110</v>
      </c>
      <c r="D318" s="36" t="s">
        <v>22</v>
      </c>
      <c r="E318" s="36" t="s">
        <v>344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 t="shared" si="12"/>
        <v>0</v>
      </c>
      <c r="J318" s="11">
        <v>6145</v>
      </c>
      <c r="K318" s="58" t="s">
        <v>1121</v>
      </c>
      <c r="L318" s="8">
        <f t="shared" si="13"/>
        <v>0</v>
      </c>
      <c r="M318" s="7" t="str">
        <f t="shared" si="14"/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2</v>
      </c>
      <c r="G319" s="12">
        <f>VLOOKUP($A319,Chik!$1:$1048576,10,FALSE)</f>
        <v>0</v>
      </c>
      <c r="H319" s="12">
        <f>VLOOKUP($A319,zika!$1:$1048576,10,FALSE)</f>
        <v>0</v>
      </c>
      <c r="I319" s="12">
        <f t="shared" si="12"/>
        <v>2</v>
      </c>
      <c r="J319" s="11">
        <v>11833</v>
      </c>
      <c r="K319" s="58" t="s">
        <v>1121</v>
      </c>
      <c r="L319" s="8">
        <f t="shared" si="13"/>
        <v>16.901884560128455</v>
      </c>
      <c r="M319" s="7" t="str">
        <f t="shared" si="14"/>
        <v>Baixa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315</v>
      </c>
      <c r="B320" s="7">
        <v>312770</v>
      </c>
      <c r="C320" s="17" t="s">
        <v>1110</v>
      </c>
      <c r="D320" s="36" t="s">
        <v>22</v>
      </c>
      <c r="E320" s="36" t="s">
        <v>22</v>
      </c>
      <c r="F320" s="12">
        <f>VLOOKUP(A320,Dengue!$1:$1048576,10,FALSE)</f>
        <v>87</v>
      </c>
      <c r="G320" s="12">
        <f>VLOOKUP($A320,Chik!$1:$1048576,10,FALSE)</f>
        <v>2</v>
      </c>
      <c r="H320" s="12">
        <f>VLOOKUP($A320,zika!$1:$1048576,10,FALSE)</f>
        <v>0</v>
      </c>
      <c r="I320" s="12">
        <f t="shared" si="12"/>
        <v>89</v>
      </c>
      <c r="J320" s="11">
        <v>278685</v>
      </c>
      <c r="K320" s="58" t="s">
        <v>1124</v>
      </c>
      <c r="L320" s="8">
        <f t="shared" si="13"/>
        <v>31.935698010298367</v>
      </c>
      <c r="M320" s="7" t="str">
        <f t="shared" si="14"/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21" ht="15.75" x14ac:dyDescent="0.25">
      <c r="A321" s="42">
        <v>316</v>
      </c>
      <c r="B321" s="7">
        <v>312780</v>
      </c>
      <c r="C321" s="17" t="s">
        <v>1118</v>
      </c>
      <c r="D321" s="36" t="s">
        <v>102</v>
      </c>
      <c r="E321" s="36" t="s">
        <v>345</v>
      </c>
      <c r="F321" s="12">
        <f>VLOOKUP(A321,Dengue!$1:$1048576,10,FALSE)</f>
        <v>2</v>
      </c>
      <c r="G321" s="12">
        <f>VLOOKUP($A321,Chik!$1:$1048576,10,FALSE)</f>
        <v>0</v>
      </c>
      <c r="H321" s="12">
        <f>VLOOKUP($A321,zika!$1:$1048576,10,FALSE)</f>
        <v>0</v>
      </c>
      <c r="I321" s="12">
        <f t="shared" si="12"/>
        <v>2</v>
      </c>
      <c r="J321" s="11">
        <v>15779</v>
      </c>
      <c r="K321" s="58" t="s">
        <v>1121</v>
      </c>
      <c r="L321" s="8">
        <f t="shared" si="13"/>
        <v>12.675074466062487</v>
      </c>
      <c r="M321" s="7" t="str">
        <f t="shared" si="14"/>
        <v>Baixa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21" ht="15.75" x14ac:dyDescent="0.25">
      <c r="A322" s="42">
        <v>317</v>
      </c>
      <c r="B322" s="7">
        <v>312790</v>
      </c>
      <c r="C322" s="17" t="s">
        <v>1107</v>
      </c>
      <c r="D322" s="36" t="s">
        <v>8</v>
      </c>
      <c r="E322" s="36" t="s">
        <v>346</v>
      </c>
      <c r="F322" s="12">
        <f>VLOOKUP(A322,Dengue!$1:$1048576,10,FALSE)</f>
        <v>3</v>
      </c>
      <c r="G322" s="12">
        <f>VLOOKUP($A322,Chik!$1:$1048576,10,FALSE)</f>
        <v>0</v>
      </c>
      <c r="H322" s="12">
        <f>VLOOKUP($A322,zika!$1:$1048576,10,FALSE)</f>
        <v>0</v>
      </c>
      <c r="I322" s="12">
        <f t="shared" si="12"/>
        <v>3</v>
      </c>
      <c r="J322" s="11">
        <v>1389</v>
      </c>
      <c r="K322" s="58" t="s">
        <v>1121</v>
      </c>
      <c r="L322" s="8">
        <f t="shared" si="13"/>
        <v>215.98272138228944</v>
      </c>
      <c r="M322" s="7" t="str">
        <f t="shared" si="14"/>
        <v>Média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21" ht="15.75" x14ac:dyDescent="0.25">
      <c r="A323" s="42">
        <v>318</v>
      </c>
      <c r="B323" s="7">
        <v>312800</v>
      </c>
      <c r="C323" s="17" t="s">
        <v>1108</v>
      </c>
      <c r="D323" s="36" t="s">
        <v>90</v>
      </c>
      <c r="E323" s="36" t="s">
        <v>347</v>
      </c>
      <c r="F323" s="12">
        <f>VLOOKUP(A323,Dengue!$1:$1048576,10,FALSE)</f>
        <v>0</v>
      </c>
      <c r="G323" s="12">
        <f>VLOOKUP($A323,Chik!$1:$1048576,10,FALSE)</f>
        <v>0</v>
      </c>
      <c r="H323" s="12">
        <f>VLOOKUP($A323,zika!$1:$1048576,10,FALSE)</f>
        <v>0</v>
      </c>
      <c r="I323" s="12">
        <f t="shared" si="12"/>
        <v>0</v>
      </c>
      <c r="J323" s="11">
        <v>34057</v>
      </c>
      <c r="K323" s="58" t="s">
        <v>1122</v>
      </c>
      <c r="L323" s="8">
        <f t="shared" si="13"/>
        <v>0</v>
      </c>
      <c r="M323" s="7" t="str">
        <f t="shared" si="14"/>
        <v>Silencioso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38"/>
    </row>
    <row r="324" spans="1:21" ht="15.75" x14ac:dyDescent="0.25">
      <c r="A324" s="42">
        <v>319</v>
      </c>
      <c r="B324" s="7">
        <v>312810</v>
      </c>
      <c r="C324" s="17" t="s">
        <v>1114</v>
      </c>
      <c r="D324" s="36" t="s">
        <v>45</v>
      </c>
      <c r="E324" s="36" t="s">
        <v>348</v>
      </c>
      <c r="F324" s="12">
        <f>VLOOKUP(A324,Dengue!$1:$1048576,10,FALSE)</f>
        <v>1</v>
      </c>
      <c r="G324" s="12">
        <f>VLOOKUP($A324,Chik!$1:$1048576,10,FALSE)</f>
        <v>0</v>
      </c>
      <c r="H324" s="12">
        <f>VLOOKUP($A324,zika!$1:$1048576,10,FALSE)</f>
        <v>0</v>
      </c>
      <c r="I324" s="12">
        <f t="shared" si="12"/>
        <v>1</v>
      </c>
      <c r="J324" s="11">
        <v>14233</v>
      </c>
      <c r="K324" s="58" t="s">
        <v>1121</v>
      </c>
      <c r="L324" s="8">
        <f t="shared" si="13"/>
        <v>7.025925665706457</v>
      </c>
      <c r="M324" s="7" t="str">
        <f t="shared" si="14"/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21" ht="15.75" x14ac:dyDescent="0.25">
      <c r="A325" s="42">
        <v>320</v>
      </c>
      <c r="B325" s="7">
        <v>312820</v>
      </c>
      <c r="C325" s="17" t="s">
        <v>1109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 t="shared" si="12"/>
        <v>0</v>
      </c>
      <c r="J325" s="11">
        <v>10333</v>
      </c>
      <c r="K325" s="58" t="s">
        <v>1121</v>
      </c>
      <c r="L325" s="8">
        <f t="shared" si="13"/>
        <v>0</v>
      </c>
      <c r="M325" s="7" t="str">
        <f t="shared" si="14"/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21" ht="15.75" x14ac:dyDescent="0.25">
      <c r="A326" s="42">
        <v>321</v>
      </c>
      <c r="B326" s="7">
        <v>312825</v>
      </c>
      <c r="C326" s="17" t="s">
        <v>1118</v>
      </c>
      <c r="D326" s="36" t="s">
        <v>102</v>
      </c>
      <c r="E326" s="36" t="s">
        <v>350</v>
      </c>
      <c r="F326" s="12">
        <f>VLOOKUP(A326,Dengue!$1:$1048576,10,FALSE)</f>
        <v>3</v>
      </c>
      <c r="G326" s="12">
        <f>VLOOKUP($A326,Chik!$1:$1048576,10,FALSE)</f>
        <v>0</v>
      </c>
      <c r="H326" s="12">
        <f>VLOOKUP($A326,zika!$1:$1048576,10,FALSE)</f>
        <v>0</v>
      </c>
      <c r="I326" s="12">
        <f t="shared" ref="I326:I389" si="15">H326+F326+G326</f>
        <v>3</v>
      </c>
      <c r="J326" s="11">
        <v>4954</v>
      </c>
      <c r="K326" s="58" t="s">
        <v>1121</v>
      </c>
      <c r="L326" s="8">
        <f t="shared" ref="L326:L389" si="16">I326/J326*100000</f>
        <v>60.557125555106985</v>
      </c>
      <c r="M326" s="7" t="str">
        <f t="shared" ref="M326:M389" si="17"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21" ht="15.75" x14ac:dyDescent="0.25">
      <c r="A327" s="42">
        <v>322</v>
      </c>
      <c r="B327" s="7">
        <v>312830</v>
      </c>
      <c r="C327" s="17" t="s">
        <v>1114</v>
      </c>
      <c r="D327" s="36" t="s">
        <v>40</v>
      </c>
      <c r="E327" s="36" t="s">
        <v>351</v>
      </c>
      <c r="F327" s="12">
        <f>VLOOKUP(A327,Dengue!$1:$1048576,10,FALSE)</f>
        <v>4</v>
      </c>
      <c r="G327" s="12">
        <f>VLOOKUP($A327,Chik!$1:$1048576,10,FALSE)</f>
        <v>0</v>
      </c>
      <c r="H327" s="12">
        <f>VLOOKUP($A327,zika!$1:$1048576,10,FALSE)</f>
        <v>0</v>
      </c>
      <c r="I327" s="12">
        <f t="shared" si="15"/>
        <v>4</v>
      </c>
      <c r="J327" s="11">
        <v>19025</v>
      </c>
      <c r="K327" s="58" t="s">
        <v>1121</v>
      </c>
      <c r="L327" s="8">
        <f t="shared" si="16"/>
        <v>21.02496714848883</v>
      </c>
      <c r="M327" s="7" t="str">
        <f t="shared" si="17"/>
        <v>Baixa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21" ht="15.75" x14ac:dyDescent="0.25">
      <c r="A328" s="42">
        <v>323</v>
      </c>
      <c r="B328" s="7">
        <v>312840</v>
      </c>
      <c r="C328" s="17" t="s">
        <v>1115</v>
      </c>
      <c r="D328" s="36" t="s">
        <v>62</v>
      </c>
      <c r="E328" s="36" t="s">
        <v>352</v>
      </c>
      <c r="F328" s="12">
        <f>VLOOKUP(A328,Dengue!$1:$1048576,10,FALSE)</f>
        <v>4</v>
      </c>
      <c r="G328" s="12">
        <f>VLOOKUP($A328,Chik!$1:$1048576,10,FALSE)</f>
        <v>1</v>
      </c>
      <c r="H328" s="12">
        <f>VLOOKUP($A328,zika!$1:$1048576,10,FALSE)</f>
        <v>0</v>
      </c>
      <c r="I328" s="12">
        <f t="shared" si="15"/>
        <v>5</v>
      </c>
      <c r="J328" s="11">
        <v>8903</v>
      </c>
      <c r="K328" s="58" t="s">
        <v>1121</v>
      </c>
      <c r="L328" s="8">
        <f t="shared" si="16"/>
        <v>56.160844659103674</v>
      </c>
      <c r="M328" s="7" t="str">
        <f t="shared" si="17"/>
        <v>Baixa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21" ht="15.75" x14ac:dyDescent="0.25">
      <c r="A329" s="42">
        <v>324</v>
      </c>
      <c r="B329" s="7">
        <v>312850</v>
      </c>
      <c r="C329" s="17" t="s">
        <v>1115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 t="shared" si="15"/>
        <v>0</v>
      </c>
      <c r="J329" s="11">
        <v>3818</v>
      </c>
      <c r="K329" s="58" t="s">
        <v>1121</v>
      </c>
      <c r="L329" s="8">
        <f t="shared" si="16"/>
        <v>0</v>
      </c>
      <c r="M329" s="7" t="str">
        <f t="shared" si="17"/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21" ht="15.75" x14ac:dyDescent="0.25">
      <c r="A330" s="42">
        <v>325</v>
      </c>
      <c r="B330" s="7">
        <v>312860</v>
      </c>
      <c r="C330" s="17" t="s">
        <v>1117</v>
      </c>
      <c r="D330" s="36" t="s">
        <v>71</v>
      </c>
      <c r="E330" s="36" t="s">
        <v>354</v>
      </c>
      <c r="F330" s="12">
        <f>VLOOKUP(A330,Dengue!$1:$1048576,10,FALSE)</f>
        <v>1</v>
      </c>
      <c r="G330" s="12">
        <f>VLOOKUP($A330,Chik!$1:$1048576,10,FALSE)</f>
        <v>0</v>
      </c>
      <c r="H330" s="12">
        <f>VLOOKUP($A330,zika!$1:$1048576,10,FALSE)</f>
        <v>0</v>
      </c>
      <c r="I330" s="12">
        <f t="shared" si="15"/>
        <v>1</v>
      </c>
      <c r="J330" s="11">
        <v>6591</v>
      </c>
      <c r="K330" s="58" t="s">
        <v>1121</v>
      </c>
      <c r="L330" s="8">
        <f t="shared" si="16"/>
        <v>15.172204521316946</v>
      </c>
      <c r="M330" s="7" t="str">
        <f t="shared" si="17"/>
        <v>Baixa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21" ht="15.75" x14ac:dyDescent="0.25">
      <c r="A331" s="42">
        <v>326</v>
      </c>
      <c r="B331" s="7">
        <v>312870</v>
      </c>
      <c r="C331" s="17" t="s">
        <v>1114</v>
      </c>
      <c r="D331" s="36" t="s">
        <v>40</v>
      </c>
      <c r="E331" s="36" t="s">
        <v>355</v>
      </c>
      <c r="F331" s="12">
        <f>VLOOKUP(A331,Dengue!$1:$1048576,10,FALSE)</f>
        <v>9</v>
      </c>
      <c r="G331" s="12">
        <f>VLOOKUP($A331,Chik!$1:$1048576,10,FALSE)</f>
        <v>0</v>
      </c>
      <c r="H331" s="12">
        <f>VLOOKUP($A331,zika!$1:$1048576,10,FALSE)</f>
        <v>0</v>
      </c>
      <c r="I331" s="12">
        <f t="shared" si="15"/>
        <v>9</v>
      </c>
      <c r="J331" s="11">
        <v>51750</v>
      </c>
      <c r="K331" s="58" t="s">
        <v>1122</v>
      </c>
      <c r="L331" s="8">
        <f t="shared" si="16"/>
        <v>17.39130434782609</v>
      </c>
      <c r="M331" s="7" t="str">
        <f t="shared" si="17"/>
        <v>Baixa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21" ht="15.75" x14ac:dyDescent="0.25">
      <c r="A332" s="42">
        <v>327</v>
      </c>
      <c r="B332" s="7">
        <v>312880</v>
      </c>
      <c r="C332" s="17" t="s">
        <v>1115</v>
      </c>
      <c r="D332" s="36" t="s">
        <v>62</v>
      </c>
      <c r="E332" s="36" t="s">
        <v>356</v>
      </c>
      <c r="F332" s="12">
        <f>VLOOKUP(A332,Dengue!$1:$1048576,10,FALSE)</f>
        <v>7</v>
      </c>
      <c r="G332" s="12">
        <f>VLOOKUP($A332,Chik!$1:$1048576,10,FALSE)</f>
        <v>0</v>
      </c>
      <c r="H332" s="12">
        <f>VLOOKUP($A332,zika!$1:$1048576,10,FALSE)</f>
        <v>0</v>
      </c>
      <c r="I332" s="12">
        <f t="shared" si="15"/>
        <v>7</v>
      </c>
      <c r="J332" s="11">
        <v>7105</v>
      </c>
      <c r="K332" s="58" t="s">
        <v>1121</v>
      </c>
      <c r="L332" s="8">
        <f t="shared" si="16"/>
        <v>98.522167487684726</v>
      </c>
      <c r="M332" s="7" t="str">
        <f t="shared" si="17"/>
        <v>Baixa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21" ht="15.75" x14ac:dyDescent="0.25">
      <c r="A333" s="42">
        <v>328</v>
      </c>
      <c r="B333" s="7">
        <v>312890</v>
      </c>
      <c r="C333" s="17" t="s">
        <v>1117</v>
      </c>
      <c r="D333" s="36" t="s">
        <v>71</v>
      </c>
      <c r="E333" s="36" t="s">
        <v>357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 t="shared" si="15"/>
        <v>0</v>
      </c>
      <c r="J333" s="11">
        <v>7971</v>
      </c>
      <c r="K333" s="58" t="s">
        <v>1121</v>
      </c>
      <c r="L333" s="8">
        <f t="shared" si="16"/>
        <v>0</v>
      </c>
      <c r="M333" s="7" t="str">
        <f t="shared" si="17"/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21" ht="15.75" x14ac:dyDescent="0.25">
      <c r="A334" s="42">
        <v>329</v>
      </c>
      <c r="B334" s="7">
        <v>312900</v>
      </c>
      <c r="C334" s="17" t="s">
        <v>1115</v>
      </c>
      <c r="D334" s="36" t="s">
        <v>62</v>
      </c>
      <c r="E334" s="36" t="s">
        <v>358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 t="shared" si="15"/>
        <v>0</v>
      </c>
      <c r="J334" s="11">
        <v>8442</v>
      </c>
      <c r="K334" s="58" t="s">
        <v>1121</v>
      </c>
      <c r="L334" s="8">
        <f t="shared" si="16"/>
        <v>0</v>
      </c>
      <c r="M334" s="7" t="str">
        <f t="shared" si="17"/>
        <v>Silencioso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77"/>
      <c r="T334" s="77"/>
      <c r="U334" s="77"/>
    </row>
    <row r="335" spans="1:21" ht="15.75" x14ac:dyDescent="0.25">
      <c r="A335" s="42">
        <v>330</v>
      </c>
      <c r="B335" s="7">
        <v>312910</v>
      </c>
      <c r="C335" s="17" t="s">
        <v>1107</v>
      </c>
      <c r="D335" s="36" t="s">
        <v>142</v>
      </c>
      <c r="E335" s="46" t="s">
        <v>359</v>
      </c>
      <c r="F335" s="12">
        <f>VLOOKUP(A335,Dengue!$1:$1048576,10,FALSE)</f>
        <v>2</v>
      </c>
      <c r="G335" s="12">
        <f>VLOOKUP($A335,Chik!$1:$1048576,10,FALSE)</f>
        <v>0</v>
      </c>
      <c r="H335" s="12">
        <f>VLOOKUP($A335,zika!$1:$1048576,10,FALSE)</f>
        <v>0</v>
      </c>
      <c r="I335" s="12">
        <f t="shared" si="15"/>
        <v>2</v>
      </c>
      <c r="J335" s="11">
        <v>5704</v>
      </c>
      <c r="K335" s="58" t="s">
        <v>1121</v>
      </c>
      <c r="L335" s="8">
        <f t="shared" si="16"/>
        <v>35.06311360448808</v>
      </c>
      <c r="M335" s="7" t="str">
        <f t="shared" si="17"/>
        <v>Baixa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77"/>
      <c r="T335" s="77"/>
      <c r="U335" s="77"/>
    </row>
    <row r="336" spans="1:21" ht="15.75" x14ac:dyDescent="0.25">
      <c r="A336" s="42">
        <v>331</v>
      </c>
      <c r="B336" s="7">
        <v>312920</v>
      </c>
      <c r="C336" s="17" t="s">
        <v>1114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 t="shared" si="15"/>
        <v>0</v>
      </c>
      <c r="J336" s="11">
        <v>6524</v>
      </c>
      <c r="K336" s="58" t="s">
        <v>1121</v>
      </c>
      <c r="L336" s="8">
        <f t="shared" si="16"/>
        <v>0</v>
      </c>
      <c r="M336" s="7" t="str">
        <f t="shared" si="17"/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77"/>
      <c r="T336" s="77"/>
      <c r="U336" s="77"/>
    </row>
    <row r="337" spans="1:21" ht="15.75" x14ac:dyDescent="0.25">
      <c r="A337" s="42">
        <v>332</v>
      </c>
      <c r="B337" s="7">
        <v>312930</v>
      </c>
      <c r="C337" s="17" t="s">
        <v>1110</v>
      </c>
      <c r="D337" s="36" t="s">
        <v>20</v>
      </c>
      <c r="E337" s="36" t="s">
        <v>361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 t="shared" si="15"/>
        <v>0</v>
      </c>
      <c r="J337" s="11">
        <v>10867</v>
      </c>
      <c r="K337" s="58" t="s">
        <v>1121</v>
      </c>
      <c r="L337" s="8">
        <f t="shared" si="16"/>
        <v>0</v>
      </c>
      <c r="M337" s="7" t="str">
        <f t="shared" si="17"/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21" ht="15.75" x14ac:dyDescent="0.25">
      <c r="A338" s="42">
        <v>333</v>
      </c>
      <c r="B338" s="7">
        <v>312940</v>
      </c>
      <c r="C338" s="17" t="s">
        <v>1116</v>
      </c>
      <c r="D338" s="36" t="s">
        <v>41</v>
      </c>
      <c r="E338" s="36" t="s">
        <v>362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 t="shared" si="15"/>
        <v>0</v>
      </c>
      <c r="J338" s="11">
        <v>5033</v>
      </c>
      <c r="K338" s="58" t="s">
        <v>1121</v>
      </c>
      <c r="L338" s="8">
        <f t="shared" si="16"/>
        <v>0</v>
      </c>
      <c r="M338" s="7" t="str">
        <f t="shared" si="17"/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21" ht="15.75" x14ac:dyDescent="0.25">
      <c r="A339" s="42">
        <v>334</v>
      </c>
      <c r="B339" s="7">
        <v>312950</v>
      </c>
      <c r="C339" s="17" t="s">
        <v>1111</v>
      </c>
      <c r="D339" s="36" t="s">
        <v>24</v>
      </c>
      <c r="E339" s="36" t="s">
        <v>363</v>
      </c>
      <c r="F339" s="12">
        <f>VLOOKUP(A339,Dengue!$1:$1048576,10,FALSE)</f>
        <v>1</v>
      </c>
      <c r="G339" s="12">
        <f>VLOOKUP($A339,Chik!$1:$1048576,10,FALSE)</f>
        <v>0</v>
      </c>
      <c r="H339" s="12">
        <f>VLOOKUP($A339,zika!$1:$1048576,10,FALSE)</f>
        <v>0</v>
      </c>
      <c r="I339" s="12">
        <f t="shared" si="15"/>
        <v>1</v>
      </c>
      <c r="J339" s="11">
        <v>25035</v>
      </c>
      <c r="K339" s="58" t="s">
        <v>1122</v>
      </c>
      <c r="L339" s="8">
        <f t="shared" si="16"/>
        <v>3.994407829039345</v>
      </c>
      <c r="M339" s="7" t="str">
        <f t="shared" si="17"/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21" ht="15.75" x14ac:dyDescent="0.25">
      <c r="A340" s="42">
        <v>335</v>
      </c>
      <c r="B340" s="7">
        <v>312960</v>
      </c>
      <c r="C340" s="17" t="s">
        <v>1118</v>
      </c>
      <c r="D340" s="36" t="s">
        <v>135</v>
      </c>
      <c r="E340" s="36" t="s">
        <v>364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 t="shared" si="15"/>
        <v>0</v>
      </c>
      <c r="J340" s="11">
        <v>8351</v>
      </c>
      <c r="K340" s="58" t="s">
        <v>1121</v>
      </c>
      <c r="L340" s="8">
        <f t="shared" si="16"/>
        <v>0</v>
      </c>
      <c r="M340" s="7" t="str">
        <f t="shared" si="17"/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21" ht="15.75" x14ac:dyDescent="0.25">
      <c r="A341" s="42">
        <v>336</v>
      </c>
      <c r="B341" s="7">
        <v>312965</v>
      </c>
      <c r="C341" s="17" t="s">
        <v>1118</v>
      </c>
      <c r="D341" s="36" t="s">
        <v>121</v>
      </c>
      <c r="E341" s="36" t="s">
        <v>365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 t="shared" si="15"/>
        <v>0</v>
      </c>
      <c r="J341" s="11">
        <v>5975</v>
      </c>
      <c r="K341" s="58" t="s">
        <v>1121</v>
      </c>
      <c r="L341" s="8">
        <f t="shared" si="16"/>
        <v>0</v>
      </c>
      <c r="M341" s="7" t="str">
        <f t="shared" si="17"/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21" ht="15.75" x14ac:dyDescent="0.25">
      <c r="A342" s="42">
        <v>337</v>
      </c>
      <c r="B342" s="7">
        <v>312970</v>
      </c>
      <c r="C342" s="17" t="s">
        <v>1114</v>
      </c>
      <c r="D342" s="36" t="s">
        <v>45</v>
      </c>
      <c r="E342" s="36" t="s">
        <v>366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 t="shared" si="15"/>
        <v>0</v>
      </c>
      <c r="J342" s="11">
        <v>13687</v>
      </c>
      <c r="K342" s="58" t="s">
        <v>1121</v>
      </c>
      <c r="L342" s="8">
        <f t="shared" si="16"/>
        <v>0</v>
      </c>
      <c r="M342" s="7" t="str">
        <f t="shared" si="17"/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21" ht="15.75" x14ac:dyDescent="0.25">
      <c r="A343" s="42">
        <v>338</v>
      </c>
      <c r="B343" s="7">
        <v>312980</v>
      </c>
      <c r="C343" s="17" t="s">
        <v>1108</v>
      </c>
      <c r="D343" s="36" t="s">
        <v>98</v>
      </c>
      <c r="E343" s="36" t="s">
        <v>367</v>
      </c>
      <c r="F343" s="12">
        <f>VLOOKUP(A343,Dengue!$1:$1048576,10,FALSE)</f>
        <v>19</v>
      </c>
      <c r="G343" s="12">
        <f>VLOOKUP($A343,Chik!$1:$1048576,10,FALSE)</f>
        <v>0</v>
      </c>
      <c r="H343" s="12">
        <f>VLOOKUP($A343,zika!$1:$1048576,10,FALSE)</f>
        <v>0</v>
      </c>
      <c r="I343" s="12">
        <f t="shared" si="15"/>
        <v>19</v>
      </c>
      <c r="J343" s="11">
        <v>179015</v>
      </c>
      <c r="K343" s="58" t="s">
        <v>1124</v>
      </c>
      <c r="L343" s="8">
        <f t="shared" si="16"/>
        <v>10.613635728849538</v>
      </c>
      <c r="M343" s="7" t="str">
        <f t="shared" si="17"/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93"/>
      <c r="T343" s="93"/>
      <c r="U343" s="93"/>
    </row>
    <row r="344" spans="1:21" ht="15.75" x14ac:dyDescent="0.25">
      <c r="A344" s="42">
        <v>339</v>
      </c>
      <c r="B344" s="7">
        <v>312990</v>
      </c>
      <c r="C344" s="17" t="s">
        <v>1114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 t="shared" si="15"/>
        <v>0</v>
      </c>
      <c r="J344" s="11">
        <v>3483</v>
      </c>
      <c r="K344" s="58" t="s">
        <v>1121</v>
      </c>
      <c r="L344" s="8">
        <f t="shared" si="16"/>
        <v>0</v>
      </c>
      <c r="M344" s="7" t="str">
        <f t="shared" si="17"/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21" ht="15.75" x14ac:dyDescent="0.25">
      <c r="A345" s="42">
        <v>340</v>
      </c>
      <c r="B345" s="7">
        <v>313000</v>
      </c>
      <c r="C345" s="17" t="s">
        <v>1116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 t="shared" si="15"/>
        <v>0</v>
      </c>
      <c r="J345" s="11">
        <v>2982</v>
      </c>
      <c r="K345" s="58" t="s">
        <v>1121</v>
      </c>
      <c r="L345" s="8">
        <f t="shared" si="16"/>
        <v>0</v>
      </c>
      <c r="M345" s="7" t="str">
        <f t="shared" si="17"/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21" ht="15.75" x14ac:dyDescent="0.25">
      <c r="A346" s="42">
        <v>341</v>
      </c>
      <c r="B346" s="7">
        <v>313005</v>
      </c>
      <c r="C346" s="17" t="s">
        <v>1118</v>
      </c>
      <c r="D346" s="36" t="s">
        <v>121</v>
      </c>
      <c r="E346" s="36" t="s">
        <v>370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 t="shared" si="15"/>
        <v>0</v>
      </c>
      <c r="J346" s="11">
        <v>11879</v>
      </c>
      <c r="K346" s="58" t="s">
        <v>1121</v>
      </c>
      <c r="L346" s="8">
        <f t="shared" si="16"/>
        <v>0</v>
      </c>
      <c r="M346" s="7" t="str">
        <f t="shared" si="17"/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21" ht="15.75" x14ac:dyDescent="0.25">
      <c r="A347" s="42">
        <v>342</v>
      </c>
      <c r="B347" s="7">
        <v>313010</v>
      </c>
      <c r="C347" s="17" t="s">
        <v>1108</v>
      </c>
      <c r="D347" s="36" t="s">
        <v>98</v>
      </c>
      <c r="E347" s="36" t="s">
        <v>371</v>
      </c>
      <c r="F347" s="12">
        <f>VLOOKUP(A347,Dengue!$1:$1048576,10,FALSE)</f>
        <v>1</v>
      </c>
      <c r="G347" s="12">
        <f>VLOOKUP($A347,Chik!$1:$1048576,10,FALSE)</f>
        <v>0</v>
      </c>
      <c r="H347" s="12">
        <f>VLOOKUP($A347,zika!$1:$1048576,10,FALSE)</f>
        <v>0</v>
      </c>
      <c r="I347" s="12">
        <f t="shared" si="15"/>
        <v>1</v>
      </c>
      <c r="J347" s="11">
        <v>42246</v>
      </c>
      <c r="K347" s="58" t="s">
        <v>1122</v>
      </c>
      <c r="L347" s="8">
        <f t="shared" si="16"/>
        <v>2.3670880083321499</v>
      </c>
      <c r="M347" s="7" t="str">
        <f t="shared" si="17"/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21" ht="15.75" x14ac:dyDescent="0.25">
      <c r="A348" s="42">
        <v>343</v>
      </c>
      <c r="B348" s="7">
        <v>313020</v>
      </c>
      <c r="C348" s="17" t="s">
        <v>1112</v>
      </c>
      <c r="D348" s="36" t="s">
        <v>26</v>
      </c>
      <c r="E348" s="36" t="s">
        <v>372</v>
      </c>
      <c r="F348" s="12">
        <f>VLOOKUP(A348,Dengue!$1:$1048576,10,FALSE)</f>
        <v>2</v>
      </c>
      <c r="G348" s="12">
        <f>VLOOKUP($A348,Chik!$1:$1048576,10,FALSE)</f>
        <v>0</v>
      </c>
      <c r="H348" s="12">
        <f>VLOOKUP($A348,zika!$1:$1048576,10,FALSE)</f>
        <v>0</v>
      </c>
      <c r="I348" s="12">
        <f t="shared" si="15"/>
        <v>2</v>
      </c>
      <c r="J348" s="11">
        <v>10709</v>
      </c>
      <c r="K348" s="58" t="s">
        <v>1121</v>
      </c>
      <c r="L348" s="8">
        <f t="shared" si="16"/>
        <v>18.675880100849753</v>
      </c>
      <c r="M348" s="7" t="str">
        <f t="shared" si="17"/>
        <v>Baixa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21" ht="15.75" x14ac:dyDescent="0.25">
      <c r="A349" s="42">
        <v>344</v>
      </c>
      <c r="B349" s="7">
        <v>313030</v>
      </c>
      <c r="C349" s="17" t="s">
        <v>1112</v>
      </c>
      <c r="D349" s="36" t="s">
        <v>26</v>
      </c>
      <c r="E349" s="36" t="s">
        <v>373</v>
      </c>
      <c r="F349" s="12">
        <f>VLOOKUP(A349,Dengue!$1:$1048576,10,FALSE)</f>
        <v>3</v>
      </c>
      <c r="G349" s="12">
        <f>VLOOKUP($A349,Chik!$1:$1048576,10,FALSE)</f>
        <v>0</v>
      </c>
      <c r="H349" s="12">
        <f>VLOOKUP($A349,zika!$1:$1048576,10,FALSE)</f>
        <v>0</v>
      </c>
      <c r="I349" s="12">
        <f t="shared" si="15"/>
        <v>3</v>
      </c>
      <c r="J349" s="11">
        <v>7971</v>
      </c>
      <c r="K349" s="58" t="s">
        <v>1121</v>
      </c>
      <c r="L349" s="8">
        <f t="shared" si="16"/>
        <v>37.636432066240118</v>
      </c>
      <c r="M349" s="7" t="str">
        <f t="shared" si="17"/>
        <v>Baixa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21" ht="15.75" x14ac:dyDescent="0.25">
      <c r="A350" s="42">
        <v>345</v>
      </c>
      <c r="B350" s="7">
        <v>313040</v>
      </c>
      <c r="C350" s="17" t="s">
        <v>1114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 t="shared" si="15"/>
        <v>0</v>
      </c>
      <c r="J350" s="11">
        <v>6488</v>
      </c>
      <c r="K350" s="58" t="s">
        <v>1121</v>
      </c>
      <c r="L350" s="8">
        <f t="shared" si="16"/>
        <v>0</v>
      </c>
      <c r="M350" s="7" t="str">
        <f t="shared" si="17"/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21" ht="15.75" x14ac:dyDescent="0.25">
      <c r="A351" s="42">
        <v>346</v>
      </c>
      <c r="B351" s="7">
        <v>313050</v>
      </c>
      <c r="C351" s="17" t="s">
        <v>1114</v>
      </c>
      <c r="D351" s="36" t="s">
        <v>33</v>
      </c>
      <c r="E351" s="36" t="s">
        <v>375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 t="shared" si="15"/>
        <v>0</v>
      </c>
      <c r="J351" s="11">
        <v>12303</v>
      </c>
      <c r="K351" s="58" t="s">
        <v>1121</v>
      </c>
      <c r="L351" s="8">
        <f t="shared" si="16"/>
        <v>0</v>
      </c>
      <c r="M351" s="7" t="str">
        <f t="shared" si="17"/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21" ht="15.75" x14ac:dyDescent="0.25">
      <c r="A352" s="42">
        <v>347</v>
      </c>
      <c r="B352" s="7">
        <v>313055</v>
      </c>
      <c r="C352" s="17" t="s">
        <v>1110</v>
      </c>
      <c r="D352" s="36" t="s">
        <v>20</v>
      </c>
      <c r="E352" s="36" t="s">
        <v>376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 t="shared" si="15"/>
        <v>0</v>
      </c>
      <c r="J352" s="11">
        <v>6865</v>
      </c>
      <c r="K352" s="58" t="s">
        <v>1121</v>
      </c>
      <c r="L352" s="8">
        <f t="shared" si="16"/>
        <v>0</v>
      </c>
      <c r="M352" s="7" t="str">
        <f t="shared" si="17"/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348</v>
      </c>
      <c r="B353" s="7">
        <v>313060</v>
      </c>
      <c r="C353" s="17" t="s">
        <v>1114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 t="shared" si="15"/>
        <v>0</v>
      </c>
      <c r="J353" s="11">
        <v>7297</v>
      </c>
      <c r="K353" s="58" t="s">
        <v>1121</v>
      </c>
      <c r="L353" s="8">
        <f t="shared" si="16"/>
        <v>0</v>
      </c>
      <c r="M353" s="7" t="str">
        <f t="shared" si="17"/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349</v>
      </c>
      <c r="B354" s="7">
        <v>313065</v>
      </c>
      <c r="C354" s="17" t="s">
        <v>1118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 t="shared" si="15"/>
        <v>0</v>
      </c>
      <c r="J354" s="11">
        <v>7363</v>
      </c>
      <c r="K354" s="58" t="s">
        <v>1121</v>
      </c>
      <c r="L354" s="8">
        <f t="shared" si="16"/>
        <v>0</v>
      </c>
      <c r="M354" s="7" t="str">
        <f t="shared" si="17"/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350</v>
      </c>
      <c r="B355" s="7">
        <v>313070</v>
      </c>
      <c r="C355" s="17" t="s">
        <v>1107</v>
      </c>
      <c r="D355" s="36" t="s">
        <v>8</v>
      </c>
      <c r="E355" s="36" t="s">
        <v>379</v>
      </c>
      <c r="F355" s="12">
        <f>VLOOKUP(A355,Dengue!$1:$1048576,10,FALSE)</f>
        <v>1</v>
      </c>
      <c r="G355" s="12">
        <f>VLOOKUP($A355,Chik!$1:$1048576,10,FALSE)</f>
        <v>0</v>
      </c>
      <c r="H355" s="12">
        <f>VLOOKUP($A355,zika!$1:$1048576,10,FALSE)</f>
        <v>0</v>
      </c>
      <c r="I355" s="12">
        <f t="shared" si="15"/>
        <v>1</v>
      </c>
      <c r="J355" s="11">
        <v>6829</v>
      </c>
      <c r="K355" s="58" t="s">
        <v>1121</v>
      </c>
      <c r="L355" s="8">
        <f t="shared" si="16"/>
        <v>14.64343242055938</v>
      </c>
      <c r="M355" s="7" t="str">
        <f t="shared" si="17"/>
        <v>Baixa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21" ht="15.75" x14ac:dyDescent="0.25">
      <c r="A356" s="42">
        <v>351</v>
      </c>
      <c r="B356" s="7">
        <v>313080</v>
      </c>
      <c r="C356" s="17" t="s">
        <v>1114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 t="shared" si="15"/>
        <v>0</v>
      </c>
      <c r="J356" s="11">
        <v>2757</v>
      </c>
      <c r="K356" s="58" t="s">
        <v>1121</v>
      </c>
      <c r="L356" s="8">
        <f t="shared" si="16"/>
        <v>0</v>
      </c>
      <c r="M356" s="7" t="str">
        <f t="shared" si="17"/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352</v>
      </c>
      <c r="B357" s="7">
        <v>313090</v>
      </c>
      <c r="C357" s="17" t="s">
        <v>1110</v>
      </c>
      <c r="D357" s="36" t="s">
        <v>20</v>
      </c>
      <c r="E357" s="36" t="s">
        <v>381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 t="shared" si="15"/>
        <v>0</v>
      </c>
      <c r="J357" s="11">
        <v>24204</v>
      </c>
      <c r="K357" s="58" t="s">
        <v>1121</v>
      </c>
      <c r="L357" s="8">
        <f t="shared" si="16"/>
        <v>0</v>
      </c>
      <c r="M357" s="7" t="str">
        <f t="shared" si="17"/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353</v>
      </c>
      <c r="B358" s="7">
        <v>313100</v>
      </c>
      <c r="C358" s="17" t="s">
        <v>1108</v>
      </c>
      <c r="D358" s="36" t="s">
        <v>11</v>
      </c>
      <c r="E358" s="36" t="s">
        <v>382</v>
      </c>
      <c r="F358" s="12">
        <f>VLOOKUP(A358,Dengue!$1:$1048576,10,FALSE)</f>
        <v>181</v>
      </c>
      <c r="G358" s="12">
        <f>VLOOKUP($A358,Chik!$1:$1048576,10,FALSE)</f>
        <v>0</v>
      </c>
      <c r="H358" s="12">
        <f>VLOOKUP($A358,zika!$1:$1048576,10,FALSE)</f>
        <v>1</v>
      </c>
      <c r="I358" s="12">
        <f t="shared" si="15"/>
        <v>182</v>
      </c>
      <c r="J358" s="11">
        <v>6228</v>
      </c>
      <c r="K358" s="58" t="s">
        <v>1121</v>
      </c>
      <c r="L358" s="8">
        <f t="shared" si="16"/>
        <v>2922.286448298009</v>
      </c>
      <c r="M358" s="7" t="str">
        <f t="shared" si="17"/>
        <v>Muito Alta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10"/>
      <c r="T358" s="10"/>
      <c r="U358" s="10"/>
    </row>
    <row r="359" spans="1:21" ht="15.75" x14ac:dyDescent="0.25">
      <c r="A359" s="42">
        <v>354</v>
      </c>
      <c r="B359" s="7">
        <v>313110</v>
      </c>
      <c r="C359" s="17" t="s">
        <v>1108</v>
      </c>
      <c r="D359" s="36" t="s">
        <v>11</v>
      </c>
      <c r="E359" s="36" t="s">
        <v>383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 t="shared" si="15"/>
        <v>0</v>
      </c>
      <c r="J359" s="11">
        <v>7467</v>
      </c>
      <c r="K359" s="58" t="s">
        <v>1121</v>
      </c>
      <c r="L359" s="8">
        <f t="shared" si="16"/>
        <v>0</v>
      </c>
      <c r="M359" s="7" t="str">
        <f t="shared" si="17"/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355</v>
      </c>
      <c r="B360" s="7">
        <v>313115</v>
      </c>
      <c r="C360" s="17" t="s">
        <v>1110</v>
      </c>
      <c r="D360" s="36" t="s">
        <v>20</v>
      </c>
      <c r="E360" s="36" t="s">
        <v>384</v>
      </c>
      <c r="F360" s="12">
        <f>VLOOKUP(A360,Dengue!$1:$1048576,10,FALSE)</f>
        <v>2</v>
      </c>
      <c r="G360" s="12">
        <f>VLOOKUP($A360,Chik!$1:$1048576,10,FALSE)</f>
        <v>0</v>
      </c>
      <c r="H360" s="12">
        <f>VLOOKUP($A360,zika!$1:$1048576,10,FALSE)</f>
        <v>0</v>
      </c>
      <c r="I360" s="12">
        <f t="shared" si="15"/>
        <v>2</v>
      </c>
      <c r="J360" s="11">
        <v>18438</v>
      </c>
      <c r="K360" s="58" t="s">
        <v>1121</v>
      </c>
      <c r="L360" s="8">
        <f t="shared" si="16"/>
        <v>10.847163466753445</v>
      </c>
      <c r="M360" s="7" t="str">
        <f t="shared" si="17"/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356</v>
      </c>
      <c r="B361" s="7">
        <v>313120</v>
      </c>
      <c r="C361" s="17" t="s">
        <v>1109</v>
      </c>
      <c r="D361" s="36" t="s">
        <v>14</v>
      </c>
      <c r="E361" s="36" t="s">
        <v>385</v>
      </c>
      <c r="F361" s="12">
        <f>VLOOKUP(A361,Dengue!$1:$1048576,10,FALSE)</f>
        <v>75</v>
      </c>
      <c r="G361" s="12">
        <f>VLOOKUP($A361,Chik!$1:$1048576,10,FALSE)</f>
        <v>0</v>
      </c>
      <c r="H361" s="12">
        <f>VLOOKUP($A361,zika!$1:$1048576,10,FALSE)</f>
        <v>0</v>
      </c>
      <c r="I361" s="12">
        <f t="shared" si="15"/>
        <v>75</v>
      </c>
      <c r="J361" s="11">
        <v>19717</v>
      </c>
      <c r="K361" s="58" t="s">
        <v>1121</v>
      </c>
      <c r="L361" s="8">
        <f t="shared" si="16"/>
        <v>380.38241111730991</v>
      </c>
      <c r="M361" s="7" t="str">
        <f t="shared" si="17"/>
        <v>Alta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357</v>
      </c>
      <c r="B362" s="7">
        <v>313130</v>
      </c>
      <c r="C362" s="17" t="s">
        <v>1110</v>
      </c>
      <c r="D362" s="36" t="s">
        <v>20</v>
      </c>
      <c r="E362" s="36" t="s">
        <v>386</v>
      </c>
      <c r="F362" s="12">
        <f>VLOOKUP(A362,Dengue!$1:$1048576,10,FALSE)</f>
        <v>35</v>
      </c>
      <c r="G362" s="73">
        <f>VLOOKUP($A362,Chik!$1:$1048576,10,FALSE)</f>
        <v>15</v>
      </c>
      <c r="H362" s="12">
        <f>VLOOKUP($A362,zika!$1:$1048576,10,FALSE)</f>
        <v>0</v>
      </c>
      <c r="I362" s="12">
        <f t="shared" si="15"/>
        <v>50</v>
      </c>
      <c r="J362" s="11">
        <v>261344</v>
      </c>
      <c r="K362" s="58" t="s">
        <v>1124</v>
      </c>
      <c r="L362" s="8">
        <f t="shared" si="16"/>
        <v>19.131872168482918</v>
      </c>
      <c r="M362" s="7" t="str">
        <f t="shared" si="17"/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21" ht="15.75" x14ac:dyDescent="0.25">
      <c r="A363" s="42">
        <v>358</v>
      </c>
      <c r="B363" s="7">
        <v>313140</v>
      </c>
      <c r="C363" s="17" t="s">
        <v>1107</v>
      </c>
      <c r="D363" s="36" t="s">
        <v>142</v>
      </c>
      <c r="E363" s="36" t="s">
        <v>387</v>
      </c>
      <c r="F363" s="12">
        <f>VLOOKUP(A363,Dengue!$1:$1048576,10,FALSE)</f>
        <v>6</v>
      </c>
      <c r="G363" s="12">
        <f>VLOOKUP($A363,Chik!$1:$1048576,10,FALSE)</f>
        <v>0</v>
      </c>
      <c r="H363" s="12">
        <f>VLOOKUP($A363,zika!$1:$1048576,10,FALSE)</f>
        <v>0</v>
      </c>
      <c r="I363" s="12">
        <f t="shared" si="15"/>
        <v>6</v>
      </c>
      <c r="J363" s="11">
        <v>4217</v>
      </c>
      <c r="K363" s="58" t="s">
        <v>1121</v>
      </c>
      <c r="L363" s="8">
        <f t="shared" si="16"/>
        <v>142.28124258951863</v>
      </c>
      <c r="M363" s="7" t="str">
        <f t="shared" si="17"/>
        <v>Média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21" ht="15.75" x14ac:dyDescent="0.25">
      <c r="A364" s="42">
        <v>359</v>
      </c>
      <c r="B364" s="7">
        <v>313150</v>
      </c>
      <c r="C364" s="17" t="s">
        <v>1114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 t="shared" si="15"/>
        <v>0</v>
      </c>
      <c r="J364" s="11">
        <v>10039</v>
      </c>
      <c r="K364" s="58" t="s">
        <v>1121</v>
      </c>
      <c r="L364" s="8">
        <f t="shared" si="16"/>
        <v>0</v>
      </c>
      <c r="M364" s="7" t="str">
        <f t="shared" si="17"/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21" ht="15.75" x14ac:dyDescent="0.25">
      <c r="A365" s="42">
        <v>360</v>
      </c>
      <c r="B365" s="7">
        <v>313160</v>
      </c>
      <c r="C365" s="17" t="s">
        <v>1107</v>
      </c>
      <c r="D365" s="36" t="s">
        <v>8</v>
      </c>
      <c r="E365" s="36" t="s">
        <v>389</v>
      </c>
      <c r="F365" s="12">
        <f>VLOOKUP(A365,Dengue!$1:$1048576,10,FALSE)</f>
        <v>2</v>
      </c>
      <c r="G365" s="12">
        <f>VLOOKUP($A365,Chik!$1:$1048576,10,FALSE)</f>
        <v>1</v>
      </c>
      <c r="H365" s="12">
        <f>VLOOKUP($A365,zika!$1:$1048576,10,FALSE)</f>
        <v>0</v>
      </c>
      <c r="I365" s="12">
        <f t="shared" si="15"/>
        <v>3</v>
      </c>
      <c r="J365" s="11">
        <v>6944</v>
      </c>
      <c r="K365" s="58" t="s">
        <v>1121</v>
      </c>
      <c r="L365" s="8">
        <f t="shared" si="16"/>
        <v>43.202764976958527</v>
      </c>
      <c r="M365" s="7" t="str">
        <f t="shared" si="17"/>
        <v>Baixa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361</v>
      </c>
      <c r="B366" s="7">
        <v>313170</v>
      </c>
      <c r="C366" s="17" t="s">
        <v>1108</v>
      </c>
      <c r="D366" s="36" t="s">
        <v>90</v>
      </c>
      <c r="E366" s="36" t="s">
        <v>90</v>
      </c>
      <c r="F366" s="12">
        <f>VLOOKUP(A366,Dengue!$1:$1048576,10,FALSE)</f>
        <v>5</v>
      </c>
      <c r="G366" s="12">
        <f>VLOOKUP($A366,Chik!$1:$1048576,10,FALSE)</f>
        <v>0</v>
      </c>
      <c r="H366" s="12">
        <f>VLOOKUP($A366,zika!$1:$1048576,10,FALSE)</f>
        <v>0</v>
      </c>
      <c r="I366" s="12">
        <f t="shared" si="15"/>
        <v>5</v>
      </c>
      <c r="J366" s="11">
        <v>119186</v>
      </c>
      <c r="K366" s="58" t="s">
        <v>1124</v>
      </c>
      <c r="L366" s="8">
        <f t="shared" si="16"/>
        <v>4.1951235883409126</v>
      </c>
      <c r="M366" s="7" t="str">
        <f t="shared" si="17"/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21" ht="15.75" x14ac:dyDescent="0.25">
      <c r="A367" s="42">
        <v>362</v>
      </c>
      <c r="B367" s="7">
        <v>313180</v>
      </c>
      <c r="C367" s="17" t="s">
        <v>1110</v>
      </c>
      <c r="D367" s="36" t="s">
        <v>22</v>
      </c>
      <c r="E367" s="36" t="s">
        <v>859</v>
      </c>
      <c r="F367" s="12">
        <f>VLOOKUP(A367,Dengue!$1:$1048576,10,FALSE)</f>
        <v>6</v>
      </c>
      <c r="G367" s="12">
        <f>VLOOKUP($A367,Chik!$1:$1048576,10,FALSE)</f>
        <v>0</v>
      </c>
      <c r="H367" s="12">
        <f>VLOOKUP($A367,zika!$1:$1048576,10,FALSE)</f>
        <v>0</v>
      </c>
      <c r="I367" s="12">
        <f t="shared" si="15"/>
        <v>6</v>
      </c>
      <c r="J367" s="11">
        <v>11446</v>
      </c>
      <c r="K367" s="58" t="s">
        <v>1121</v>
      </c>
      <c r="L367" s="8">
        <f t="shared" si="16"/>
        <v>52.420059409400672</v>
      </c>
      <c r="M367" s="7" t="str">
        <f t="shared" si="17"/>
        <v>Baixa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93"/>
      <c r="T367" s="93"/>
      <c r="U367" s="93"/>
    </row>
    <row r="368" spans="1:21" ht="15.75" x14ac:dyDescent="0.25">
      <c r="A368" s="42">
        <v>363</v>
      </c>
      <c r="B368" s="7">
        <v>313190</v>
      </c>
      <c r="C368" s="17" t="s">
        <v>1108</v>
      </c>
      <c r="D368" s="36" t="s">
        <v>98</v>
      </c>
      <c r="E368" s="36" t="s">
        <v>390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 t="shared" si="15"/>
        <v>0</v>
      </c>
      <c r="J368" s="11">
        <v>51281</v>
      </c>
      <c r="K368" s="58" t="s">
        <v>1122</v>
      </c>
      <c r="L368" s="8">
        <f t="shared" si="16"/>
        <v>0</v>
      </c>
      <c r="M368" s="7" t="str">
        <f t="shared" si="17"/>
        <v>Silencioso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93"/>
      <c r="T368" s="93"/>
      <c r="U368" s="93"/>
    </row>
    <row r="369" spans="1:21" ht="15.75" x14ac:dyDescent="0.25">
      <c r="A369" s="42">
        <v>364</v>
      </c>
      <c r="B369" s="7">
        <v>313200</v>
      </c>
      <c r="C369" s="17" t="s">
        <v>1118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 t="shared" si="15"/>
        <v>0</v>
      </c>
      <c r="J369" s="11">
        <v>5353</v>
      </c>
      <c r="K369" s="58" t="s">
        <v>1121</v>
      </c>
      <c r="L369" s="8">
        <f t="shared" si="16"/>
        <v>0</v>
      </c>
      <c r="M369" s="7" t="str">
        <f t="shared" si="17"/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93"/>
      <c r="T369" s="93"/>
      <c r="U369" s="93"/>
    </row>
    <row r="370" spans="1:21" ht="15.75" x14ac:dyDescent="0.25">
      <c r="A370" s="42">
        <v>365</v>
      </c>
      <c r="B370" s="7">
        <v>313210</v>
      </c>
      <c r="C370" s="17" t="s">
        <v>1118</v>
      </c>
      <c r="D370" s="36" t="s">
        <v>121</v>
      </c>
      <c r="E370" s="36" t="s">
        <v>392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 t="shared" si="15"/>
        <v>0</v>
      </c>
      <c r="J370" s="11">
        <v>18142</v>
      </c>
      <c r="K370" s="58" t="s">
        <v>1121</v>
      </c>
      <c r="L370" s="8">
        <f t="shared" si="16"/>
        <v>0</v>
      </c>
      <c r="M370" s="7" t="str">
        <f t="shared" si="17"/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21" ht="15.75" x14ac:dyDescent="0.25">
      <c r="A371" s="42">
        <v>366</v>
      </c>
      <c r="B371" s="7">
        <v>313220</v>
      </c>
      <c r="C371" s="17" t="s">
        <v>1112</v>
      </c>
      <c r="D371" s="36" t="s">
        <v>26</v>
      </c>
      <c r="E371" s="36" t="s">
        <v>393</v>
      </c>
      <c r="F371" s="12">
        <f>VLOOKUP(A371,Dengue!$1:$1048576,10,FALSE)</f>
        <v>0</v>
      </c>
      <c r="G371" s="12">
        <f>VLOOKUP($A371,Chik!$1:$1048576,10,FALSE)</f>
        <v>0</v>
      </c>
      <c r="H371" s="12">
        <f>VLOOKUP($A371,zika!$1:$1048576,10,FALSE)</f>
        <v>0</v>
      </c>
      <c r="I371" s="12">
        <f t="shared" si="15"/>
        <v>0</v>
      </c>
      <c r="J371" s="11">
        <v>13278</v>
      </c>
      <c r="K371" s="58" t="s">
        <v>1121</v>
      </c>
      <c r="L371" s="8">
        <f t="shared" si="16"/>
        <v>0</v>
      </c>
      <c r="M371" s="7" t="str">
        <f t="shared" si="17"/>
        <v>Silencioso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21" ht="15.75" x14ac:dyDescent="0.25">
      <c r="A372" s="42">
        <v>367</v>
      </c>
      <c r="B372" s="7">
        <v>313230</v>
      </c>
      <c r="C372" s="17" t="s">
        <v>1113</v>
      </c>
      <c r="D372" s="36" t="s">
        <v>28</v>
      </c>
      <c r="E372" s="36" t="s">
        <v>394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 t="shared" si="15"/>
        <v>0</v>
      </c>
      <c r="J372" s="11">
        <v>12681</v>
      </c>
      <c r="K372" s="58" t="s">
        <v>1121</v>
      </c>
      <c r="L372" s="8">
        <f t="shared" si="16"/>
        <v>0</v>
      </c>
      <c r="M372" s="7" t="str">
        <f t="shared" si="17"/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21" ht="15.75" x14ac:dyDescent="0.25">
      <c r="A373" s="42">
        <v>368</v>
      </c>
      <c r="B373" s="7">
        <v>313240</v>
      </c>
      <c r="C373" s="17" t="s">
        <v>1114</v>
      </c>
      <c r="D373" s="36" t="s">
        <v>36</v>
      </c>
      <c r="E373" s="36" t="s">
        <v>395</v>
      </c>
      <c r="F373" s="12">
        <f>VLOOKUP(A373,Dengue!$1:$1048576,10,FALSE)</f>
        <v>10</v>
      </c>
      <c r="G373" s="12">
        <f>VLOOKUP($A373,Chik!$1:$1048576,10,FALSE)</f>
        <v>0</v>
      </c>
      <c r="H373" s="12">
        <f>VLOOKUP($A373,zika!$1:$1048576,10,FALSE)</f>
        <v>0</v>
      </c>
      <c r="I373" s="12">
        <f t="shared" si="15"/>
        <v>10</v>
      </c>
      <c r="J373" s="11">
        <v>96389</v>
      </c>
      <c r="K373" s="58" t="s">
        <v>1123</v>
      </c>
      <c r="L373" s="8">
        <f t="shared" si="16"/>
        <v>10.374627810227308</v>
      </c>
      <c r="M373" s="7" t="str">
        <f t="shared" si="17"/>
        <v>Baixa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21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0</v>
      </c>
      <c r="G374" s="12">
        <f>VLOOKUP($A374,Chik!$1:$1048576,10,FALSE)</f>
        <v>0</v>
      </c>
      <c r="H374" s="12">
        <f>VLOOKUP($A374,zika!$1:$1048576,10,FALSE)</f>
        <v>0</v>
      </c>
      <c r="I374" s="12">
        <f t="shared" si="15"/>
        <v>0</v>
      </c>
      <c r="J374" s="11">
        <v>34527</v>
      </c>
      <c r="K374" s="58" t="s">
        <v>1122</v>
      </c>
      <c r="L374" s="8">
        <f t="shared" si="16"/>
        <v>0</v>
      </c>
      <c r="M374" s="7" t="str">
        <f t="shared" si="17"/>
        <v>Silencioso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21" ht="15.75" x14ac:dyDescent="0.25">
      <c r="A375" s="42">
        <v>370</v>
      </c>
      <c r="B375" s="7">
        <v>313260</v>
      </c>
      <c r="C375" s="17" t="s">
        <v>1115</v>
      </c>
      <c r="D375" s="36" t="s">
        <v>38</v>
      </c>
      <c r="E375" s="36" t="s">
        <v>397</v>
      </c>
      <c r="F375" s="12">
        <f>VLOOKUP(A375,Dengue!$1:$1048576,10,FALSE)</f>
        <v>2</v>
      </c>
      <c r="G375" s="12">
        <f>VLOOKUP($A375,Chik!$1:$1048576,10,FALSE)</f>
        <v>0</v>
      </c>
      <c r="H375" s="12">
        <f>VLOOKUP($A375,zika!$1:$1048576,10,FALSE)</f>
        <v>0</v>
      </c>
      <c r="I375" s="12">
        <f t="shared" si="15"/>
        <v>2</v>
      </c>
      <c r="J375" s="11">
        <v>4333</v>
      </c>
      <c r="K375" s="58" t="s">
        <v>1121</v>
      </c>
      <c r="L375" s="8">
        <f t="shared" si="16"/>
        <v>46.157396722824835</v>
      </c>
      <c r="M375" s="7" t="str">
        <f t="shared" si="17"/>
        <v>Baixa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21" ht="15.75" x14ac:dyDescent="0.25">
      <c r="A376" s="42">
        <v>371</v>
      </c>
      <c r="B376" s="7">
        <v>313270</v>
      </c>
      <c r="C376" s="17" t="s">
        <v>1113</v>
      </c>
      <c r="D376" s="36" t="s">
        <v>28</v>
      </c>
      <c r="E376" s="36" t="s">
        <v>398</v>
      </c>
      <c r="F376" s="12">
        <f>VLOOKUP(A376,Dengue!$1:$1048576,10,FALSE)</f>
        <v>61</v>
      </c>
      <c r="G376" s="12">
        <f>VLOOKUP($A376,Chik!$1:$1048576,10,FALSE)</f>
        <v>0</v>
      </c>
      <c r="H376" s="12">
        <f>VLOOKUP($A376,zika!$1:$1048576,10,FALSE)</f>
        <v>0</v>
      </c>
      <c r="I376" s="12">
        <f t="shared" si="15"/>
        <v>61</v>
      </c>
      <c r="J376" s="11">
        <v>23212</v>
      </c>
      <c r="K376" s="58" t="s">
        <v>1121</v>
      </c>
      <c r="L376" s="8">
        <f t="shared" si="16"/>
        <v>262.79510597966572</v>
      </c>
      <c r="M376" s="7" t="str">
        <f t="shared" si="17"/>
        <v>Média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21" ht="15.75" x14ac:dyDescent="0.25">
      <c r="A377" s="42">
        <v>372</v>
      </c>
      <c r="B377" s="7">
        <v>313280</v>
      </c>
      <c r="C377" s="17" t="s">
        <v>1108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 t="shared" si="15"/>
        <v>0</v>
      </c>
      <c r="J377" s="11">
        <v>2107</v>
      </c>
      <c r="K377" s="58" t="s">
        <v>1121</v>
      </c>
      <c r="L377" s="8">
        <f t="shared" si="16"/>
        <v>0</v>
      </c>
      <c r="M377" s="7" t="str">
        <f t="shared" si="17"/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21" ht="15.75" x14ac:dyDescent="0.25">
      <c r="A378" s="42">
        <v>373</v>
      </c>
      <c r="B378" s="7">
        <v>313290</v>
      </c>
      <c r="C378" s="17" t="s">
        <v>1114</v>
      </c>
      <c r="D378" s="36" t="s">
        <v>45</v>
      </c>
      <c r="E378" s="36" t="s">
        <v>400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 t="shared" si="15"/>
        <v>0</v>
      </c>
      <c r="J378" s="11">
        <v>10229</v>
      </c>
      <c r="K378" s="58" t="s">
        <v>1121</v>
      </c>
      <c r="L378" s="8">
        <f t="shared" si="16"/>
        <v>0</v>
      </c>
      <c r="M378" s="7" t="str">
        <f t="shared" si="17"/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21" ht="15.75" x14ac:dyDescent="0.25">
      <c r="A379" s="42">
        <v>374</v>
      </c>
      <c r="B379" s="7">
        <v>313300</v>
      </c>
      <c r="C379" s="17" t="s">
        <v>1114</v>
      </c>
      <c r="D379" s="36" t="s">
        <v>33</v>
      </c>
      <c r="E379" s="36" t="s">
        <v>401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 t="shared" si="15"/>
        <v>0</v>
      </c>
      <c r="J379" s="11">
        <v>15440</v>
      </c>
      <c r="K379" s="58" t="s">
        <v>1121</v>
      </c>
      <c r="L379" s="8">
        <f t="shared" si="16"/>
        <v>0</v>
      </c>
      <c r="M379" s="7" t="str">
        <f t="shared" si="17"/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21" ht="15.75" x14ac:dyDescent="0.25">
      <c r="A380" s="42">
        <v>375</v>
      </c>
      <c r="B380" s="7">
        <v>313310</v>
      </c>
      <c r="C380" s="17" t="s">
        <v>1114</v>
      </c>
      <c r="D380" s="36" t="s">
        <v>33</v>
      </c>
      <c r="E380" s="36" t="s">
        <v>402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 t="shared" si="15"/>
        <v>0</v>
      </c>
      <c r="J380" s="11">
        <v>15236</v>
      </c>
      <c r="K380" s="58" t="s">
        <v>1121</v>
      </c>
      <c r="L380" s="8">
        <f t="shared" si="16"/>
        <v>0</v>
      </c>
      <c r="M380" s="7" t="str">
        <f t="shared" si="17"/>
        <v>Silencioso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21" ht="15.75" x14ac:dyDescent="0.25">
      <c r="A381" s="42">
        <v>376</v>
      </c>
      <c r="B381" s="7">
        <v>313320</v>
      </c>
      <c r="C381" s="17" t="s">
        <v>1110</v>
      </c>
      <c r="D381" s="36" t="s">
        <v>22</v>
      </c>
      <c r="E381" s="36" t="s">
        <v>403</v>
      </c>
      <c r="F381" s="12">
        <f>VLOOKUP(A381,Dengue!$1:$1048576,10,FALSE)</f>
        <v>1</v>
      </c>
      <c r="G381" s="12">
        <f>VLOOKUP($A381,Chik!$1:$1048576,10,FALSE)</f>
        <v>0</v>
      </c>
      <c r="H381" s="12">
        <f>VLOOKUP($A381,zika!$1:$1048576,10,FALSE)</f>
        <v>0</v>
      </c>
      <c r="I381" s="12">
        <f t="shared" si="15"/>
        <v>1</v>
      </c>
      <c r="J381" s="11">
        <v>12212</v>
      </c>
      <c r="K381" s="58" t="s">
        <v>1121</v>
      </c>
      <c r="L381" s="8">
        <f t="shared" si="16"/>
        <v>8.1886668850311164</v>
      </c>
      <c r="M381" s="7" t="str">
        <f t="shared" si="17"/>
        <v>Baixa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21" ht="15.75" x14ac:dyDescent="0.25">
      <c r="A382" s="42">
        <v>377</v>
      </c>
      <c r="B382" s="7">
        <v>313330</v>
      </c>
      <c r="C382" s="17" t="s">
        <v>1113</v>
      </c>
      <c r="D382" s="36" t="s">
        <v>30</v>
      </c>
      <c r="E382" s="36" t="s">
        <v>404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 t="shared" si="15"/>
        <v>0</v>
      </c>
      <c r="J382" s="11">
        <v>21096</v>
      </c>
      <c r="K382" s="58" t="s">
        <v>1121</v>
      </c>
      <c r="L382" s="8">
        <f t="shared" si="16"/>
        <v>0</v>
      </c>
      <c r="M382" s="7" t="str">
        <f t="shared" si="17"/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21" ht="15.75" x14ac:dyDescent="0.25">
      <c r="A383" s="42">
        <v>378</v>
      </c>
      <c r="B383" s="7">
        <v>313340</v>
      </c>
      <c r="C383" s="17" t="s">
        <v>1111</v>
      </c>
      <c r="D383" s="36" t="s">
        <v>24</v>
      </c>
      <c r="E383" s="36" t="s">
        <v>405</v>
      </c>
      <c r="F383" s="12">
        <f>VLOOKUP(A383,Dengue!$1:$1048576,10,FALSE)</f>
        <v>8</v>
      </c>
      <c r="G383" s="12">
        <f>VLOOKUP($A383,Chik!$1:$1048576,10,FALSE)</f>
        <v>0</v>
      </c>
      <c r="H383" s="12">
        <f>VLOOKUP($A383,zika!$1:$1048576,10,FALSE)</f>
        <v>0</v>
      </c>
      <c r="I383" s="12">
        <f t="shared" si="15"/>
        <v>8</v>
      </c>
      <c r="J383" s="11">
        <v>15102</v>
      </c>
      <c r="K383" s="58" t="s">
        <v>1121</v>
      </c>
      <c r="L383" s="8">
        <f t="shared" si="16"/>
        <v>52.973116143557149</v>
      </c>
      <c r="M383" s="7" t="str">
        <f t="shared" si="17"/>
        <v>Baixa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21" ht="15.75" x14ac:dyDescent="0.25">
      <c r="A384" s="42">
        <v>379</v>
      </c>
      <c r="B384" s="7">
        <v>313350</v>
      </c>
      <c r="C384" s="17" t="s">
        <v>1112</v>
      </c>
      <c r="D384" s="36" t="s">
        <v>26</v>
      </c>
      <c r="E384" s="36" t="s">
        <v>406</v>
      </c>
      <c r="F384" s="12">
        <f>VLOOKUP(A384,Dengue!$1:$1048576,10,FALSE)</f>
        <v>1</v>
      </c>
      <c r="G384" s="12">
        <f>VLOOKUP($A384,Chik!$1:$1048576,10,FALSE)</f>
        <v>0</v>
      </c>
      <c r="H384" s="12">
        <f>VLOOKUP($A384,zika!$1:$1048576,10,FALSE)</f>
        <v>0</v>
      </c>
      <c r="I384" s="12">
        <f t="shared" si="15"/>
        <v>1</v>
      </c>
      <c r="J384" s="11">
        <v>21763</v>
      </c>
      <c r="K384" s="58" t="s">
        <v>1121</v>
      </c>
      <c r="L384" s="8">
        <f t="shared" si="16"/>
        <v>4.5949547396958144</v>
      </c>
      <c r="M384" s="7" t="str">
        <f t="shared" si="17"/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380</v>
      </c>
      <c r="B385" s="7">
        <v>313360</v>
      </c>
      <c r="C385" s="17" t="s">
        <v>1114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 t="shared" si="15"/>
        <v>0</v>
      </c>
      <c r="J385" s="11">
        <v>9682</v>
      </c>
      <c r="K385" s="58" t="s">
        <v>1121</v>
      </c>
      <c r="L385" s="8">
        <f t="shared" si="16"/>
        <v>0</v>
      </c>
      <c r="M385" s="7" t="str">
        <f t="shared" si="17"/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381</v>
      </c>
      <c r="B386" s="7">
        <v>313370</v>
      </c>
      <c r="C386" s="17" t="s">
        <v>1112</v>
      </c>
      <c r="D386" s="36" t="s">
        <v>26</v>
      </c>
      <c r="E386" s="36" t="s">
        <v>408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 t="shared" si="15"/>
        <v>0</v>
      </c>
      <c r="J386" s="11">
        <v>11037</v>
      </c>
      <c r="K386" s="58" t="s">
        <v>1121</v>
      </c>
      <c r="L386" s="8">
        <f t="shared" si="16"/>
        <v>0</v>
      </c>
      <c r="M386" s="7" t="str">
        <f t="shared" si="17"/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382</v>
      </c>
      <c r="B387" s="7">
        <v>313375</v>
      </c>
      <c r="C387" s="17" t="s">
        <v>1114</v>
      </c>
      <c r="D387" s="36" t="s">
        <v>45</v>
      </c>
      <c r="E387" s="36" t="s">
        <v>409</v>
      </c>
      <c r="F387" s="12">
        <f>VLOOKUP(A387,Dengue!$1:$1048576,10,FALSE)</f>
        <v>8</v>
      </c>
      <c r="G387" s="12">
        <f>VLOOKUP($A387,Chik!$1:$1048576,10,FALSE)</f>
        <v>0</v>
      </c>
      <c r="H387" s="12">
        <f>VLOOKUP($A387,zika!$1:$1048576,10,FALSE)</f>
        <v>0</v>
      </c>
      <c r="I387" s="12">
        <f t="shared" si="15"/>
        <v>8</v>
      </c>
      <c r="J387" s="11">
        <v>16014</v>
      </c>
      <c r="K387" s="58" t="s">
        <v>1121</v>
      </c>
      <c r="L387" s="8">
        <f t="shared" si="16"/>
        <v>49.956288247783185</v>
      </c>
      <c r="M387" s="7" t="str">
        <f t="shared" si="17"/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19" ht="15.75" x14ac:dyDescent="0.25">
      <c r="A388" s="42">
        <v>383</v>
      </c>
      <c r="B388" s="7">
        <v>313380</v>
      </c>
      <c r="C388" s="17" t="s">
        <v>1112</v>
      </c>
      <c r="D388" s="36" t="s">
        <v>26</v>
      </c>
      <c r="E388" s="36" t="s">
        <v>410</v>
      </c>
      <c r="F388" s="12">
        <f>VLOOKUP(A388,Dengue!$1:$1048576,10,FALSE)</f>
        <v>0</v>
      </c>
      <c r="G388" s="12">
        <f>VLOOKUP($A388,Chik!$1:$1048576,10,FALSE)</f>
        <v>0</v>
      </c>
      <c r="H388" s="12">
        <f>VLOOKUP($A388,zika!$1:$1048576,10,FALSE)</f>
        <v>0</v>
      </c>
      <c r="I388" s="12">
        <f t="shared" si="15"/>
        <v>0</v>
      </c>
      <c r="J388" s="11">
        <v>92561</v>
      </c>
      <c r="K388" s="58" t="s">
        <v>1123</v>
      </c>
      <c r="L388" s="8">
        <f t="shared" si="16"/>
        <v>0</v>
      </c>
      <c r="M388" s="7" t="str">
        <f t="shared" si="17"/>
        <v>Silencioso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19" ht="15.75" x14ac:dyDescent="0.25">
      <c r="A389" s="42">
        <v>384</v>
      </c>
      <c r="B389" s="7">
        <v>313390</v>
      </c>
      <c r="C389" s="17" t="s">
        <v>1116</v>
      </c>
      <c r="D389" s="36" t="s">
        <v>41</v>
      </c>
      <c r="E389" s="36" t="s">
        <v>411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 t="shared" si="15"/>
        <v>0</v>
      </c>
      <c r="J389" s="11">
        <v>5470</v>
      </c>
      <c r="K389" s="58" t="s">
        <v>1121</v>
      </c>
      <c r="L389" s="8">
        <f t="shared" si="16"/>
        <v>0</v>
      </c>
      <c r="M389" s="7" t="str">
        <f t="shared" si="17"/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385</v>
      </c>
      <c r="B390" s="7">
        <v>313400</v>
      </c>
      <c r="C390" s="17" t="s">
        <v>1113</v>
      </c>
      <c r="D390" s="36" t="s">
        <v>30</v>
      </c>
      <c r="E390" s="36" t="s">
        <v>412</v>
      </c>
      <c r="F390" s="12">
        <f>VLOOKUP(A390,Dengue!$1:$1048576,10,FALSE)</f>
        <v>9</v>
      </c>
      <c r="G390" s="12">
        <f>VLOOKUP($A390,Chik!$1:$1048576,10,FALSE)</f>
        <v>1</v>
      </c>
      <c r="H390" s="12">
        <f>VLOOKUP($A390,zika!$1:$1048576,10,FALSE)</f>
        <v>0</v>
      </c>
      <c r="I390" s="12">
        <f t="shared" ref="I390:I453" si="18">H390+F390+G390</f>
        <v>10</v>
      </c>
      <c r="J390" s="11">
        <v>14956</v>
      </c>
      <c r="K390" s="58" t="s">
        <v>1121</v>
      </c>
      <c r="L390" s="8">
        <f t="shared" ref="L390:L453" si="19">I390/J390*100000</f>
        <v>66.862797539449048</v>
      </c>
      <c r="M390" s="7" t="str">
        <f t="shared" ref="M390:M453" si="20">IF(L390=0,"Silencioso",IF(AND(L390&gt;0,L390&lt;100),"Baixa",IF(AND(L390&gt;=100,L390&lt;300),"Média",IF(AND(L390&gt;=300,L390&lt;500),"Alta",IF(L390&gt;=500,"Muito Alta","Avaliar")))))</f>
        <v>Baixa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386</v>
      </c>
      <c r="B391" s="7">
        <v>313410</v>
      </c>
      <c r="C391" s="17" t="s">
        <v>1110</v>
      </c>
      <c r="D391" s="36" t="s">
        <v>22</v>
      </c>
      <c r="E391" s="36" t="s">
        <v>413</v>
      </c>
      <c r="F391" s="12">
        <f>VLOOKUP(A391,Dengue!$1:$1048576,10,FALSE)</f>
        <v>0</v>
      </c>
      <c r="G391" s="12">
        <f>VLOOKUP($A391,Chik!$1:$1048576,10,FALSE)</f>
        <v>0</v>
      </c>
      <c r="H391" s="12">
        <f>VLOOKUP($A391,zika!$1:$1048576,10,FALSE)</f>
        <v>0</v>
      </c>
      <c r="I391" s="12">
        <f t="shared" si="18"/>
        <v>0</v>
      </c>
      <c r="J391" s="11">
        <v>6039</v>
      </c>
      <c r="K391" s="58" t="s">
        <v>1121</v>
      </c>
      <c r="L391" s="8">
        <f t="shared" si="19"/>
        <v>0</v>
      </c>
      <c r="M391" s="7" t="str">
        <f t="shared" si="20"/>
        <v>Silencioso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387</v>
      </c>
      <c r="B392" s="7">
        <v>313420</v>
      </c>
      <c r="C392" s="17" t="s">
        <v>1107</v>
      </c>
      <c r="D392" s="36" t="s">
        <v>142</v>
      </c>
      <c r="E392" s="36" t="s">
        <v>142</v>
      </c>
      <c r="F392" s="12">
        <f>VLOOKUP(A392,Dengue!$1:$1048576,10,FALSE)</f>
        <v>98</v>
      </c>
      <c r="G392" s="12">
        <f>VLOOKUP($A392,Chik!$1:$1048576,10,FALSE)</f>
        <v>0</v>
      </c>
      <c r="H392" s="12">
        <f>VLOOKUP($A392,zika!$1:$1048576,10,FALSE)</f>
        <v>0</v>
      </c>
      <c r="I392" s="12">
        <f t="shared" si="18"/>
        <v>98</v>
      </c>
      <c r="J392" s="11">
        <v>104067</v>
      </c>
      <c r="K392" s="58" t="s">
        <v>1124</v>
      </c>
      <c r="L392" s="8">
        <f t="shared" si="19"/>
        <v>94.170101953549164</v>
      </c>
      <c r="M392" s="7" t="str">
        <f t="shared" si="20"/>
        <v>Baixa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19" ht="15.75" x14ac:dyDescent="0.25">
      <c r="A393" s="42">
        <v>388</v>
      </c>
      <c r="B393" s="7">
        <v>313430</v>
      </c>
      <c r="C393" s="17" t="s">
        <v>1114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 t="shared" si="18"/>
        <v>0</v>
      </c>
      <c r="J393" s="11">
        <v>6048</v>
      </c>
      <c r="K393" s="58" t="s">
        <v>1121</v>
      </c>
      <c r="L393" s="8">
        <f t="shared" si="19"/>
        <v>0</v>
      </c>
      <c r="M393" s="7" t="str">
        <f t="shared" si="20"/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389</v>
      </c>
      <c r="B394" s="7">
        <v>313440</v>
      </c>
      <c r="C394" s="17" t="s">
        <v>1111</v>
      </c>
      <c r="D394" s="36" t="s">
        <v>24</v>
      </c>
      <c r="E394" s="36" t="s">
        <v>415</v>
      </c>
      <c r="F394" s="12">
        <f>VLOOKUP(A394,Dengue!$1:$1048576,10,FALSE)</f>
        <v>31</v>
      </c>
      <c r="G394" s="12">
        <f>VLOOKUP($A394,Chik!$1:$1048576,10,FALSE)</f>
        <v>0</v>
      </c>
      <c r="H394" s="12">
        <f>VLOOKUP($A394,zika!$1:$1048576,10,FALSE)</f>
        <v>0</v>
      </c>
      <c r="I394" s="12">
        <f t="shared" si="18"/>
        <v>31</v>
      </c>
      <c r="J394" s="11">
        <v>38822</v>
      </c>
      <c r="K394" s="58" t="s">
        <v>1122</v>
      </c>
      <c r="L394" s="8">
        <f t="shared" si="19"/>
        <v>79.851630518778009</v>
      </c>
      <c r="M394" s="7" t="str">
        <f t="shared" si="20"/>
        <v>Baixa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19" ht="15.75" x14ac:dyDescent="0.25">
      <c r="A395" s="42">
        <v>390</v>
      </c>
      <c r="B395" s="7">
        <v>313450</v>
      </c>
      <c r="C395" s="17" t="s">
        <v>1114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 t="shared" si="18"/>
        <v>0</v>
      </c>
      <c r="J395" s="11">
        <v>3809</v>
      </c>
      <c r="K395" s="58" t="s">
        <v>1121</v>
      </c>
      <c r="L395" s="8">
        <f t="shared" si="19"/>
        <v>0</v>
      </c>
      <c r="M395" s="7" t="str">
        <f t="shared" si="20"/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391</v>
      </c>
      <c r="B396" s="7">
        <v>313460</v>
      </c>
      <c r="C396" s="17" t="s">
        <v>1108</v>
      </c>
      <c r="D396" s="36" t="s">
        <v>98</v>
      </c>
      <c r="E396" s="36" t="s">
        <v>417</v>
      </c>
      <c r="F396" s="12">
        <f>VLOOKUP(A396,Dengue!$1:$1048576,10,FALSE)</f>
        <v>10</v>
      </c>
      <c r="G396" s="12">
        <f>VLOOKUP($A396,Chik!$1:$1048576,10,FALSE)</f>
        <v>0</v>
      </c>
      <c r="H396" s="12">
        <f>VLOOKUP($A396,zika!$1:$1048576,10,FALSE)</f>
        <v>0</v>
      </c>
      <c r="I396" s="12">
        <f t="shared" si="18"/>
        <v>10</v>
      </c>
      <c r="J396" s="11">
        <v>19858</v>
      </c>
      <c r="K396" s="58" t="s">
        <v>1121</v>
      </c>
      <c r="L396" s="8">
        <f t="shared" si="19"/>
        <v>50.357538523516972</v>
      </c>
      <c r="M396" s="7" t="str">
        <f t="shared" si="20"/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19" ht="15.75" x14ac:dyDescent="0.25">
      <c r="A397" s="42">
        <v>392</v>
      </c>
      <c r="B397" s="7">
        <v>313470</v>
      </c>
      <c r="C397" s="17" t="s">
        <v>1113</v>
      </c>
      <c r="D397" s="36" t="s">
        <v>30</v>
      </c>
      <c r="E397" s="36" t="s">
        <v>418</v>
      </c>
      <c r="F397" s="12">
        <f>VLOOKUP(A397,Dengue!$1:$1048576,10,FALSE)</f>
        <v>1</v>
      </c>
      <c r="G397" s="12">
        <f>VLOOKUP($A397,Chik!$1:$1048576,10,FALSE)</f>
        <v>0</v>
      </c>
      <c r="H397" s="12">
        <f>VLOOKUP($A397,zika!$1:$1048576,10,FALSE)</f>
        <v>0</v>
      </c>
      <c r="I397" s="12">
        <f t="shared" si="18"/>
        <v>1</v>
      </c>
      <c r="J397" s="11">
        <v>12329</v>
      </c>
      <c r="K397" s="58" t="s">
        <v>1121</v>
      </c>
      <c r="L397" s="8">
        <f t="shared" si="19"/>
        <v>8.1109579041284778</v>
      </c>
      <c r="M397" s="7" t="str">
        <f t="shared" si="20"/>
        <v>Baixa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393</v>
      </c>
      <c r="B398" s="7">
        <v>313480</v>
      </c>
      <c r="C398" s="17" t="s">
        <v>1114</v>
      </c>
      <c r="D398" s="36" t="s">
        <v>45</v>
      </c>
      <c r="E398" s="36" t="s">
        <v>419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 t="shared" si="18"/>
        <v>0</v>
      </c>
      <c r="J398" s="11">
        <v>7681</v>
      </c>
      <c r="K398" s="58" t="s">
        <v>1121</v>
      </c>
      <c r="L398" s="8">
        <f t="shared" si="19"/>
        <v>0</v>
      </c>
      <c r="M398" s="7" t="str">
        <f t="shared" si="20"/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394</v>
      </c>
      <c r="B399" s="7">
        <v>313490</v>
      </c>
      <c r="C399" s="17" t="s">
        <v>1114</v>
      </c>
      <c r="D399" s="36" t="s">
        <v>36</v>
      </c>
      <c r="E399" s="36" t="s">
        <v>420</v>
      </c>
      <c r="F399" s="12">
        <f>VLOOKUP(A399,Dengue!$1:$1048576,10,FALSE)</f>
        <v>1</v>
      </c>
      <c r="G399" s="12">
        <f>VLOOKUP($A399,Chik!$1:$1048576,10,FALSE)</f>
        <v>0</v>
      </c>
      <c r="H399" s="12">
        <f>VLOOKUP($A399,zika!$1:$1048576,10,FALSE)</f>
        <v>0</v>
      </c>
      <c r="I399" s="12">
        <f t="shared" si="18"/>
        <v>1</v>
      </c>
      <c r="J399" s="11">
        <v>25684</v>
      </c>
      <c r="K399" s="58" t="s">
        <v>1122</v>
      </c>
      <c r="L399" s="8">
        <f t="shared" si="19"/>
        <v>3.8934745366765302</v>
      </c>
      <c r="M399" s="7" t="str">
        <f t="shared" si="20"/>
        <v>Baixa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19" ht="15.75" x14ac:dyDescent="0.25">
      <c r="A400" s="42">
        <v>395</v>
      </c>
      <c r="B400" s="7">
        <v>313500</v>
      </c>
      <c r="C400" s="17" t="s">
        <v>1110</v>
      </c>
      <c r="D400" s="36" t="s">
        <v>20</v>
      </c>
      <c r="E400" s="36" t="s">
        <v>421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 t="shared" si="18"/>
        <v>0</v>
      </c>
      <c r="J400" s="11">
        <v>3124</v>
      </c>
      <c r="K400" s="58" t="s">
        <v>1121</v>
      </c>
      <c r="L400" s="8">
        <f t="shared" si="19"/>
        <v>0</v>
      </c>
      <c r="M400" s="7" t="str">
        <f t="shared" si="20"/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396</v>
      </c>
      <c r="B401" s="7">
        <v>313505</v>
      </c>
      <c r="C401" s="17" t="s">
        <v>1118</v>
      </c>
      <c r="D401" s="36" t="s">
        <v>102</v>
      </c>
      <c r="E401" s="36" t="s">
        <v>422</v>
      </c>
      <c r="F401" s="12">
        <f>VLOOKUP(A401,Dengue!$1:$1048576,10,FALSE)</f>
        <v>2</v>
      </c>
      <c r="G401" s="12">
        <f>VLOOKUP($A401,Chik!$1:$1048576,10,FALSE)</f>
        <v>0</v>
      </c>
      <c r="H401" s="12">
        <f>VLOOKUP($A401,zika!$1:$1048576,10,FALSE)</f>
        <v>0</v>
      </c>
      <c r="I401" s="12">
        <f t="shared" si="18"/>
        <v>2</v>
      </c>
      <c r="J401" s="11">
        <v>38413</v>
      </c>
      <c r="K401" s="58" t="s">
        <v>1122</v>
      </c>
      <c r="L401" s="8">
        <f t="shared" si="19"/>
        <v>5.2065706922135737</v>
      </c>
      <c r="M401" s="7" t="str">
        <f t="shared" si="20"/>
        <v>Baixa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19" ht="15.75" x14ac:dyDescent="0.25">
      <c r="A402" s="42">
        <v>397</v>
      </c>
      <c r="B402" s="7">
        <v>313507</v>
      </c>
      <c r="C402" s="17" t="s">
        <v>1110</v>
      </c>
      <c r="D402" s="36" t="s">
        <v>22</v>
      </c>
      <c r="E402" s="36" t="s">
        <v>423</v>
      </c>
      <c r="F402" s="12">
        <f>VLOOKUP(A402,Dengue!$1:$1048576,10,FALSE)</f>
        <v>49</v>
      </c>
      <c r="G402" s="12">
        <f>VLOOKUP($A402,Chik!$1:$1048576,10,FALSE)</f>
        <v>0</v>
      </c>
      <c r="H402" s="12">
        <f>VLOOKUP($A402,zika!$1:$1048576,10,FALSE)</f>
        <v>13</v>
      </c>
      <c r="I402" s="12">
        <f t="shared" si="18"/>
        <v>62</v>
      </c>
      <c r="J402" s="11">
        <v>5378</v>
      </c>
      <c r="K402" s="58" t="s">
        <v>1121</v>
      </c>
      <c r="L402" s="8">
        <f t="shared" si="19"/>
        <v>1152.8449237634809</v>
      </c>
      <c r="M402" s="7" t="str">
        <f t="shared" si="20"/>
        <v>Muito Alta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398</v>
      </c>
      <c r="B403" s="7">
        <v>313510</v>
      </c>
      <c r="C403" s="17" t="s">
        <v>1118</v>
      </c>
      <c r="D403" s="36" t="s">
        <v>102</v>
      </c>
      <c r="E403" s="36" t="s">
        <v>424</v>
      </c>
      <c r="F403" s="12">
        <f>VLOOKUP(A403,Dengue!$1:$1048576,10,FALSE)</f>
        <v>9</v>
      </c>
      <c r="G403" s="12">
        <f>VLOOKUP($A403,Chik!$1:$1048576,10,FALSE)</f>
        <v>2</v>
      </c>
      <c r="H403" s="12">
        <f>VLOOKUP($A403,zika!$1:$1048576,10,FALSE)</f>
        <v>0</v>
      </c>
      <c r="I403" s="12">
        <f t="shared" si="18"/>
        <v>11</v>
      </c>
      <c r="J403" s="11">
        <v>71265</v>
      </c>
      <c r="K403" s="58" t="s">
        <v>1123</v>
      </c>
      <c r="L403" s="8">
        <f t="shared" si="19"/>
        <v>15.435346944502911</v>
      </c>
      <c r="M403" s="7" t="str">
        <f t="shared" si="20"/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19" ht="15.75" x14ac:dyDescent="0.25">
      <c r="A404" s="42">
        <v>399</v>
      </c>
      <c r="B404" s="7">
        <v>313520</v>
      </c>
      <c r="C404" s="17" t="s">
        <v>1118</v>
      </c>
      <c r="D404" s="36" t="s">
        <v>121</v>
      </c>
      <c r="E404" s="36" t="s">
        <v>121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 t="shared" si="18"/>
        <v>0</v>
      </c>
      <c r="J404" s="11">
        <v>67628</v>
      </c>
      <c r="K404" s="58" t="s">
        <v>1122</v>
      </c>
      <c r="L404" s="8">
        <f t="shared" si="19"/>
        <v>0</v>
      </c>
      <c r="M404" s="7" t="str">
        <f t="shared" si="20"/>
        <v>Silencioso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400</v>
      </c>
      <c r="B405" s="7">
        <v>313530</v>
      </c>
      <c r="C405" s="17" t="s">
        <v>1112</v>
      </c>
      <c r="D405" s="36" t="s">
        <v>26</v>
      </c>
      <c r="E405" s="36" t="s">
        <v>425</v>
      </c>
      <c r="F405" s="12">
        <f>VLOOKUP(A405,Dengue!$1:$1048576,10,FALSE)</f>
        <v>1</v>
      </c>
      <c r="G405" s="12">
        <f>VLOOKUP($A405,Chik!$1:$1048576,10,FALSE)</f>
        <v>0</v>
      </c>
      <c r="H405" s="12">
        <f>VLOOKUP($A405,zika!$1:$1048576,10,FALSE)</f>
        <v>0</v>
      </c>
      <c r="I405" s="12">
        <f t="shared" si="18"/>
        <v>1</v>
      </c>
      <c r="J405" s="11">
        <v>4314</v>
      </c>
      <c r="K405" s="58" t="s">
        <v>1121</v>
      </c>
      <c r="L405" s="8">
        <f t="shared" si="19"/>
        <v>23.18034306907742</v>
      </c>
      <c r="M405" s="7" t="str">
        <f t="shared" si="20"/>
        <v>Baixa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401</v>
      </c>
      <c r="B406" s="7">
        <v>313535</v>
      </c>
      <c r="C406" s="17" t="s">
        <v>1118</v>
      </c>
      <c r="D406" s="36" t="s">
        <v>121</v>
      </c>
      <c r="E406" s="36" t="s">
        <v>426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 t="shared" si="18"/>
        <v>0</v>
      </c>
      <c r="J406" s="11">
        <v>8556</v>
      </c>
      <c r="K406" s="58" t="s">
        <v>1121</v>
      </c>
      <c r="L406" s="8">
        <f t="shared" si="19"/>
        <v>0</v>
      </c>
      <c r="M406" s="7" t="str">
        <f t="shared" si="20"/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402</v>
      </c>
      <c r="B407" s="7">
        <v>313540</v>
      </c>
      <c r="C407" s="17" t="s">
        <v>1116</v>
      </c>
      <c r="D407" s="36" t="s">
        <v>41</v>
      </c>
      <c r="E407" s="36" t="s">
        <v>427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 t="shared" si="18"/>
        <v>0</v>
      </c>
      <c r="J407" s="11">
        <v>4973</v>
      </c>
      <c r="K407" s="58" t="s">
        <v>1121</v>
      </c>
      <c r="L407" s="8">
        <f t="shared" si="19"/>
        <v>0</v>
      </c>
      <c r="M407" s="7" t="str">
        <f t="shared" si="20"/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19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 t="shared" si="18"/>
        <v>0</v>
      </c>
      <c r="J408" s="11">
        <v>7645</v>
      </c>
      <c r="K408" s="58" t="s">
        <v>1121</v>
      </c>
      <c r="L408" s="8">
        <f t="shared" si="19"/>
        <v>0</v>
      </c>
      <c r="M408" s="7" t="str">
        <f t="shared" si="20"/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404</v>
      </c>
      <c r="B409" s="7">
        <v>313550</v>
      </c>
      <c r="C409" s="17" t="s">
        <v>1109</v>
      </c>
      <c r="D409" s="36" t="s">
        <v>17</v>
      </c>
      <c r="E409" s="36" t="s">
        <v>429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 t="shared" si="18"/>
        <v>0</v>
      </c>
      <c r="J409" s="11">
        <v>12460</v>
      </c>
      <c r="K409" s="58" t="s">
        <v>1121</v>
      </c>
      <c r="L409" s="8">
        <f t="shared" si="19"/>
        <v>0</v>
      </c>
      <c r="M409" s="7" t="str">
        <f t="shared" si="20"/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405</v>
      </c>
      <c r="B410" s="7">
        <v>313560</v>
      </c>
      <c r="C410" s="17" t="s">
        <v>1118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 t="shared" si="18"/>
        <v>0</v>
      </c>
      <c r="J410" s="11">
        <v>7597</v>
      </c>
      <c r="K410" s="58" t="s">
        <v>1121</v>
      </c>
      <c r="L410" s="8">
        <f t="shared" si="19"/>
        <v>0</v>
      </c>
      <c r="M410" s="7" t="str">
        <f t="shared" si="20"/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19" ht="15.75" x14ac:dyDescent="0.25">
      <c r="A411" s="42">
        <v>406</v>
      </c>
      <c r="B411" s="7">
        <v>313570</v>
      </c>
      <c r="C411" s="17" t="s">
        <v>1108</v>
      </c>
      <c r="D411" s="36" t="s">
        <v>11</v>
      </c>
      <c r="E411" s="36" t="s">
        <v>431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 t="shared" si="18"/>
        <v>0</v>
      </c>
      <c r="J411" s="11">
        <v>5215</v>
      </c>
      <c r="K411" s="58" t="s">
        <v>1121</v>
      </c>
      <c r="L411" s="8">
        <f t="shared" si="19"/>
        <v>0</v>
      </c>
      <c r="M411" s="7" t="str">
        <f t="shared" si="20"/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19" ht="15.75" x14ac:dyDescent="0.25">
      <c r="A412" s="42">
        <v>407</v>
      </c>
      <c r="B412" s="7">
        <v>313580</v>
      </c>
      <c r="C412" s="17" t="s">
        <v>1113</v>
      </c>
      <c r="D412" s="36" t="s">
        <v>30</v>
      </c>
      <c r="E412" s="36" t="s">
        <v>432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 t="shared" si="18"/>
        <v>0</v>
      </c>
      <c r="J412" s="11">
        <v>25305</v>
      </c>
      <c r="K412" s="58" t="s">
        <v>1122</v>
      </c>
      <c r="L412" s="8">
        <f t="shared" si="19"/>
        <v>0</v>
      </c>
      <c r="M412" s="7" t="str">
        <f t="shared" si="20"/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408</v>
      </c>
      <c r="B413" s="7">
        <v>313590</v>
      </c>
      <c r="C413" s="17" t="s">
        <v>1114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 t="shared" si="18"/>
        <v>0</v>
      </c>
      <c r="J413" s="11">
        <v>4795</v>
      </c>
      <c r="K413" s="58" t="s">
        <v>1121</v>
      </c>
      <c r="L413" s="8">
        <f t="shared" si="19"/>
        <v>0</v>
      </c>
      <c r="M413" s="7" t="str">
        <f t="shared" si="20"/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409</v>
      </c>
      <c r="B414" s="7">
        <v>313600</v>
      </c>
      <c r="C414" s="17" t="s">
        <v>1113</v>
      </c>
      <c r="D414" s="36" t="s">
        <v>30</v>
      </c>
      <c r="E414" s="36" t="s">
        <v>434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 t="shared" si="18"/>
        <v>0</v>
      </c>
      <c r="J414" s="11">
        <v>15410</v>
      </c>
      <c r="K414" s="58" t="s">
        <v>1121</v>
      </c>
      <c r="L414" s="8">
        <f t="shared" si="19"/>
        <v>0</v>
      </c>
      <c r="M414" s="7" t="str">
        <f t="shared" si="20"/>
        <v>Silencioso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38"/>
    </row>
    <row r="415" spans="1:19" ht="15.75" x14ac:dyDescent="0.25">
      <c r="A415" s="42">
        <v>410</v>
      </c>
      <c r="B415" s="7">
        <v>313610</v>
      </c>
      <c r="C415" s="17" t="s">
        <v>1110</v>
      </c>
      <c r="D415" s="36" t="s">
        <v>20</v>
      </c>
      <c r="E415" s="36" t="s">
        <v>435</v>
      </c>
      <c r="F415" s="12">
        <f>VLOOKUP(A415,Dengue!$1:$1048576,10,FALSE)</f>
        <v>2</v>
      </c>
      <c r="G415" s="12">
        <f>VLOOKUP($A415,Chik!$1:$1048576,10,FALSE)</f>
        <v>0</v>
      </c>
      <c r="H415" s="12">
        <f>VLOOKUP($A415,zika!$1:$1048576,10,FALSE)</f>
        <v>0</v>
      </c>
      <c r="I415" s="12">
        <f t="shared" si="18"/>
        <v>2</v>
      </c>
      <c r="J415" s="11">
        <v>4674</v>
      </c>
      <c r="K415" s="58" t="s">
        <v>1121</v>
      </c>
      <c r="L415" s="8">
        <f t="shared" si="19"/>
        <v>42.78990158322636</v>
      </c>
      <c r="M415" s="7" t="str">
        <f t="shared" si="20"/>
        <v>Baixa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411</v>
      </c>
      <c r="B416" s="7">
        <v>313620</v>
      </c>
      <c r="C416" s="17" t="s">
        <v>1108</v>
      </c>
      <c r="D416" s="36" t="s">
        <v>90</v>
      </c>
      <c r="E416" s="36" t="s">
        <v>436</v>
      </c>
      <c r="F416" s="12">
        <f>VLOOKUP(A416,Dengue!$1:$1048576,10,FALSE)</f>
        <v>2</v>
      </c>
      <c r="G416" s="12">
        <f>VLOOKUP($A416,Chik!$1:$1048576,10,FALSE)</f>
        <v>1</v>
      </c>
      <c r="H416" s="12">
        <f>VLOOKUP($A416,zika!$1:$1048576,10,FALSE)</f>
        <v>0</v>
      </c>
      <c r="I416" s="12">
        <f t="shared" si="18"/>
        <v>3</v>
      </c>
      <c r="J416" s="11">
        <v>79387</v>
      </c>
      <c r="K416" s="58" t="s">
        <v>1123</v>
      </c>
      <c r="L416" s="8">
        <f t="shared" si="19"/>
        <v>3.7789562522831193</v>
      </c>
      <c r="M416" s="7" t="str">
        <f t="shared" si="20"/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38"/>
    </row>
    <row r="417" spans="1:21" ht="15.75" x14ac:dyDescent="0.25">
      <c r="A417" s="42">
        <v>412</v>
      </c>
      <c r="B417" s="7">
        <v>313630</v>
      </c>
      <c r="C417" s="17" t="s">
        <v>1117</v>
      </c>
      <c r="D417" s="36" t="s">
        <v>71</v>
      </c>
      <c r="E417" s="36" t="s">
        <v>437</v>
      </c>
      <c r="F417" s="12">
        <f>VLOOKUP(A417,Dengue!$1:$1048576,10,FALSE)</f>
        <v>0</v>
      </c>
      <c r="G417" s="12">
        <f>VLOOKUP($A417,Chik!$1:$1048576,10,FALSE)</f>
        <v>0</v>
      </c>
      <c r="H417" s="12">
        <f>VLOOKUP($A417,zika!$1:$1048576,10,FALSE)</f>
        <v>0</v>
      </c>
      <c r="I417" s="12">
        <f t="shared" si="18"/>
        <v>0</v>
      </c>
      <c r="J417" s="11">
        <v>48561</v>
      </c>
      <c r="K417" s="58" t="s">
        <v>1122</v>
      </c>
      <c r="L417" s="8">
        <f t="shared" si="19"/>
        <v>0</v>
      </c>
      <c r="M417" s="7" t="str">
        <f t="shared" si="20"/>
        <v>Silencioso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21" ht="15.75" x14ac:dyDescent="0.25">
      <c r="A418" s="42">
        <v>413</v>
      </c>
      <c r="B418" s="7">
        <v>313640</v>
      </c>
      <c r="C418" s="17" t="s">
        <v>1118</v>
      </c>
      <c r="D418" s="36" t="s">
        <v>102</v>
      </c>
      <c r="E418" s="36" t="s">
        <v>438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 t="shared" si="18"/>
        <v>0</v>
      </c>
      <c r="J418" s="11">
        <v>4662</v>
      </c>
      <c r="K418" s="58" t="s">
        <v>1121</v>
      </c>
      <c r="L418" s="8">
        <f t="shared" si="19"/>
        <v>0</v>
      </c>
      <c r="M418" s="7" t="str">
        <f t="shared" si="20"/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21" ht="15.75" x14ac:dyDescent="0.25">
      <c r="A419" s="42">
        <v>414</v>
      </c>
      <c r="B419" s="7">
        <v>313650</v>
      </c>
      <c r="C419" s="17" t="s">
        <v>1113</v>
      </c>
      <c r="D419" s="36" t="s">
        <v>30</v>
      </c>
      <c r="E419" s="36" t="s">
        <v>439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 t="shared" si="18"/>
        <v>0</v>
      </c>
      <c r="J419" s="11">
        <v>10780</v>
      </c>
      <c r="K419" s="58" t="s">
        <v>1121</v>
      </c>
      <c r="L419" s="8">
        <f t="shared" si="19"/>
        <v>0</v>
      </c>
      <c r="M419" s="7" t="str">
        <f t="shared" si="20"/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 t="shared" si="18"/>
        <v>0</v>
      </c>
      <c r="J420" s="11">
        <v>4516</v>
      </c>
      <c r="K420" s="58" t="s">
        <v>1121</v>
      </c>
      <c r="L420" s="8">
        <f t="shared" si="19"/>
        <v>0</v>
      </c>
      <c r="M420" s="7" t="str">
        <f t="shared" si="20"/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416</v>
      </c>
      <c r="B421" s="7">
        <v>313655</v>
      </c>
      <c r="C421" s="17" t="s">
        <v>1110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 t="shared" si="18"/>
        <v>0</v>
      </c>
      <c r="J421" s="11">
        <v>4938</v>
      </c>
      <c r="K421" s="58" t="s">
        <v>1121</v>
      </c>
      <c r="L421" s="8">
        <f t="shared" si="19"/>
        <v>0</v>
      </c>
      <c r="M421" s="7" t="str">
        <f t="shared" si="20"/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417</v>
      </c>
      <c r="B422" s="7">
        <v>313657</v>
      </c>
      <c r="C422" s="17" t="s">
        <v>1118</v>
      </c>
      <c r="D422" s="36" t="s">
        <v>102</v>
      </c>
      <c r="E422" s="36" t="s">
        <v>442</v>
      </c>
      <c r="F422" s="12">
        <f>VLOOKUP(A422,Dengue!$1:$1048576,10,FALSE)</f>
        <v>87</v>
      </c>
      <c r="G422" s="12">
        <f>VLOOKUP($A422,Chik!$1:$1048576,10,FALSE)</f>
        <v>0</v>
      </c>
      <c r="H422" s="12">
        <f>VLOOKUP($A422,zika!$1:$1048576,10,FALSE)</f>
        <v>0</v>
      </c>
      <c r="I422" s="12">
        <f t="shared" si="18"/>
        <v>87</v>
      </c>
      <c r="J422" s="11">
        <v>4844</v>
      </c>
      <c r="K422" s="58" t="s">
        <v>1121</v>
      </c>
      <c r="L422" s="8">
        <f t="shared" si="19"/>
        <v>1796.0363336085877</v>
      </c>
      <c r="M422" s="7" t="str">
        <f t="shared" si="20"/>
        <v>Muito Alta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10"/>
      <c r="T422" s="10"/>
      <c r="U422" s="10"/>
    </row>
    <row r="423" spans="1:21" ht="15.75" x14ac:dyDescent="0.25">
      <c r="A423" s="42">
        <v>418</v>
      </c>
      <c r="B423" s="7">
        <v>313665</v>
      </c>
      <c r="C423" s="17" t="s">
        <v>1108</v>
      </c>
      <c r="D423" s="36" t="s">
        <v>98</v>
      </c>
      <c r="E423" s="36" t="s">
        <v>443</v>
      </c>
      <c r="F423" s="12">
        <f>VLOOKUP(A423,Dengue!$1:$1048576,10,FALSE)</f>
        <v>13</v>
      </c>
      <c r="G423" s="12">
        <f>VLOOKUP($A423,Chik!$1:$1048576,10,FALSE)</f>
        <v>1</v>
      </c>
      <c r="H423" s="12">
        <f>VLOOKUP($A423,zika!$1:$1048576,10,FALSE)</f>
        <v>0</v>
      </c>
      <c r="I423" s="12">
        <f t="shared" si="18"/>
        <v>14</v>
      </c>
      <c r="J423" s="11">
        <v>26484</v>
      </c>
      <c r="K423" s="58" t="s">
        <v>1122</v>
      </c>
      <c r="L423" s="8">
        <f t="shared" si="19"/>
        <v>52.862105422141667</v>
      </c>
      <c r="M423" s="7" t="str">
        <f t="shared" si="20"/>
        <v>Baixa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38"/>
    </row>
    <row r="424" spans="1:21" ht="15.75" x14ac:dyDescent="0.25">
      <c r="A424" s="42">
        <v>419</v>
      </c>
      <c r="B424" s="7">
        <v>313670</v>
      </c>
      <c r="C424" s="17" t="s">
        <v>1115</v>
      </c>
      <c r="D424" s="36" t="s">
        <v>57</v>
      </c>
      <c r="E424" s="36" t="s">
        <v>57</v>
      </c>
      <c r="F424" s="12">
        <f>VLOOKUP(A424,Dengue!$1:$1048576,10,FALSE)</f>
        <v>9</v>
      </c>
      <c r="G424" s="12">
        <f>VLOOKUP($A424,Chik!$1:$1048576,10,FALSE)</f>
        <v>0</v>
      </c>
      <c r="H424" s="12">
        <f>VLOOKUP($A424,zika!$1:$1048576,10,FALSE)</f>
        <v>0</v>
      </c>
      <c r="I424" s="12">
        <f t="shared" si="18"/>
        <v>9</v>
      </c>
      <c r="J424" s="11">
        <v>564310</v>
      </c>
      <c r="K424" s="58" t="s">
        <v>1125</v>
      </c>
      <c r="L424" s="8">
        <f t="shared" si="19"/>
        <v>1.5948680689691834</v>
      </c>
      <c r="M424" s="7" t="str">
        <f t="shared" si="20"/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38"/>
    </row>
    <row r="425" spans="1:21" ht="15.75" x14ac:dyDescent="0.25">
      <c r="A425" s="42">
        <v>420</v>
      </c>
      <c r="B425" s="7">
        <v>313680</v>
      </c>
      <c r="C425" s="17" t="s">
        <v>1118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 t="shared" si="18"/>
        <v>0</v>
      </c>
      <c r="J425" s="11">
        <v>4316</v>
      </c>
      <c r="K425" s="58" t="s">
        <v>1121</v>
      </c>
      <c r="L425" s="8">
        <f t="shared" si="19"/>
        <v>0</v>
      </c>
      <c r="M425" s="7" t="str">
        <f t="shared" si="20"/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421</v>
      </c>
      <c r="B426" s="7">
        <v>313690</v>
      </c>
      <c r="C426" s="17" t="s">
        <v>1114</v>
      </c>
      <c r="D426" s="36" t="s">
        <v>40</v>
      </c>
      <c r="E426" s="36" t="s">
        <v>445</v>
      </c>
      <c r="F426" s="12">
        <f>VLOOKUP(A426,Dengue!$1:$1048576,10,FALSE)</f>
        <v>2</v>
      </c>
      <c r="G426" s="12">
        <f>VLOOKUP($A426,Chik!$1:$1048576,10,FALSE)</f>
        <v>0</v>
      </c>
      <c r="H426" s="12">
        <f>VLOOKUP($A426,zika!$1:$1048576,10,FALSE)</f>
        <v>0</v>
      </c>
      <c r="I426" s="12">
        <f t="shared" si="18"/>
        <v>2</v>
      </c>
      <c r="J426" s="11">
        <v>10441</v>
      </c>
      <c r="K426" s="58" t="s">
        <v>1121</v>
      </c>
      <c r="L426" s="8">
        <f t="shared" si="19"/>
        <v>19.155253328225267</v>
      </c>
      <c r="M426" s="7" t="str">
        <f t="shared" si="20"/>
        <v>Baixa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422</v>
      </c>
      <c r="B427" s="7">
        <v>313695</v>
      </c>
      <c r="C427" s="17" t="s">
        <v>1118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 t="shared" si="18"/>
        <v>0</v>
      </c>
      <c r="J427" s="11">
        <v>5733</v>
      </c>
      <c r="K427" s="58" t="s">
        <v>1121</v>
      </c>
      <c r="L427" s="8">
        <f t="shared" si="19"/>
        <v>0</v>
      </c>
      <c r="M427" s="7" t="str">
        <f t="shared" si="20"/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423</v>
      </c>
      <c r="B428" s="7">
        <v>313700</v>
      </c>
      <c r="C428" s="17" t="s">
        <v>1113</v>
      </c>
      <c r="D428" s="36" t="s">
        <v>28</v>
      </c>
      <c r="E428" s="36" t="s">
        <v>447</v>
      </c>
      <c r="F428" s="12">
        <f>VLOOKUP(A428,Dengue!$1:$1048576,10,FALSE)</f>
        <v>1</v>
      </c>
      <c r="G428" s="12">
        <f>VLOOKUP($A428,Chik!$1:$1048576,10,FALSE)</f>
        <v>0</v>
      </c>
      <c r="H428" s="12">
        <f>VLOOKUP($A428,zika!$1:$1048576,10,FALSE)</f>
        <v>0</v>
      </c>
      <c r="I428" s="12">
        <f t="shared" si="18"/>
        <v>1</v>
      </c>
      <c r="J428" s="11">
        <v>18026</v>
      </c>
      <c r="K428" s="58" t="s">
        <v>1121</v>
      </c>
      <c r="L428" s="8">
        <f t="shared" si="19"/>
        <v>5.5475424386996561</v>
      </c>
      <c r="M428" s="7" t="str">
        <f t="shared" si="20"/>
        <v>Baixa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424</v>
      </c>
      <c r="B429" s="7">
        <v>313710</v>
      </c>
      <c r="C429" s="17" t="s">
        <v>1117</v>
      </c>
      <c r="D429" s="36" t="s">
        <v>71</v>
      </c>
      <c r="E429" s="36" t="s">
        <v>448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 t="shared" si="18"/>
        <v>0</v>
      </c>
      <c r="J429" s="11">
        <v>7627</v>
      </c>
      <c r="K429" s="58" t="s">
        <v>1121</v>
      </c>
      <c r="L429" s="8">
        <f t="shared" si="19"/>
        <v>0</v>
      </c>
      <c r="M429" s="7" t="str">
        <f t="shared" si="20"/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425</v>
      </c>
      <c r="B430" s="7">
        <v>313720</v>
      </c>
      <c r="C430" s="17" t="s">
        <v>1112</v>
      </c>
      <c r="D430" s="36" t="s">
        <v>26</v>
      </c>
      <c r="E430" s="46" t="s">
        <v>449</v>
      </c>
      <c r="F430" s="12">
        <f>VLOOKUP(A430,Dengue!$1:$1048576,10,FALSE)</f>
        <v>14</v>
      </c>
      <c r="G430" s="12">
        <f>VLOOKUP($A430,Chik!$1:$1048576,10,FALSE)</f>
        <v>0</v>
      </c>
      <c r="H430" s="12">
        <f>VLOOKUP($A430,zika!$1:$1048576,10,FALSE)</f>
        <v>0</v>
      </c>
      <c r="I430" s="12">
        <f t="shared" si="18"/>
        <v>14</v>
      </c>
      <c r="J430" s="11">
        <v>51601</v>
      </c>
      <c r="K430" s="58" t="s">
        <v>1122</v>
      </c>
      <c r="L430" s="8">
        <f t="shared" si="19"/>
        <v>27.131257146179337</v>
      </c>
      <c r="M430" s="7" t="str">
        <f t="shared" si="20"/>
        <v>Baixa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38"/>
    </row>
    <row r="431" spans="1:21" ht="15.75" x14ac:dyDescent="0.25">
      <c r="A431" s="42">
        <v>426</v>
      </c>
      <c r="B431" s="7">
        <v>313730</v>
      </c>
      <c r="C431" s="17" t="s">
        <v>1118</v>
      </c>
      <c r="D431" s="36" t="s">
        <v>102</v>
      </c>
      <c r="E431" s="36" t="s">
        <v>450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 t="shared" si="18"/>
        <v>0</v>
      </c>
      <c r="J431" s="11">
        <v>4124</v>
      </c>
      <c r="K431" s="58" t="s">
        <v>1121</v>
      </c>
      <c r="L431" s="8">
        <f t="shared" si="19"/>
        <v>0</v>
      </c>
      <c r="M431" s="7" t="str">
        <f t="shared" si="20"/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21" ht="15.75" x14ac:dyDescent="0.25">
      <c r="A432" s="42">
        <v>427</v>
      </c>
      <c r="B432" s="7">
        <v>313740</v>
      </c>
      <c r="C432" s="17" t="s">
        <v>1116</v>
      </c>
      <c r="D432" s="36" t="s">
        <v>94</v>
      </c>
      <c r="E432" s="36" t="s">
        <v>451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 t="shared" si="18"/>
        <v>0</v>
      </c>
      <c r="J432" s="11">
        <v>12953</v>
      </c>
      <c r="K432" s="58" t="s">
        <v>1121</v>
      </c>
      <c r="L432" s="8">
        <f t="shared" si="19"/>
        <v>0</v>
      </c>
      <c r="M432" s="7" t="str">
        <f t="shared" si="20"/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428</v>
      </c>
      <c r="B433" s="7">
        <v>313750</v>
      </c>
      <c r="C433" s="17" t="s">
        <v>1117</v>
      </c>
      <c r="D433" s="36" t="s">
        <v>71</v>
      </c>
      <c r="E433" s="36" t="s">
        <v>452</v>
      </c>
      <c r="F433" s="12">
        <f>VLOOKUP(A433,Dengue!$1:$1048576,10,FALSE)</f>
        <v>1</v>
      </c>
      <c r="G433" s="12">
        <f>VLOOKUP($A433,Chik!$1:$1048576,10,FALSE)</f>
        <v>0</v>
      </c>
      <c r="H433" s="12">
        <f>VLOOKUP($A433,zika!$1:$1048576,10,FALSE)</f>
        <v>0</v>
      </c>
      <c r="I433" s="12">
        <f t="shared" si="18"/>
        <v>1</v>
      </c>
      <c r="J433" s="11">
        <v>17991</v>
      </c>
      <c r="K433" s="58" t="s">
        <v>1121</v>
      </c>
      <c r="L433" s="8">
        <f t="shared" si="19"/>
        <v>5.5583347229170137</v>
      </c>
      <c r="M433" s="7" t="str">
        <f t="shared" si="20"/>
        <v>Baixa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429</v>
      </c>
      <c r="B434" s="7">
        <v>313753</v>
      </c>
      <c r="C434" s="17" t="s">
        <v>1117</v>
      </c>
      <c r="D434" s="36" t="s">
        <v>71</v>
      </c>
      <c r="E434" s="36" t="s">
        <v>453</v>
      </c>
      <c r="F434" s="12">
        <f>VLOOKUP(A434,Dengue!$1:$1048576,10,FALSE)</f>
        <v>2</v>
      </c>
      <c r="G434" s="12">
        <f>VLOOKUP($A434,Chik!$1:$1048576,10,FALSE)</f>
        <v>0</v>
      </c>
      <c r="H434" s="12">
        <f>VLOOKUP($A434,zika!$1:$1048576,10,FALSE)</f>
        <v>0</v>
      </c>
      <c r="I434" s="12">
        <f t="shared" si="18"/>
        <v>2</v>
      </c>
      <c r="J434" s="11">
        <v>9454</v>
      </c>
      <c r="K434" s="58" t="s">
        <v>1121</v>
      </c>
      <c r="L434" s="8">
        <f t="shared" si="19"/>
        <v>21.15506663845991</v>
      </c>
      <c r="M434" s="7" t="str">
        <f t="shared" si="20"/>
        <v>Baixa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21" ht="15.75" x14ac:dyDescent="0.25">
      <c r="A435" s="42">
        <v>430</v>
      </c>
      <c r="B435" s="7">
        <v>313760</v>
      </c>
      <c r="C435" s="17" t="s">
        <v>1108</v>
      </c>
      <c r="D435" s="36" t="s">
        <v>98</v>
      </c>
      <c r="E435" s="36" t="s">
        <v>454</v>
      </c>
      <c r="F435" s="12">
        <f>VLOOKUP(A435,Dengue!$1:$1048576,10,FALSE)</f>
        <v>15</v>
      </c>
      <c r="G435" s="12">
        <f>VLOOKUP($A435,Chik!$1:$1048576,10,FALSE)</f>
        <v>2</v>
      </c>
      <c r="H435" s="12">
        <f>VLOOKUP($A435,zika!$1:$1048576,10,FALSE)</f>
        <v>0</v>
      </c>
      <c r="I435" s="12">
        <f t="shared" si="18"/>
        <v>17</v>
      </c>
      <c r="J435" s="11">
        <v>63359</v>
      </c>
      <c r="K435" s="58" t="s">
        <v>1122</v>
      </c>
      <c r="L435" s="8">
        <f t="shared" si="19"/>
        <v>26.831231553528305</v>
      </c>
      <c r="M435" s="7" t="str">
        <f t="shared" si="20"/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38"/>
    </row>
    <row r="436" spans="1:21" ht="15.75" x14ac:dyDescent="0.25">
      <c r="A436" s="42">
        <v>431</v>
      </c>
      <c r="B436" s="7">
        <v>313770</v>
      </c>
      <c r="C436" s="17" t="s">
        <v>1109</v>
      </c>
      <c r="D436" s="36" t="s">
        <v>14</v>
      </c>
      <c r="E436" s="36" t="s">
        <v>455</v>
      </c>
      <c r="F436" s="12">
        <f>VLOOKUP(A436,Dengue!$1:$1048576,10,FALSE)</f>
        <v>0</v>
      </c>
      <c r="G436" s="12">
        <f>VLOOKUP($A436,Chik!$1:$1048576,10,FALSE)</f>
        <v>0</v>
      </c>
      <c r="H436" s="12">
        <f>VLOOKUP($A436,zika!$1:$1048576,10,FALSE)</f>
        <v>0</v>
      </c>
      <c r="I436" s="12">
        <f t="shared" si="18"/>
        <v>0</v>
      </c>
      <c r="J436" s="11">
        <v>19928</v>
      </c>
      <c r="K436" s="58" t="s">
        <v>1121</v>
      </c>
      <c r="L436" s="8">
        <f t="shared" si="19"/>
        <v>0</v>
      </c>
      <c r="M436" s="7" t="str">
        <f t="shared" si="20"/>
        <v>Silencioso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432</v>
      </c>
      <c r="B437" s="7">
        <v>313780</v>
      </c>
      <c r="C437" s="17" t="s">
        <v>1114</v>
      </c>
      <c r="D437" s="36" t="s">
        <v>33</v>
      </c>
      <c r="E437" s="36" t="s">
        <v>456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 t="shared" si="18"/>
        <v>0</v>
      </c>
      <c r="J437" s="11">
        <v>20719</v>
      </c>
      <c r="K437" s="58" t="s">
        <v>1121</v>
      </c>
      <c r="L437" s="8">
        <f t="shared" si="19"/>
        <v>0</v>
      </c>
      <c r="M437" s="7" t="str">
        <f t="shared" si="20"/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433</v>
      </c>
      <c r="B438" s="7">
        <v>313790</v>
      </c>
      <c r="C438" s="17" t="s">
        <v>1116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 t="shared" si="18"/>
        <v>0</v>
      </c>
      <c r="J438" s="11">
        <v>3404</v>
      </c>
      <c r="K438" s="58" t="s">
        <v>1121</v>
      </c>
      <c r="L438" s="8">
        <f t="shared" si="19"/>
        <v>0</v>
      </c>
      <c r="M438" s="7" t="str">
        <f t="shared" si="20"/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21" ht="15.75" x14ac:dyDescent="0.25">
      <c r="A439" s="42">
        <v>434</v>
      </c>
      <c r="B439" s="7">
        <v>313800</v>
      </c>
      <c r="C439" s="17" t="s">
        <v>1115</v>
      </c>
      <c r="D439" s="36" t="s">
        <v>38</v>
      </c>
      <c r="E439" s="36" t="s">
        <v>458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 t="shared" si="18"/>
        <v>0</v>
      </c>
      <c r="J439" s="11">
        <v>6786</v>
      </c>
      <c r="K439" s="58" t="s">
        <v>1121</v>
      </c>
      <c r="L439" s="8">
        <f t="shared" si="19"/>
        <v>0</v>
      </c>
      <c r="M439" s="7" t="str">
        <f t="shared" si="20"/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435</v>
      </c>
      <c r="B440" s="7">
        <v>313810</v>
      </c>
      <c r="C440" s="17" t="s">
        <v>1118</v>
      </c>
      <c r="D440" s="36" t="s">
        <v>135</v>
      </c>
      <c r="E440" s="36" t="s">
        <v>459</v>
      </c>
      <c r="F440" s="12">
        <f>VLOOKUP(A440,Dengue!$1:$1048576,10,FALSE)</f>
        <v>12</v>
      </c>
      <c r="G440" s="12">
        <f>VLOOKUP($A440,Chik!$1:$1048576,10,FALSE)</f>
        <v>4</v>
      </c>
      <c r="H440" s="12">
        <f>VLOOKUP($A440,zika!$1:$1048576,10,FALSE)</f>
        <v>0</v>
      </c>
      <c r="I440" s="12">
        <f t="shared" si="18"/>
        <v>16</v>
      </c>
      <c r="J440" s="11">
        <v>6522</v>
      </c>
      <c r="K440" s="58" t="s">
        <v>1121</v>
      </c>
      <c r="L440" s="8">
        <f t="shared" si="19"/>
        <v>245.32352039251765</v>
      </c>
      <c r="M440" s="7" t="str">
        <f t="shared" si="20"/>
        <v>Média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21" ht="15.75" x14ac:dyDescent="0.25">
      <c r="A441" s="42">
        <v>436</v>
      </c>
      <c r="B441" s="7">
        <v>313820</v>
      </c>
      <c r="C441" s="17" t="s">
        <v>1114</v>
      </c>
      <c r="D441" s="36" t="s">
        <v>33</v>
      </c>
      <c r="E441" s="36" t="s">
        <v>460</v>
      </c>
      <c r="F441" s="12">
        <f>VLOOKUP(A441,Dengue!$1:$1048576,10,FALSE)</f>
        <v>1</v>
      </c>
      <c r="G441" s="12">
        <f>VLOOKUP($A441,Chik!$1:$1048576,10,FALSE)</f>
        <v>0</v>
      </c>
      <c r="H441" s="12">
        <f>VLOOKUP($A441,zika!$1:$1048576,10,FALSE)</f>
        <v>0</v>
      </c>
      <c r="I441" s="12">
        <f t="shared" si="18"/>
        <v>1</v>
      </c>
      <c r="J441" s="11">
        <v>102728</v>
      </c>
      <c r="K441" s="58" t="s">
        <v>1124</v>
      </c>
      <c r="L441" s="8">
        <f t="shared" si="19"/>
        <v>0.973444435791605</v>
      </c>
      <c r="M441" s="7" t="str">
        <f t="shared" si="20"/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437</v>
      </c>
      <c r="B442" s="7">
        <v>313830</v>
      </c>
      <c r="C442" s="17" t="s">
        <v>1112</v>
      </c>
      <c r="D442" s="36" t="s">
        <v>26</v>
      </c>
      <c r="E442" s="36" t="s">
        <v>461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 t="shared" si="18"/>
        <v>0</v>
      </c>
      <c r="J442" s="11">
        <v>3233</v>
      </c>
      <c r="K442" s="58" t="s">
        <v>1121</v>
      </c>
      <c r="L442" s="8">
        <f t="shared" si="19"/>
        <v>0</v>
      </c>
      <c r="M442" s="7" t="str">
        <f t="shared" si="20"/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37</v>
      </c>
      <c r="G443" s="12">
        <f>VLOOKUP($A443,Chik!$1:$1048576,10,FALSE)</f>
        <v>0</v>
      </c>
      <c r="H443" s="12">
        <f>VLOOKUP($A443,zika!$1:$1048576,10,FALSE)</f>
        <v>0</v>
      </c>
      <c r="I443" s="12">
        <f t="shared" si="18"/>
        <v>37</v>
      </c>
      <c r="J443" s="11">
        <v>4915</v>
      </c>
      <c r="K443" s="58" t="s">
        <v>1121</v>
      </c>
      <c r="L443" s="8">
        <f t="shared" si="19"/>
        <v>752.79755849440494</v>
      </c>
      <c r="M443" s="7" t="str">
        <f t="shared" si="20"/>
        <v>Muito Alta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10"/>
      <c r="T443" s="10"/>
      <c r="U443" s="10"/>
    </row>
    <row r="444" spans="1:21" ht="15.75" x14ac:dyDescent="0.25">
      <c r="A444" s="42">
        <v>439</v>
      </c>
      <c r="B444" s="7">
        <v>313840</v>
      </c>
      <c r="C444" s="17" t="s">
        <v>1115</v>
      </c>
      <c r="D444" s="36" t="s">
        <v>38</v>
      </c>
      <c r="E444" s="36" t="s">
        <v>38</v>
      </c>
      <c r="F444" s="12">
        <f>VLOOKUP(A444,Dengue!$1:$1048576,10,FALSE)</f>
        <v>3</v>
      </c>
      <c r="G444" s="12">
        <f>VLOOKUP($A444,Chik!$1:$1048576,10,FALSE)</f>
        <v>0</v>
      </c>
      <c r="H444" s="12">
        <f>VLOOKUP($A444,zika!$1:$1048576,10,FALSE)</f>
        <v>0</v>
      </c>
      <c r="I444" s="12">
        <f t="shared" si="18"/>
        <v>3</v>
      </c>
      <c r="J444" s="11">
        <v>52532</v>
      </c>
      <c r="K444" s="58" t="s">
        <v>1122</v>
      </c>
      <c r="L444" s="8">
        <f t="shared" si="19"/>
        <v>5.7108048427625064</v>
      </c>
      <c r="M444" s="7" t="str">
        <f t="shared" si="20"/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38"/>
    </row>
    <row r="445" spans="1:21" ht="15.75" x14ac:dyDescent="0.25">
      <c r="A445" s="42">
        <v>440</v>
      </c>
      <c r="B445" s="7">
        <v>313850</v>
      </c>
      <c r="C445" s="17" t="s">
        <v>1115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 t="shared" si="18"/>
        <v>0</v>
      </c>
      <c r="J445" s="11">
        <v>5109</v>
      </c>
      <c r="K445" s="58" t="s">
        <v>1121</v>
      </c>
      <c r="L445" s="8">
        <f t="shared" si="19"/>
        <v>0</v>
      </c>
      <c r="M445" s="7" t="str">
        <f t="shared" si="20"/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441</v>
      </c>
      <c r="B446" s="7">
        <v>313860</v>
      </c>
      <c r="C446" s="17" t="s">
        <v>1115</v>
      </c>
      <c r="D446" s="36" t="s">
        <v>57</v>
      </c>
      <c r="E446" s="36" t="s">
        <v>464</v>
      </c>
      <c r="F446" s="12">
        <f>VLOOKUP(A446,Dengue!$1:$1048576,10,FALSE)</f>
        <v>4</v>
      </c>
      <c r="G446" s="12">
        <f>VLOOKUP($A446,Chik!$1:$1048576,10,FALSE)</f>
        <v>0</v>
      </c>
      <c r="H446" s="12">
        <f>VLOOKUP($A446,zika!$1:$1048576,10,FALSE)</f>
        <v>0</v>
      </c>
      <c r="I446" s="12">
        <f t="shared" si="18"/>
        <v>4</v>
      </c>
      <c r="J446" s="11">
        <v>16671</v>
      </c>
      <c r="K446" s="58" t="s">
        <v>1121</v>
      </c>
      <c r="L446" s="8">
        <f t="shared" si="19"/>
        <v>23.993761621978283</v>
      </c>
      <c r="M446" s="7" t="str">
        <f t="shared" si="20"/>
        <v>Baixa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442</v>
      </c>
      <c r="B447" s="7">
        <v>313862</v>
      </c>
      <c r="C447" s="17" t="s">
        <v>1111</v>
      </c>
      <c r="D447" s="36" t="s">
        <v>24</v>
      </c>
      <c r="E447" s="36" t="s">
        <v>465</v>
      </c>
      <c r="F447" s="12">
        <f>VLOOKUP(A447,Dengue!$1:$1048576,10,FALSE)</f>
        <v>2</v>
      </c>
      <c r="G447" s="12">
        <f>VLOOKUP($A447,Chik!$1:$1048576,10,FALSE)</f>
        <v>0</v>
      </c>
      <c r="H447" s="12">
        <f>VLOOKUP($A447,zika!$1:$1048576,10,FALSE)</f>
        <v>0</v>
      </c>
      <c r="I447" s="12">
        <f t="shared" si="18"/>
        <v>2</v>
      </c>
      <c r="J447" s="11">
        <v>7481</v>
      </c>
      <c r="K447" s="58" t="s">
        <v>1121</v>
      </c>
      <c r="L447" s="8">
        <f t="shared" si="19"/>
        <v>26.734393797620637</v>
      </c>
      <c r="M447" s="7" t="str">
        <f t="shared" si="20"/>
        <v>Baixa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21" ht="15.75" x14ac:dyDescent="0.25">
      <c r="A448" s="42">
        <v>443</v>
      </c>
      <c r="B448" s="7">
        <v>313865</v>
      </c>
      <c r="C448" s="17" t="s">
        <v>1118</v>
      </c>
      <c r="D448" s="36" t="s">
        <v>121</v>
      </c>
      <c r="E448" s="36" t="s">
        <v>466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 t="shared" si="18"/>
        <v>0</v>
      </c>
      <c r="J448" s="11">
        <v>9008</v>
      </c>
      <c r="K448" s="58" t="s">
        <v>1121</v>
      </c>
      <c r="L448" s="8">
        <f t="shared" si="19"/>
        <v>0</v>
      </c>
      <c r="M448" s="7" t="str">
        <f t="shared" si="20"/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444</v>
      </c>
      <c r="B449" s="7">
        <v>313867</v>
      </c>
      <c r="C449" s="17" t="s">
        <v>1109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 t="shared" si="18"/>
        <v>0</v>
      </c>
      <c r="J449" s="11">
        <v>6275</v>
      </c>
      <c r="K449" s="58" t="s">
        <v>1121</v>
      </c>
      <c r="L449" s="8">
        <f t="shared" si="19"/>
        <v>0</v>
      </c>
      <c r="M449" s="7" t="str">
        <f t="shared" si="20"/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445</v>
      </c>
      <c r="B450" s="7">
        <v>313868</v>
      </c>
      <c r="C450" s="17" t="s">
        <v>1118</v>
      </c>
      <c r="D450" s="36" t="s">
        <v>121</v>
      </c>
      <c r="E450" s="36" t="s">
        <v>468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 t="shared" si="18"/>
        <v>0</v>
      </c>
      <c r="J450" s="11">
        <v>6680</v>
      </c>
      <c r="K450" s="58" t="s">
        <v>1121</v>
      </c>
      <c r="L450" s="8">
        <f t="shared" si="19"/>
        <v>0</v>
      </c>
      <c r="M450" s="7" t="str">
        <f t="shared" si="20"/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446</v>
      </c>
      <c r="B451" s="7">
        <v>313870</v>
      </c>
      <c r="C451" s="17" t="s">
        <v>1114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 t="shared" si="18"/>
        <v>0</v>
      </c>
      <c r="J451" s="11">
        <v>5454</v>
      </c>
      <c r="K451" s="58" t="s">
        <v>1121</v>
      </c>
      <c r="L451" s="8">
        <f t="shared" si="19"/>
        <v>0</v>
      </c>
      <c r="M451" s="7" t="str">
        <f t="shared" si="20"/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447</v>
      </c>
      <c r="B452" s="7">
        <v>313880</v>
      </c>
      <c r="C452" s="17" t="s">
        <v>1112</v>
      </c>
      <c r="D452" s="36" t="s">
        <v>26</v>
      </c>
      <c r="E452" s="36" t="s">
        <v>470</v>
      </c>
      <c r="F452" s="12">
        <f>VLOOKUP(A452,Dengue!$1:$1048576,10,FALSE)</f>
        <v>3</v>
      </c>
      <c r="G452" s="12">
        <f>VLOOKUP($A452,Chik!$1:$1048576,10,FALSE)</f>
        <v>0</v>
      </c>
      <c r="H452" s="12">
        <f>VLOOKUP($A452,zika!$1:$1048576,10,FALSE)</f>
        <v>0</v>
      </c>
      <c r="I452" s="12">
        <f t="shared" si="18"/>
        <v>3</v>
      </c>
      <c r="J452" s="11">
        <v>18172</v>
      </c>
      <c r="K452" s="58" t="s">
        <v>1121</v>
      </c>
      <c r="L452" s="8">
        <f t="shared" si="19"/>
        <v>16.50891481399956</v>
      </c>
      <c r="M452" s="7" t="str">
        <f t="shared" si="20"/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448</v>
      </c>
      <c r="B453" s="7">
        <v>313890</v>
      </c>
      <c r="C453" s="17" t="s">
        <v>1113</v>
      </c>
      <c r="D453" s="36" t="s">
        <v>28</v>
      </c>
      <c r="E453" s="36" t="s">
        <v>471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 t="shared" si="18"/>
        <v>0</v>
      </c>
      <c r="J453" s="11">
        <v>7110</v>
      </c>
      <c r="K453" s="58" t="s">
        <v>1121</v>
      </c>
      <c r="L453" s="8">
        <f t="shared" si="19"/>
        <v>0</v>
      </c>
      <c r="M453" s="7" t="str">
        <f t="shared" si="20"/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449</v>
      </c>
      <c r="B454" s="7">
        <v>313900</v>
      </c>
      <c r="C454" s="17" t="s">
        <v>1114</v>
      </c>
      <c r="D454" s="36" t="s">
        <v>40</v>
      </c>
      <c r="E454" s="36" t="s">
        <v>472</v>
      </c>
      <c r="F454" s="12">
        <f>VLOOKUP(A454,Dengue!$1:$1048576,10,FALSE)</f>
        <v>2</v>
      </c>
      <c r="G454" s="12">
        <f>VLOOKUP($A454,Chik!$1:$1048576,10,FALSE)</f>
        <v>0</v>
      </c>
      <c r="H454" s="12">
        <f>VLOOKUP($A454,zika!$1:$1048576,10,FALSE)</f>
        <v>0</v>
      </c>
      <c r="I454" s="12">
        <f t="shared" ref="I454:I517" si="21">H454+F454+G454</f>
        <v>2</v>
      </c>
      <c r="J454" s="11">
        <v>41844</v>
      </c>
      <c r="K454" s="58" t="s">
        <v>1122</v>
      </c>
      <c r="L454" s="8">
        <f t="shared" ref="L454:L517" si="22">I454/J454*100000</f>
        <v>4.7796577765032024</v>
      </c>
      <c r="M454" s="7" t="str">
        <f t="shared" ref="M454:M517" si="23">IF(L454=0,"Silencioso",IF(AND(L454&gt;0,L454&lt;100),"Baixa",IF(AND(L454&gt;=100,L454&lt;300),"Média",IF(AND(L454&gt;=300,L454&lt;500),"Alta",IF(L454&gt;=500,"Muito Alta","Avaliar")))))</f>
        <v>Baixa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38"/>
    </row>
    <row r="455" spans="1:19" ht="15.75" x14ac:dyDescent="0.25">
      <c r="A455" s="42">
        <v>450</v>
      </c>
      <c r="B455" s="7">
        <v>313910</v>
      </c>
      <c r="C455" s="17" t="s">
        <v>1116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 t="shared" si="21"/>
        <v>0</v>
      </c>
      <c r="J455" s="11">
        <v>5087</v>
      </c>
      <c r="K455" s="58" t="s">
        <v>1121</v>
      </c>
      <c r="L455" s="8">
        <f t="shared" si="22"/>
        <v>0</v>
      </c>
      <c r="M455" s="7" t="str">
        <f t="shared" si="23"/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451</v>
      </c>
      <c r="B456" s="7">
        <v>313920</v>
      </c>
      <c r="C456" s="17" t="s">
        <v>1113</v>
      </c>
      <c r="D456" s="36" t="s">
        <v>28</v>
      </c>
      <c r="E456" s="36" t="s">
        <v>474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 t="shared" si="21"/>
        <v>0</v>
      </c>
      <c r="J456" s="11">
        <v>18700</v>
      </c>
      <c r="K456" s="58" t="s">
        <v>1121</v>
      </c>
      <c r="L456" s="8">
        <f t="shared" si="22"/>
        <v>0</v>
      </c>
      <c r="M456" s="7" t="str">
        <f t="shared" si="23"/>
        <v>Silencioso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452</v>
      </c>
      <c r="B457" s="7">
        <v>313925</v>
      </c>
      <c r="C457" s="17" t="s">
        <v>1118</v>
      </c>
      <c r="D457" s="36" t="s">
        <v>102</v>
      </c>
      <c r="E457" s="36" t="s">
        <v>475</v>
      </c>
      <c r="F457" s="12">
        <f>VLOOKUP(A457,Dengue!$1:$1048576,10,FALSE)</f>
        <v>4</v>
      </c>
      <c r="G457" s="12">
        <f>VLOOKUP($A457,Chik!$1:$1048576,10,FALSE)</f>
        <v>0</v>
      </c>
      <c r="H457" s="12">
        <f>VLOOKUP($A457,zika!$1:$1048576,10,FALSE)</f>
        <v>0</v>
      </c>
      <c r="I457" s="12">
        <f t="shared" si="21"/>
        <v>4</v>
      </c>
      <c r="J457" s="11">
        <v>6532</v>
      </c>
      <c r="K457" s="58" t="s">
        <v>1121</v>
      </c>
      <c r="L457" s="8">
        <f t="shared" si="22"/>
        <v>61.236987140232699</v>
      </c>
      <c r="M457" s="7" t="str">
        <f t="shared" si="23"/>
        <v>Baixa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19" ht="15.75" x14ac:dyDescent="0.25">
      <c r="A458" s="42">
        <v>453</v>
      </c>
      <c r="B458" s="7">
        <v>313930</v>
      </c>
      <c r="C458" s="17" t="s">
        <v>1118</v>
      </c>
      <c r="D458" s="36" t="s">
        <v>121</v>
      </c>
      <c r="E458" s="36" t="s">
        <v>476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 t="shared" si="21"/>
        <v>0</v>
      </c>
      <c r="J458" s="11">
        <v>18594</v>
      </c>
      <c r="K458" s="58" t="s">
        <v>1121</v>
      </c>
      <c r="L458" s="8">
        <f t="shared" si="22"/>
        <v>0</v>
      </c>
      <c r="M458" s="7" t="str">
        <f t="shared" si="23"/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454</v>
      </c>
      <c r="B459" s="7">
        <v>313940</v>
      </c>
      <c r="C459" s="17" t="s">
        <v>1109</v>
      </c>
      <c r="D459" s="36" t="s">
        <v>14</v>
      </c>
      <c r="E459" s="36" t="s">
        <v>477</v>
      </c>
      <c r="F459" s="12">
        <f>VLOOKUP(A459,Dengue!$1:$1048576,10,FALSE)</f>
        <v>5</v>
      </c>
      <c r="G459" s="12">
        <f>VLOOKUP($A459,Chik!$1:$1048576,10,FALSE)</f>
        <v>1</v>
      </c>
      <c r="H459" s="12">
        <f>VLOOKUP($A459,zika!$1:$1048576,10,FALSE)</f>
        <v>0</v>
      </c>
      <c r="I459" s="12">
        <f t="shared" si="21"/>
        <v>6</v>
      </c>
      <c r="J459" s="11">
        <v>89256</v>
      </c>
      <c r="K459" s="58" t="s">
        <v>1123</v>
      </c>
      <c r="L459" s="8">
        <f t="shared" si="22"/>
        <v>6.7222371605270235</v>
      </c>
      <c r="M459" s="7" t="str">
        <f t="shared" si="23"/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19" ht="15.75" x14ac:dyDescent="0.25">
      <c r="A460" s="42">
        <v>455</v>
      </c>
      <c r="B460" s="7">
        <v>313950</v>
      </c>
      <c r="C460" s="17" t="s">
        <v>1109</v>
      </c>
      <c r="D460" s="36" t="s">
        <v>14</v>
      </c>
      <c r="E460" s="36" t="s">
        <v>14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 t="shared" si="21"/>
        <v>0</v>
      </c>
      <c r="J460" s="11">
        <v>22608</v>
      </c>
      <c r="K460" s="58" t="s">
        <v>1121</v>
      </c>
      <c r="L460" s="8">
        <f t="shared" si="22"/>
        <v>0</v>
      </c>
      <c r="M460" s="7" t="str">
        <f t="shared" si="23"/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456</v>
      </c>
      <c r="B461" s="7">
        <v>313960</v>
      </c>
      <c r="C461" s="17" t="s">
        <v>1110</v>
      </c>
      <c r="D461" s="36" t="s">
        <v>22</v>
      </c>
      <c r="E461" s="36" t="s">
        <v>478</v>
      </c>
      <c r="F461" s="12">
        <f>VLOOKUP(A461,Dengue!$1:$1048576,10,FALSE)</f>
        <v>22</v>
      </c>
      <c r="G461" s="12">
        <f>VLOOKUP($A461,Chik!$1:$1048576,10,FALSE)</f>
        <v>1</v>
      </c>
      <c r="H461" s="12">
        <f>VLOOKUP($A461,zika!$1:$1048576,10,FALSE)</f>
        <v>0</v>
      </c>
      <c r="I461" s="12">
        <f t="shared" si="21"/>
        <v>23</v>
      </c>
      <c r="J461" s="11">
        <v>27640</v>
      </c>
      <c r="K461" s="58" t="s">
        <v>1122</v>
      </c>
      <c r="L461" s="8">
        <f t="shared" si="22"/>
        <v>83.212735166425475</v>
      </c>
      <c r="M461" s="7" t="str">
        <f t="shared" si="23"/>
        <v>Baixa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19" ht="15.75" x14ac:dyDescent="0.25">
      <c r="A462" s="42">
        <v>457</v>
      </c>
      <c r="B462" s="7">
        <v>313980</v>
      </c>
      <c r="C462" s="17" t="s">
        <v>1115</v>
      </c>
      <c r="D462" s="36" t="s">
        <v>57</v>
      </c>
      <c r="E462" s="36" t="s">
        <v>479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 t="shared" si="21"/>
        <v>0</v>
      </c>
      <c r="J462" s="11">
        <v>12725</v>
      </c>
      <c r="K462" s="58" t="s">
        <v>1121</v>
      </c>
      <c r="L462" s="8">
        <f t="shared" si="22"/>
        <v>0</v>
      </c>
      <c r="M462" s="7" t="str">
        <f t="shared" si="23"/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458</v>
      </c>
      <c r="B463" s="7">
        <v>313970</v>
      </c>
      <c r="C463" s="17" t="s">
        <v>1108</v>
      </c>
      <c r="D463" s="36" t="s">
        <v>11</v>
      </c>
      <c r="E463" s="36" t="s">
        <v>480</v>
      </c>
      <c r="F463" s="12">
        <f>VLOOKUP(A463,Dengue!$1:$1048576,10,FALSE)</f>
        <v>13</v>
      </c>
      <c r="G463" s="12">
        <f>VLOOKUP($A463,Chik!$1:$1048576,10,FALSE)</f>
        <v>0</v>
      </c>
      <c r="H463" s="12">
        <f>VLOOKUP($A463,zika!$1:$1048576,10,FALSE)</f>
        <v>0</v>
      </c>
      <c r="I463" s="12">
        <f t="shared" si="21"/>
        <v>13</v>
      </c>
      <c r="J463" s="11">
        <v>7904</v>
      </c>
      <c r="K463" s="58" t="s">
        <v>1121</v>
      </c>
      <c r="L463" s="8">
        <f t="shared" si="22"/>
        <v>164.4736842105263</v>
      </c>
      <c r="M463" s="7" t="str">
        <f t="shared" si="23"/>
        <v>Média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459</v>
      </c>
      <c r="B464" s="7">
        <v>313990</v>
      </c>
      <c r="C464" s="17" t="s">
        <v>1114</v>
      </c>
      <c r="D464" s="36" t="s">
        <v>36</v>
      </c>
      <c r="E464" s="36" t="s">
        <v>481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 t="shared" si="21"/>
        <v>0</v>
      </c>
      <c r="J464" s="11">
        <v>14136</v>
      </c>
      <c r="K464" s="58" t="s">
        <v>1121</v>
      </c>
      <c r="L464" s="8">
        <f t="shared" si="22"/>
        <v>0</v>
      </c>
      <c r="M464" s="7" t="str">
        <f t="shared" si="23"/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460</v>
      </c>
      <c r="B465" s="7">
        <v>314000</v>
      </c>
      <c r="C465" s="17" t="s">
        <v>1108</v>
      </c>
      <c r="D465" s="36" t="s">
        <v>98</v>
      </c>
      <c r="E465" s="36" t="s">
        <v>482</v>
      </c>
      <c r="F465" s="12">
        <f>VLOOKUP(A465,Dengue!$1:$1048576,10,FALSE)</f>
        <v>1</v>
      </c>
      <c r="G465" s="12">
        <f>VLOOKUP($A465,Chik!$1:$1048576,10,FALSE)</f>
        <v>0</v>
      </c>
      <c r="H465" s="12">
        <f>VLOOKUP($A465,zika!$1:$1048576,10,FALSE)</f>
        <v>0</v>
      </c>
      <c r="I465" s="12">
        <f t="shared" si="21"/>
        <v>1</v>
      </c>
      <c r="J465" s="11">
        <v>60142</v>
      </c>
      <c r="K465" s="58" t="s">
        <v>1122</v>
      </c>
      <c r="L465" s="8">
        <f t="shared" si="22"/>
        <v>1.6627315353662999</v>
      </c>
      <c r="M465" s="7" t="str">
        <f t="shared" si="23"/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19" ht="15.75" x14ac:dyDescent="0.25">
      <c r="A466" s="42">
        <v>461</v>
      </c>
      <c r="B466" s="7">
        <v>314010</v>
      </c>
      <c r="C466" s="17" t="s">
        <v>1110</v>
      </c>
      <c r="D466" s="36" t="s">
        <v>22</v>
      </c>
      <c r="E466" s="36" t="s">
        <v>483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 t="shared" si="21"/>
        <v>0</v>
      </c>
      <c r="J466" s="11">
        <v>4134</v>
      </c>
      <c r="K466" s="58" t="s">
        <v>1121</v>
      </c>
      <c r="L466" s="8">
        <f t="shared" si="22"/>
        <v>0</v>
      </c>
      <c r="M466" s="7" t="str">
        <f t="shared" si="23"/>
        <v>Silencioso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19" ht="15.75" x14ac:dyDescent="0.25">
      <c r="A467" s="42">
        <v>462</v>
      </c>
      <c r="B467" s="7">
        <v>314015</v>
      </c>
      <c r="C467" s="17" t="s">
        <v>1108</v>
      </c>
      <c r="D467" s="36" t="s">
        <v>98</v>
      </c>
      <c r="E467" s="36" t="s">
        <v>484</v>
      </c>
      <c r="F467" s="12">
        <f>VLOOKUP(A467,Dengue!$1:$1048576,10,FALSE)</f>
        <v>3</v>
      </c>
      <c r="G467" s="12">
        <f>VLOOKUP($A467,Chik!$1:$1048576,10,FALSE)</f>
        <v>0</v>
      </c>
      <c r="H467" s="12">
        <f>VLOOKUP($A467,zika!$1:$1048576,10,FALSE)</f>
        <v>0</v>
      </c>
      <c r="I467" s="12">
        <f t="shared" si="21"/>
        <v>3</v>
      </c>
      <c r="J467" s="11">
        <v>15207</v>
      </c>
      <c r="K467" s="58" t="s">
        <v>1121</v>
      </c>
      <c r="L467" s="8">
        <f t="shared" si="22"/>
        <v>19.727756954034326</v>
      </c>
      <c r="M467" s="7" t="str">
        <f t="shared" si="23"/>
        <v>Baixa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19" ht="15.75" x14ac:dyDescent="0.25">
      <c r="A468" s="42">
        <v>463</v>
      </c>
      <c r="B468" s="7">
        <v>314020</v>
      </c>
      <c r="C468" s="17" t="s">
        <v>1115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 t="shared" si="21"/>
        <v>0</v>
      </c>
      <c r="J468" s="11">
        <v>2959</v>
      </c>
      <c r="K468" s="58" t="s">
        <v>1121</v>
      </c>
      <c r="L468" s="8">
        <f t="shared" si="22"/>
        <v>0</v>
      </c>
      <c r="M468" s="7" t="str">
        <f t="shared" si="23"/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464</v>
      </c>
      <c r="B469" s="7">
        <v>314030</v>
      </c>
      <c r="C469" s="17" t="s">
        <v>1110</v>
      </c>
      <c r="D469" s="36" t="s">
        <v>20</v>
      </c>
      <c r="E469" s="36" t="s">
        <v>486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 t="shared" si="21"/>
        <v>0</v>
      </c>
      <c r="J469" s="11">
        <v>4044</v>
      </c>
      <c r="K469" s="58" t="s">
        <v>1121</v>
      </c>
      <c r="L469" s="8">
        <f t="shared" si="22"/>
        <v>0</v>
      </c>
      <c r="M469" s="7" t="str">
        <f t="shared" si="23"/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465</v>
      </c>
      <c r="B470" s="7">
        <v>314040</v>
      </c>
      <c r="C470" s="17" t="s">
        <v>1114</v>
      </c>
      <c r="D470" s="36" t="s">
        <v>36</v>
      </c>
      <c r="E470" s="36" t="s">
        <v>487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 t="shared" si="21"/>
        <v>0</v>
      </c>
      <c r="J470" s="11">
        <v>2784</v>
      </c>
      <c r="K470" s="58" t="s">
        <v>1121</v>
      </c>
      <c r="L470" s="8">
        <f t="shared" si="22"/>
        <v>0</v>
      </c>
      <c r="M470" s="7" t="str">
        <f t="shared" si="23"/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38"/>
    </row>
    <row r="471" spans="1:19" ht="15.75" x14ac:dyDescent="0.25">
      <c r="A471" s="42">
        <v>466</v>
      </c>
      <c r="B471" s="7">
        <v>314050</v>
      </c>
      <c r="C471" s="17" t="s">
        <v>1112</v>
      </c>
      <c r="D471" s="36" t="s">
        <v>26</v>
      </c>
      <c r="E471" s="36" t="s">
        <v>488</v>
      </c>
      <c r="F471" s="12">
        <f>VLOOKUP(A471,Dengue!$1:$1048576,10,FALSE)</f>
        <v>8</v>
      </c>
      <c r="G471" s="12">
        <f>VLOOKUP($A471,Chik!$1:$1048576,10,FALSE)</f>
        <v>0</v>
      </c>
      <c r="H471" s="12">
        <f>VLOOKUP($A471,zika!$1:$1048576,10,FALSE)</f>
        <v>0</v>
      </c>
      <c r="I471" s="12">
        <f t="shared" si="21"/>
        <v>8</v>
      </c>
      <c r="J471" s="11">
        <v>13330</v>
      </c>
      <c r="K471" s="58" t="s">
        <v>1121</v>
      </c>
      <c r="L471" s="8">
        <f t="shared" si="22"/>
        <v>60.015003750937737</v>
      </c>
      <c r="M471" s="7" t="str">
        <f t="shared" si="23"/>
        <v>Baixa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467</v>
      </c>
      <c r="B472" s="7">
        <v>314053</v>
      </c>
      <c r="C472" s="17" t="s">
        <v>1109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 t="shared" si="21"/>
        <v>0</v>
      </c>
      <c r="J472" s="11">
        <v>8299</v>
      </c>
      <c r="K472" s="58" t="s">
        <v>1121</v>
      </c>
      <c r="L472" s="8">
        <f t="shared" si="22"/>
        <v>0</v>
      </c>
      <c r="M472" s="7" t="str">
        <f t="shared" si="23"/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468</v>
      </c>
      <c r="B473" s="7">
        <v>314055</v>
      </c>
      <c r="C473" s="17" t="s">
        <v>1113</v>
      </c>
      <c r="D473" s="36" t="s">
        <v>30</v>
      </c>
      <c r="E473" s="36" t="s">
        <v>490</v>
      </c>
      <c r="F473" s="12">
        <f>VLOOKUP(A473,Dengue!$1:$1048576,10,FALSE)</f>
        <v>1</v>
      </c>
      <c r="G473" s="12">
        <f>VLOOKUP($A473,Chik!$1:$1048576,10,FALSE)</f>
        <v>0</v>
      </c>
      <c r="H473" s="12">
        <f>VLOOKUP($A473,zika!$1:$1048576,10,FALSE)</f>
        <v>0</v>
      </c>
      <c r="I473" s="12">
        <f t="shared" si="21"/>
        <v>1</v>
      </c>
      <c r="J473" s="11">
        <v>8526</v>
      </c>
      <c r="K473" s="58" t="s">
        <v>1121</v>
      </c>
      <c r="L473" s="8">
        <f t="shared" si="22"/>
        <v>11.728829462819609</v>
      </c>
      <c r="M473" s="7" t="str">
        <f t="shared" si="23"/>
        <v>Baixa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469</v>
      </c>
      <c r="B474" s="7">
        <v>314060</v>
      </c>
      <c r="C474" s="17" t="s">
        <v>1108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 t="shared" si="21"/>
        <v>0</v>
      </c>
      <c r="J474" s="11">
        <v>4482</v>
      </c>
      <c r="K474" s="58" t="s">
        <v>1121</v>
      </c>
      <c r="L474" s="8">
        <f t="shared" si="22"/>
        <v>0</v>
      </c>
      <c r="M474" s="7" t="str">
        <f t="shared" si="23"/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470</v>
      </c>
      <c r="B475" s="7">
        <v>314070</v>
      </c>
      <c r="C475" s="17" t="s">
        <v>1108</v>
      </c>
      <c r="D475" s="36" t="s">
        <v>98</v>
      </c>
      <c r="E475" s="36" t="s">
        <v>492</v>
      </c>
      <c r="F475" s="12">
        <f>VLOOKUP(A475,Dengue!$1:$1048576,10,FALSE)</f>
        <v>0</v>
      </c>
      <c r="G475" s="12">
        <f>VLOOKUP($A475,Chik!$1:$1048576,10,FALSE)</f>
        <v>0</v>
      </c>
      <c r="H475" s="12">
        <f>VLOOKUP($A475,zika!$1:$1048576,10,FALSE)</f>
        <v>0</v>
      </c>
      <c r="I475" s="12">
        <f t="shared" si="21"/>
        <v>0</v>
      </c>
      <c r="J475" s="11">
        <v>30798</v>
      </c>
      <c r="K475" s="58" t="s">
        <v>1122</v>
      </c>
      <c r="L475" s="8">
        <f t="shared" si="22"/>
        <v>0</v>
      </c>
      <c r="M475" s="7" t="str">
        <f t="shared" si="23"/>
        <v>Silencioso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19" ht="15.75" x14ac:dyDescent="0.25">
      <c r="A476" s="42">
        <v>471</v>
      </c>
      <c r="B476" s="7">
        <v>317150</v>
      </c>
      <c r="C476" s="17" t="s">
        <v>1110</v>
      </c>
      <c r="D476" s="36" t="s">
        <v>22</v>
      </c>
      <c r="E476" s="36" t="s">
        <v>493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 t="shared" si="21"/>
        <v>0</v>
      </c>
      <c r="J476" s="11">
        <v>3227</v>
      </c>
      <c r="K476" s="58" t="s">
        <v>1121</v>
      </c>
      <c r="L476" s="8">
        <f t="shared" si="22"/>
        <v>0</v>
      </c>
      <c r="M476" s="7" t="str">
        <f t="shared" si="23"/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472</v>
      </c>
      <c r="B477" s="7">
        <v>314080</v>
      </c>
      <c r="C477" s="17" t="s">
        <v>1115</v>
      </c>
      <c r="D477" s="36" t="s">
        <v>57</v>
      </c>
      <c r="E477" s="36" t="s">
        <v>494</v>
      </c>
      <c r="F477" s="12">
        <f>VLOOKUP(A477,Dengue!$1:$1048576,10,FALSE)</f>
        <v>1</v>
      </c>
      <c r="G477" s="12">
        <f>VLOOKUP($A477,Chik!$1:$1048576,10,FALSE)</f>
        <v>0</v>
      </c>
      <c r="H477" s="12">
        <f>VLOOKUP($A477,zika!$1:$1048576,10,FALSE)</f>
        <v>0</v>
      </c>
      <c r="I477" s="12">
        <f t="shared" si="21"/>
        <v>1</v>
      </c>
      <c r="J477" s="11">
        <v>14385</v>
      </c>
      <c r="K477" s="58" t="s">
        <v>1121</v>
      </c>
      <c r="L477" s="8">
        <f t="shared" si="22"/>
        <v>6.9516857838025716</v>
      </c>
      <c r="M477" s="7" t="str">
        <f t="shared" si="23"/>
        <v>Baixa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473</v>
      </c>
      <c r="B478" s="7">
        <v>314085</v>
      </c>
      <c r="C478" s="17" t="s">
        <v>1118</v>
      </c>
      <c r="D478" s="36" t="s">
        <v>102</v>
      </c>
      <c r="E478" s="36" t="s">
        <v>495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 t="shared" si="21"/>
        <v>0</v>
      </c>
      <c r="J478" s="11">
        <v>11050</v>
      </c>
      <c r="K478" s="58" t="s">
        <v>1121</v>
      </c>
      <c r="L478" s="8">
        <f t="shared" si="22"/>
        <v>0</v>
      </c>
      <c r="M478" s="7" t="str">
        <f t="shared" si="23"/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38"/>
    </row>
    <row r="479" spans="1:19" ht="15.75" x14ac:dyDescent="0.25">
      <c r="A479" s="42">
        <v>474</v>
      </c>
      <c r="B479" s="7">
        <v>314090</v>
      </c>
      <c r="C479" s="17" t="s">
        <v>1109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 t="shared" si="21"/>
        <v>0</v>
      </c>
      <c r="J479" s="11">
        <v>18808</v>
      </c>
      <c r="K479" s="58" t="s">
        <v>1121</v>
      </c>
      <c r="L479" s="8">
        <f t="shared" si="22"/>
        <v>0</v>
      </c>
      <c r="M479" s="7" t="str">
        <f t="shared" si="23"/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475</v>
      </c>
      <c r="B480" s="7">
        <v>314100</v>
      </c>
      <c r="C480" s="17" t="s">
        <v>1118</v>
      </c>
      <c r="D480" s="36" t="s">
        <v>102</v>
      </c>
      <c r="E480" s="36" t="s">
        <v>497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 t="shared" si="21"/>
        <v>0</v>
      </c>
      <c r="J480" s="11">
        <v>12508</v>
      </c>
      <c r="K480" s="58" t="s">
        <v>1121</v>
      </c>
      <c r="L480" s="8">
        <f t="shared" si="22"/>
        <v>0</v>
      </c>
      <c r="M480" s="7" t="str">
        <f t="shared" si="23"/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19" ht="15.75" x14ac:dyDescent="0.25">
      <c r="A481" s="42">
        <v>476</v>
      </c>
      <c r="B481" s="7">
        <v>314110</v>
      </c>
      <c r="C481" s="17" t="s">
        <v>1108</v>
      </c>
      <c r="D481" s="36" t="s">
        <v>98</v>
      </c>
      <c r="E481" s="36" t="s">
        <v>498</v>
      </c>
      <c r="F481" s="12">
        <f>VLOOKUP(A481,Dengue!$1:$1048576,10,FALSE)</f>
        <v>5</v>
      </c>
      <c r="G481" s="12">
        <f>VLOOKUP($A481,Chik!$1:$1048576,10,FALSE)</f>
        <v>0</v>
      </c>
      <c r="H481" s="12">
        <f>VLOOKUP($A481,zika!$1:$1048576,10,FALSE)</f>
        <v>0</v>
      </c>
      <c r="I481" s="12">
        <f t="shared" si="21"/>
        <v>5</v>
      </c>
      <c r="J481" s="11">
        <v>37473</v>
      </c>
      <c r="K481" s="58" t="s">
        <v>1122</v>
      </c>
      <c r="L481" s="8">
        <f t="shared" si="22"/>
        <v>13.342940250313561</v>
      </c>
      <c r="M481" s="7" t="str">
        <f t="shared" si="23"/>
        <v>Baixa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19" ht="15.75" x14ac:dyDescent="0.25">
      <c r="A482" s="42">
        <v>477</v>
      </c>
      <c r="B482" s="7">
        <v>314120</v>
      </c>
      <c r="C482" s="17" t="s">
        <v>1117</v>
      </c>
      <c r="D482" s="36" t="s">
        <v>71</v>
      </c>
      <c r="E482" s="36" t="s">
        <v>499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 t="shared" si="21"/>
        <v>0</v>
      </c>
      <c r="J482" s="11">
        <v>3758</v>
      </c>
      <c r="K482" s="58" t="s">
        <v>1121</v>
      </c>
      <c r="L482" s="8">
        <f t="shared" si="22"/>
        <v>0</v>
      </c>
      <c r="M482" s="7" t="str">
        <f t="shared" si="23"/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478</v>
      </c>
      <c r="B483" s="7">
        <v>314130</v>
      </c>
      <c r="C483" s="17" t="s">
        <v>1112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 t="shared" si="21"/>
        <v>0</v>
      </c>
      <c r="J483" s="11">
        <v>3771</v>
      </c>
      <c r="K483" s="58" t="s">
        <v>1121</v>
      </c>
      <c r="L483" s="8">
        <f t="shared" si="22"/>
        <v>0</v>
      </c>
      <c r="M483" s="7" t="str">
        <f t="shared" si="23"/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479</v>
      </c>
      <c r="B484" s="7">
        <v>314140</v>
      </c>
      <c r="C484" s="17" t="s">
        <v>1113</v>
      </c>
      <c r="D484" s="36" t="s">
        <v>30</v>
      </c>
      <c r="E484" s="36" t="s">
        <v>501</v>
      </c>
      <c r="F484" s="12">
        <f>VLOOKUP(A484,Dengue!$1:$1048576,10,FALSE)</f>
        <v>174</v>
      </c>
      <c r="G484" s="12">
        <f>VLOOKUP($A484,Chik!$1:$1048576,10,FALSE)</f>
        <v>2</v>
      </c>
      <c r="H484" s="12">
        <f>VLOOKUP($A484,zika!$1:$1048576,10,FALSE)</f>
        <v>2</v>
      </c>
      <c r="I484" s="12">
        <f t="shared" si="21"/>
        <v>178</v>
      </c>
      <c r="J484" s="11">
        <v>20882</v>
      </c>
      <c r="K484" s="58" t="s">
        <v>1121</v>
      </c>
      <c r="L484" s="8">
        <f t="shared" si="22"/>
        <v>852.40877310602434</v>
      </c>
      <c r="M484" s="7" t="str">
        <f t="shared" si="23"/>
        <v>Muito Alta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480</v>
      </c>
      <c r="B485" s="7">
        <v>314150</v>
      </c>
      <c r="C485" s="17" t="s">
        <v>1110</v>
      </c>
      <c r="D485" s="36" t="s">
        <v>22</v>
      </c>
      <c r="E485" s="36" t="s">
        <v>502</v>
      </c>
      <c r="F485" s="12">
        <f>VLOOKUP(A485,Dengue!$1:$1048576,10,FALSE)</f>
        <v>2</v>
      </c>
      <c r="G485" s="12">
        <f>VLOOKUP($A485,Chik!$1:$1048576,10,FALSE)</f>
        <v>0</v>
      </c>
      <c r="H485" s="12">
        <f>VLOOKUP($A485,zika!$1:$1048576,10,FALSE)</f>
        <v>0</v>
      </c>
      <c r="I485" s="12">
        <f t="shared" si="21"/>
        <v>2</v>
      </c>
      <c r="J485" s="11">
        <v>6446</v>
      </c>
      <c r="K485" s="58" t="s">
        <v>1121</v>
      </c>
      <c r="L485" s="8">
        <f t="shared" si="22"/>
        <v>31.026993484331367</v>
      </c>
      <c r="M485" s="7" t="str">
        <f t="shared" si="23"/>
        <v>Baixa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481</v>
      </c>
      <c r="B486" s="7">
        <v>314160</v>
      </c>
      <c r="C486" s="17" t="s">
        <v>1115</v>
      </c>
      <c r="D486" s="36" t="s">
        <v>62</v>
      </c>
      <c r="E486" s="36" t="s">
        <v>503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 t="shared" si="21"/>
        <v>0</v>
      </c>
      <c r="J486" s="11">
        <v>10720</v>
      </c>
      <c r="K486" s="58" t="s">
        <v>1121</v>
      </c>
      <c r="L486" s="8">
        <f t="shared" si="22"/>
        <v>0</v>
      </c>
      <c r="M486" s="7" t="str">
        <f t="shared" si="23"/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482</v>
      </c>
      <c r="B487" s="7">
        <v>314170</v>
      </c>
      <c r="C487" s="17" t="s">
        <v>1110</v>
      </c>
      <c r="D487" s="36" t="s">
        <v>20</v>
      </c>
      <c r="E487" s="36" t="s">
        <v>504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 t="shared" si="21"/>
        <v>0</v>
      </c>
      <c r="J487" s="11">
        <v>5666</v>
      </c>
      <c r="K487" s="58" t="s">
        <v>1121</v>
      </c>
      <c r="L487" s="8">
        <f t="shared" si="22"/>
        <v>0</v>
      </c>
      <c r="M487" s="7" t="str">
        <f t="shared" si="23"/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19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 t="shared" si="21"/>
        <v>0</v>
      </c>
      <c r="J488" s="11">
        <v>31471</v>
      </c>
      <c r="K488" s="58" t="s">
        <v>1122</v>
      </c>
      <c r="L488" s="8">
        <f t="shared" si="22"/>
        <v>0</v>
      </c>
      <c r="M488" s="7" t="str">
        <f t="shared" si="23"/>
        <v>Silencioso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484</v>
      </c>
      <c r="B489" s="7">
        <v>314190</v>
      </c>
      <c r="C489" s="17" t="s">
        <v>1114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 t="shared" si="21"/>
        <v>0</v>
      </c>
      <c r="J489" s="11">
        <v>3896</v>
      </c>
      <c r="K489" s="58" t="s">
        <v>1121</v>
      </c>
      <c r="L489" s="8">
        <f t="shared" si="22"/>
        <v>0</v>
      </c>
      <c r="M489" s="7" t="str">
        <f t="shared" si="23"/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485</v>
      </c>
      <c r="B490" s="7">
        <v>314200</v>
      </c>
      <c r="C490" s="17" t="s">
        <v>1118</v>
      </c>
      <c r="D490" s="36" t="s">
        <v>121</v>
      </c>
      <c r="E490" s="36" t="s">
        <v>507</v>
      </c>
      <c r="F490" s="12">
        <f>VLOOKUP(A490,Dengue!$1:$1048576,10,FALSE)</f>
        <v>2</v>
      </c>
      <c r="G490" s="12">
        <f>VLOOKUP($A490,Chik!$1:$1048576,10,FALSE)</f>
        <v>0</v>
      </c>
      <c r="H490" s="12">
        <f>VLOOKUP($A490,zika!$1:$1048576,10,FALSE)</f>
        <v>0</v>
      </c>
      <c r="I490" s="12">
        <f t="shared" si="21"/>
        <v>2</v>
      </c>
      <c r="J490" s="11">
        <v>13557</v>
      </c>
      <c r="K490" s="58" t="s">
        <v>1121</v>
      </c>
      <c r="L490" s="8">
        <f t="shared" si="22"/>
        <v>14.752526370140888</v>
      </c>
      <c r="M490" s="7" t="str">
        <f t="shared" si="23"/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486</v>
      </c>
      <c r="B491" s="7">
        <v>314210</v>
      </c>
      <c r="C491" s="17" t="s">
        <v>1115</v>
      </c>
      <c r="D491" s="36" t="s">
        <v>62</v>
      </c>
      <c r="E491" s="36" t="s">
        <v>508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 t="shared" si="21"/>
        <v>0</v>
      </c>
      <c r="J491" s="11">
        <v>10721</v>
      </c>
      <c r="K491" s="58" t="s">
        <v>1121</v>
      </c>
      <c r="L491" s="8">
        <f t="shared" si="22"/>
        <v>0</v>
      </c>
      <c r="M491" s="7" t="str">
        <f t="shared" si="23"/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487</v>
      </c>
      <c r="B492" s="7">
        <v>314220</v>
      </c>
      <c r="C492" s="17" t="s">
        <v>1115</v>
      </c>
      <c r="D492" s="36" t="s">
        <v>62</v>
      </c>
      <c r="E492" s="36" t="s">
        <v>509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 t="shared" si="21"/>
        <v>0</v>
      </c>
      <c r="J492" s="11">
        <v>14913</v>
      </c>
      <c r="K492" s="58" t="s">
        <v>1121</v>
      </c>
      <c r="L492" s="8">
        <f t="shared" si="22"/>
        <v>0</v>
      </c>
      <c r="M492" s="7" t="str">
        <f t="shared" si="23"/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488</v>
      </c>
      <c r="B493" s="7">
        <v>314225</v>
      </c>
      <c r="C493" s="17" t="s">
        <v>1118</v>
      </c>
      <c r="D493" s="36" t="s">
        <v>121</v>
      </c>
      <c r="E493" s="36" t="s">
        <v>510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 t="shared" si="21"/>
        <v>0</v>
      </c>
      <c r="J493" s="11">
        <v>4861</v>
      </c>
      <c r="K493" s="58" t="s">
        <v>1121</v>
      </c>
      <c r="L493" s="8">
        <f t="shared" si="22"/>
        <v>0</v>
      </c>
      <c r="M493" s="7" t="str">
        <f t="shared" si="23"/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489</v>
      </c>
      <c r="B494" s="7">
        <v>314230</v>
      </c>
      <c r="C494" s="17" t="s">
        <v>1108</v>
      </c>
      <c r="D494" s="36" t="s">
        <v>98</v>
      </c>
      <c r="E494" s="36" t="s">
        <v>511</v>
      </c>
      <c r="F494" s="12">
        <f>VLOOKUP(A494,Dengue!$1:$1048576,10,FALSE)</f>
        <v>1</v>
      </c>
      <c r="G494" s="12">
        <f>VLOOKUP($A494,Chik!$1:$1048576,10,FALSE)</f>
        <v>0</v>
      </c>
      <c r="H494" s="12">
        <f>VLOOKUP($A494,zika!$1:$1048576,10,FALSE)</f>
        <v>0</v>
      </c>
      <c r="I494" s="12">
        <f t="shared" si="21"/>
        <v>1</v>
      </c>
      <c r="J494" s="11">
        <v>4904</v>
      </c>
      <c r="K494" s="58" t="s">
        <v>1121</v>
      </c>
      <c r="L494" s="8">
        <f t="shared" si="22"/>
        <v>20.391517128874391</v>
      </c>
      <c r="M494" s="7" t="str">
        <f t="shared" si="23"/>
        <v>Baixa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490</v>
      </c>
      <c r="B495" s="7">
        <v>314240</v>
      </c>
      <c r="C495" s="17" t="s">
        <v>1112</v>
      </c>
      <c r="D495" s="36" t="s">
        <v>26</v>
      </c>
      <c r="E495" s="36" t="s">
        <v>512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 t="shared" si="21"/>
        <v>0</v>
      </c>
      <c r="J495" s="11">
        <v>7479</v>
      </c>
      <c r="K495" s="58" t="s">
        <v>1121</v>
      </c>
      <c r="L495" s="8">
        <f t="shared" si="22"/>
        <v>0</v>
      </c>
      <c r="M495" s="7" t="str">
        <f t="shared" si="23"/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491</v>
      </c>
      <c r="B496" s="7">
        <v>314250</v>
      </c>
      <c r="C496" s="17" t="s">
        <v>1108</v>
      </c>
      <c r="D496" s="36" t="s">
        <v>11</v>
      </c>
      <c r="E496" s="36" t="s">
        <v>513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 t="shared" si="21"/>
        <v>0</v>
      </c>
      <c r="J496" s="11">
        <v>2240</v>
      </c>
      <c r="K496" s="58" t="s">
        <v>1121</v>
      </c>
      <c r="L496" s="8">
        <f t="shared" si="22"/>
        <v>0</v>
      </c>
      <c r="M496" s="7" t="str">
        <f t="shared" si="23"/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492</v>
      </c>
      <c r="B497" s="7">
        <v>314260</v>
      </c>
      <c r="C497" s="17" t="s">
        <v>1114</v>
      </c>
      <c r="D497" s="36" t="s">
        <v>33</v>
      </c>
      <c r="E497" s="36" t="s">
        <v>514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 t="shared" si="21"/>
        <v>0</v>
      </c>
      <c r="J497" s="11">
        <v>8648</v>
      </c>
      <c r="K497" s="58" t="s">
        <v>1121</v>
      </c>
      <c r="L497" s="8">
        <f t="shared" si="22"/>
        <v>0</v>
      </c>
      <c r="M497" s="7" t="str">
        <f t="shared" si="23"/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493</v>
      </c>
      <c r="B498" s="7">
        <v>314270</v>
      </c>
      <c r="C498" s="17" t="s">
        <v>1118</v>
      </c>
      <c r="D498" s="36" t="s">
        <v>121</v>
      </c>
      <c r="E498" s="36" t="s">
        <v>515</v>
      </c>
      <c r="F498" s="12">
        <f>VLOOKUP(A498,Dengue!$1:$1048576,10,FALSE)</f>
        <v>0</v>
      </c>
      <c r="G498" s="12">
        <f>VLOOKUP($A498,Chik!$1:$1048576,10,FALSE)</f>
        <v>0</v>
      </c>
      <c r="H498" s="12">
        <f>VLOOKUP($A498,zika!$1:$1048576,10,FALSE)</f>
        <v>0</v>
      </c>
      <c r="I498" s="12">
        <f t="shared" si="21"/>
        <v>0</v>
      </c>
      <c r="J498" s="11">
        <v>15012</v>
      </c>
      <c r="K498" s="58" t="s">
        <v>1121</v>
      </c>
      <c r="L498" s="8">
        <f t="shared" si="22"/>
        <v>0</v>
      </c>
      <c r="M498" s="7" t="str">
        <f t="shared" si="23"/>
        <v>Silencioso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494</v>
      </c>
      <c r="B499" s="7">
        <v>314280</v>
      </c>
      <c r="C499" s="17" t="s">
        <v>1107</v>
      </c>
      <c r="D499" s="36" t="s">
        <v>8</v>
      </c>
      <c r="E499" s="36" t="s">
        <v>516</v>
      </c>
      <c r="F499" s="12">
        <f>VLOOKUP(A499,Dengue!$1:$1048576,10,FALSE)</f>
        <v>69</v>
      </c>
      <c r="G499" s="12">
        <f>VLOOKUP($A499,Chik!$1:$1048576,10,FALSE)</f>
        <v>0</v>
      </c>
      <c r="H499" s="12">
        <f>VLOOKUP($A499,zika!$1:$1048576,10,FALSE)</f>
        <v>0</v>
      </c>
      <c r="I499" s="12">
        <f t="shared" si="21"/>
        <v>69</v>
      </c>
      <c r="J499" s="11">
        <v>20999</v>
      </c>
      <c r="K499" s="58" t="s">
        <v>1121</v>
      </c>
      <c r="L499" s="8">
        <f t="shared" si="22"/>
        <v>328.58707557502737</v>
      </c>
      <c r="M499" s="7" t="str">
        <f t="shared" si="23"/>
        <v>Alta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19" ht="15.75" x14ac:dyDescent="0.25">
      <c r="A500" s="42">
        <v>495</v>
      </c>
      <c r="B500" s="7">
        <v>314290</v>
      </c>
      <c r="C500" s="17" t="s">
        <v>1118</v>
      </c>
      <c r="D500" s="36" t="s">
        <v>102</v>
      </c>
      <c r="E500" s="36" t="s">
        <v>517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 t="shared" si="21"/>
        <v>0</v>
      </c>
      <c r="J500" s="11">
        <v>21017</v>
      </c>
      <c r="K500" s="58" t="s">
        <v>1121</v>
      </c>
      <c r="L500" s="8">
        <f t="shared" si="22"/>
        <v>0</v>
      </c>
      <c r="M500" s="7" t="str">
        <f t="shared" si="23"/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19" ht="15.75" x14ac:dyDescent="0.25">
      <c r="A501" s="42">
        <v>496</v>
      </c>
      <c r="B501" s="7">
        <v>314300</v>
      </c>
      <c r="C501" s="17" t="s">
        <v>1114</v>
      </c>
      <c r="D501" s="36" t="s">
        <v>40</v>
      </c>
      <c r="E501" s="36" t="s">
        <v>518</v>
      </c>
      <c r="F501" s="12">
        <f>VLOOKUP(A501,Dengue!$1:$1048576,10,FALSE)</f>
        <v>2</v>
      </c>
      <c r="G501" s="12">
        <f>VLOOKUP($A501,Chik!$1:$1048576,10,FALSE)</f>
        <v>0</v>
      </c>
      <c r="H501" s="12">
        <f>VLOOKUP($A501,zika!$1:$1048576,10,FALSE)</f>
        <v>0</v>
      </c>
      <c r="I501" s="12">
        <f t="shared" si="21"/>
        <v>2</v>
      </c>
      <c r="J501" s="11">
        <v>13180</v>
      </c>
      <c r="K501" s="58" t="s">
        <v>1121</v>
      </c>
      <c r="L501" s="8">
        <f t="shared" si="22"/>
        <v>15.174506828528072</v>
      </c>
      <c r="M501" s="7" t="str">
        <f t="shared" si="23"/>
        <v>Baixa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497</v>
      </c>
      <c r="B502" s="7">
        <v>314310</v>
      </c>
      <c r="C502" s="17" t="s">
        <v>1107</v>
      </c>
      <c r="D502" s="36" t="s">
        <v>8</v>
      </c>
      <c r="E502" s="36" t="s">
        <v>519</v>
      </c>
      <c r="F502" s="12">
        <f>VLOOKUP(A502,Dengue!$1:$1048576,10,FALSE)</f>
        <v>12</v>
      </c>
      <c r="G502" s="12">
        <f>VLOOKUP($A502,Chik!$1:$1048576,10,FALSE)</f>
        <v>0</v>
      </c>
      <c r="H502" s="12">
        <f>VLOOKUP($A502,zika!$1:$1048576,10,FALSE)</f>
        <v>0</v>
      </c>
      <c r="I502" s="12">
        <f t="shared" si="21"/>
        <v>12</v>
      </c>
      <c r="J502" s="11">
        <v>47682</v>
      </c>
      <c r="K502" s="58" t="s">
        <v>1122</v>
      </c>
      <c r="L502" s="8">
        <f t="shared" si="22"/>
        <v>25.166729583490621</v>
      </c>
      <c r="M502" s="7" t="str">
        <f t="shared" si="23"/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19" ht="15.75" x14ac:dyDescent="0.25">
      <c r="A503" s="42">
        <v>498</v>
      </c>
      <c r="B503" s="7">
        <v>314315</v>
      </c>
      <c r="C503" s="17" t="s">
        <v>1113</v>
      </c>
      <c r="D503" s="36" t="s">
        <v>30</v>
      </c>
      <c r="E503" s="36" t="s">
        <v>520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 t="shared" si="21"/>
        <v>0</v>
      </c>
      <c r="J503" s="11">
        <v>4889</v>
      </c>
      <c r="K503" s="58" t="s">
        <v>1121</v>
      </c>
      <c r="L503" s="8">
        <f t="shared" si="22"/>
        <v>0</v>
      </c>
      <c r="M503" s="7" t="str">
        <f t="shared" si="23"/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499</v>
      </c>
      <c r="B504" s="7">
        <v>314320</v>
      </c>
      <c r="C504" s="17" t="s">
        <v>1114</v>
      </c>
      <c r="D504" s="36" t="s">
        <v>45</v>
      </c>
      <c r="E504" s="36" t="s">
        <v>521</v>
      </c>
      <c r="F504" s="12">
        <f>VLOOKUP(A504,Dengue!$1:$1048576,10,FALSE)</f>
        <v>17</v>
      </c>
      <c r="G504" s="12">
        <f>VLOOKUP($A504,Chik!$1:$1048576,10,FALSE)</f>
        <v>0</v>
      </c>
      <c r="H504" s="12">
        <f>VLOOKUP($A504,zika!$1:$1048576,10,FALSE)</f>
        <v>0</v>
      </c>
      <c r="I504" s="12">
        <f t="shared" si="21"/>
        <v>17</v>
      </c>
      <c r="J504" s="11">
        <v>21534</v>
      </c>
      <c r="K504" s="58" t="s">
        <v>1121</v>
      </c>
      <c r="L504" s="8">
        <f t="shared" si="22"/>
        <v>78.944924305749055</v>
      </c>
      <c r="M504" s="7" t="str">
        <f t="shared" si="23"/>
        <v>Baixa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500</v>
      </c>
      <c r="B505" s="7">
        <v>314340</v>
      </c>
      <c r="C505" s="17" t="s">
        <v>1114</v>
      </c>
      <c r="D505" s="36" t="s">
        <v>36</v>
      </c>
      <c r="E505" s="36" t="s">
        <v>522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 t="shared" si="21"/>
        <v>0</v>
      </c>
      <c r="J505" s="11">
        <v>23569</v>
      </c>
      <c r="K505" s="58" t="s">
        <v>1121</v>
      </c>
      <c r="L505" s="8">
        <f t="shared" si="22"/>
        <v>0</v>
      </c>
      <c r="M505" s="7" t="str">
        <f t="shared" si="23"/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501</v>
      </c>
      <c r="B506" s="7">
        <v>314330</v>
      </c>
      <c r="C506" s="17" t="s">
        <v>1118</v>
      </c>
      <c r="D506" s="36" t="s">
        <v>102</v>
      </c>
      <c r="E506" s="36" t="s">
        <v>102</v>
      </c>
      <c r="F506" s="12">
        <f>VLOOKUP(A506,Dengue!$1:$1048576,10,FALSE)</f>
        <v>30</v>
      </c>
      <c r="G506" s="12">
        <f>VLOOKUP($A506,Chik!$1:$1048576,10,FALSE)</f>
        <v>1</v>
      </c>
      <c r="H506" s="12">
        <f>VLOOKUP($A506,zika!$1:$1048576,10,FALSE)</f>
        <v>1</v>
      </c>
      <c r="I506" s="12">
        <f t="shared" si="21"/>
        <v>32</v>
      </c>
      <c r="J506" s="11">
        <v>404804</v>
      </c>
      <c r="K506" s="58" t="s">
        <v>1125</v>
      </c>
      <c r="L506" s="8">
        <f t="shared" si="22"/>
        <v>7.9050602266776027</v>
      </c>
      <c r="M506" s="7" t="str">
        <f t="shared" si="23"/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19" ht="15.75" x14ac:dyDescent="0.25">
      <c r="A507" s="42">
        <v>502</v>
      </c>
      <c r="B507" s="7">
        <v>314345</v>
      </c>
      <c r="C507" s="17" t="s">
        <v>1118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 t="shared" si="21"/>
        <v>0</v>
      </c>
      <c r="J507" s="11">
        <v>8180</v>
      </c>
      <c r="K507" s="58" t="s">
        <v>1121</v>
      </c>
      <c r="L507" s="8">
        <f t="shared" si="22"/>
        <v>0</v>
      </c>
      <c r="M507" s="7" t="str">
        <f t="shared" si="23"/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503</v>
      </c>
      <c r="B508" s="7">
        <v>314350</v>
      </c>
      <c r="C508" s="17" t="s">
        <v>1108</v>
      </c>
      <c r="D508" s="36" t="s">
        <v>11</v>
      </c>
      <c r="E508" s="36" t="s">
        <v>524</v>
      </c>
      <c r="F508" s="12">
        <f>VLOOKUP(A508,Dengue!$1:$1048576,10,FALSE)</f>
        <v>8</v>
      </c>
      <c r="G508" s="12">
        <f>VLOOKUP($A508,Chik!$1:$1048576,10,FALSE)</f>
        <v>0</v>
      </c>
      <c r="H508" s="12">
        <f>VLOOKUP($A508,zika!$1:$1048576,10,FALSE)</f>
        <v>0</v>
      </c>
      <c r="I508" s="12">
        <f t="shared" si="21"/>
        <v>8</v>
      </c>
      <c r="J508" s="11">
        <v>8815</v>
      </c>
      <c r="K508" s="58" t="s">
        <v>1121</v>
      </c>
      <c r="L508" s="8">
        <f t="shared" si="22"/>
        <v>90.754395916052189</v>
      </c>
      <c r="M508" s="7" t="str">
        <f t="shared" si="23"/>
        <v>Baixa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504</v>
      </c>
      <c r="B509" s="7">
        <v>314360</v>
      </c>
      <c r="C509" s="17" t="s">
        <v>1108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 t="shared" si="21"/>
        <v>0</v>
      </c>
      <c r="J509" s="11">
        <v>2488</v>
      </c>
      <c r="K509" s="58" t="s">
        <v>1121</v>
      </c>
      <c r="L509" s="8">
        <f t="shared" si="22"/>
        <v>0</v>
      </c>
      <c r="M509" s="7" t="str">
        <f t="shared" si="23"/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505</v>
      </c>
      <c r="B510" s="7">
        <v>314370</v>
      </c>
      <c r="C510" s="17" t="s">
        <v>1108</v>
      </c>
      <c r="D510" s="36" t="s">
        <v>90</v>
      </c>
      <c r="E510" s="36" t="s">
        <v>526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 t="shared" si="21"/>
        <v>0</v>
      </c>
      <c r="J510" s="11">
        <v>3211</v>
      </c>
      <c r="K510" s="58" t="s">
        <v>1121</v>
      </c>
      <c r="L510" s="8">
        <f t="shared" si="22"/>
        <v>0</v>
      </c>
      <c r="M510" s="7" t="str">
        <f t="shared" si="23"/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506</v>
      </c>
      <c r="B511" s="7">
        <v>314380</v>
      </c>
      <c r="C511" s="17" t="s">
        <v>1114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 t="shared" si="21"/>
        <v>0</v>
      </c>
      <c r="J511" s="11">
        <v>6065</v>
      </c>
      <c r="K511" s="58" t="s">
        <v>1121</v>
      </c>
      <c r="L511" s="8">
        <f t="shared" si="22"/>
        <v>0</v>
      </c>
      <c r="M511" s="7" t="str">
        <f t="shared" si="23"/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38"/>
    </row>
    <row r="512" spans="1:19" ht="15.75" x14ac:dyDescent="0.25">
      <c r="A512" s="42">
        <v>507</v>
      </c>
      <c r="B512" s="7">
        <v>314390</v>
      </c>
      <c r="C512" s="17" t="s">
        <v>1115</v>
      </c>
      <c r="D512" s="36" t="s">
        <v>62</v>
      </c>
      <c r="E512" s="36" t="s">
        <v>528</v>
      </c>
      <c r="F512" s="12">
        <f>VLOOKUP(A512,Dengue!$1:$1048576,10,FALSE)</f>
        <v>8</v>
      </c>
      <c r="G512" s="12">
        <f>VLOOKUP($A512,Chik!$1:$1048576,10,FALSE)</f>
        <v>0</v>
      </c>
      <c r="H512" s="12">
        <f>VLOOKUP($A512,zika!$1:$1048576,10,FALSE)</f>
        <v>0</v>
      </c>
      <c r="I512" s="12">
        <f t="shared" si="21"/>
        <v>8</v>
      </c>
      <c r="J512" s="11">
        <v>108113</v>
      </c>
      <c r="K512" s="58" t="s">
        <v>1124</v>
      </c>
      <c r="L512" s="8">
        <f t="shared" si="22"/>
        <v>7.3996651651512764</v>
      </c>
      <c r="M512" s="7" t="str">
        <f t="shared" si="23"/>
        <v>Baixa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19" ht="15.75" x14ac:dyDescent="0.25">
      <c r="A513" s="42">
        <v>508</v>
      </c>
      <c r="B513" s="7">
        <v>314400</v>
      </c>
      <c r="C513" s="17" t="s">
        <v>1109</v>
      </c>
      <c r="D513" s="36" t="s">
        <v>14</v>
      </c>
      <c r="E513" s="36" t="s">
        <v>529</v>
      </c>
      <c r="F513" s="12">
        <f>VLOOKUP(A513,Dengue!$1:$1048576,10,FALSE)</f>
        <v>117</v>
      </c>
      <c r="G513" s="12">
        <f>VLOOKUP($A513,Chik!$1:$1048576,10,FALSE)</f>
        <v>1</v>
      </c>
      <c r="H513" s="12">
        <f>VLOOKUP($A513,zika!$1:$1048576,10,FALSE)</f>
        <v>2</v>
      </c>
      <c r="I513" s="12">
        <f t="shared" si="21"/>
        <v>120</v>
      </c>
      <c r="J513" s="11">
        <v>26997</v>
      </c>
      <c r="K513" s="58" t="s">
        <v>1122</v>
      </c>
      <c r="L513" s="8">
        <f t="shared" si="22"/>
        <v>444.49383264807199</v>
      </c>
      <c r="M513" s="7" t="str">
        <f t="shared" si="23"/>
        <v>Alta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19" ht="15.75" x14ac:dyDescent="0.25">
      <c r="A514" s="42">
        <v>509</v>
      </c>
      <c r="B514" s="7">
        <v>314410</v>
      </c>
      <c r="C514" s="17" t="s">
        <v>1114</v>
      </c>
      <c r="D514" s="36" t="s">
        <v>40</v>
      </c>
      <c r="E514" s="36" t="s">
        <v>530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 t="shared" si="21"/>
        <v>0</v>
      </c>
      <c r="J514" s="11">
        <v>20594</v>
      </c>
      <c r="K514" s="58" t="s">
        <v>1121</v>
      </c>
      <c r="L514" s="8">
        <f t="shared" si="22"/>
        <v>0</v>
      </c>
      <c r="M514" s="7" t="str">
        <f t="shared" si="23"/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510</v>
      </c>
      <c r="B515" s="7">
        <v>314420</v>
      </c>
      <c r="C515" s="17" t="s">
        <v>1110</v>
      </c>
      <c r="D515" s="36" t="s">
        <v>22</v>
      </c>
      <c r="E515" s="36" t="s">
        <v>531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 t="shared" si="21"/>
        <v>0</v>
      </c>
      <c r="J515" s="11">
        <v>3219</v>
      </c>
      <c r="K515" s="58" t="s">
        <v>1121</v>
      </c>
      <c r="L515" s="8">
        <f t="shared" si="22"/>
        <v>0</v>
      </c>
      <c r="M515" s="7" t="str">
        <f t="shared" si="23"/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19" ht="15.75" x14ac:dyDescent="0.25">
      <c r="A516" s="42">
        <v>511</v>
      </c>
      <c r="B516" s="7">
        <v>314430</v>
      </c>
      <c r="C516" s="17" t="s">
        <v>1113</v>
      </c>
      <c r="D516" s="36" t="s">
        <v>28</v>
      </c>
      <c r="E516" s="36" t="s">
        <v>532</v>
      </c>
      <c r="F516" s="12">
        <f>VLOOKUP(A516,Dengue!$1:$1048576,10,FALSE)</f>
        <v>1</v>
      </c>
      <c r="G516" s="12">
        <f>VLOOKUP($A516,Chik!$1:$1048576,10,FALSE)</f>
        <v>0</v>
      </c>
      <c r="H516" s="12">
        <f>VLOOKUP($A516,zika!$1:$1048576,10,FALSE)</f>
        <v>0</v>
      </c>
      <c r="I516" s="12">
        <f t="shared" si="21"/>
        <v>1</v>
      </c>
      <c r="J516" s="11">
        <v>40839</v>
      </c>
      <c r="K516" s="58" t="s">
        <v>1122</v>
      </c>
      <c r="L516" s="8">
        <f t="shared" si="22"/>
        <v>2.4486397806018756</v>
      </c>
      <c r="M516" s="7" t="str">
        <f t="shared" si="23"/>
        <v>Baixa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38"/>
    </row>
    <row r="517" spans="1:19" ht="15.75" x14ac:dyDescent="0.25">
      <c r="A517" s="42">
        <v>512</v>
      </c>
      <c r="B517" s="7">
        <v>314435</v>
      </c>
      <c r="C517" s="17" t="s">
        <v>1110</v>
      </c>
      <c r="D517" s="36" t="s">
        <v>20</v>
      </c>
      <c r="E517" s="36" t="s">
        <v>533</v>
      </c>
      <c r="F517" s="12">
        <f>VLOOKUP(A517,Dengue!$1:$1048576,10,FALSE)</f>
        <v>1</v>
      </c>
      <c r="G517" s="12">
        <f>VLOOKUP($A517,Chik!$1:$1048576,10,FALSE)</f>
        <v>0</v>
      </c>
      <c r="H517" s="12">
        <f>VLOOKUP($A517,zika!$1:$1048576,10,FALSE)</f>
        <v>0</v>
      </c>
      <c r="I517" s="12">
        <f t="shared" si="21"/>
        <v>1</v>
      </c>
      <c r="J517" s="11">
        <v>6939</v>
      </c>
      <c r="K517" s="58" t="s">
        <v>1121</v>
      </c>
      <c r="L517" s="8">
        <f t="shared" si="22"/>
        <v>14.411298457991066</v>
      </c>
      <c r="M517" s="7" t="str">
        <f t="shared" si="23"/>
        <v>Baixa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513</v>
      </c>
      <c r="B518" s="7">
        <v>314437</v>
      </c>
      <c r="C518" s="17" t="s">
        <v>1117</v>
      </c>
      <c r="D518" s="36" t="s">
        <v>80</v>
      </c>
      <c r="E518" s="36" t="s">
        <v>534</v>
      </c>
      <c r="F518" s="12">
        <f>VLOOKUP(A518,Dengue!$1:$1048576,10,FALSE)</f>
        <v>1</v>
      </c>
      <c r="G518" s="12">
        <f>VLOOKUP($A518,Chik!$1:$1048576,10,FALSE)</f>
        <v>0</v>
      </c>
      <c r="H518" s="12">
        <f>VLOOKUP($A518,zika!$1:$1048576,10,FALSE)</f>
        <v>0</v>
      </c>
      <c r="I518" s="12">
        <f t="shared" ref="I518:I581" si="24">H518+F518+G518</f>
        <v>1</v>
      </c>
      <c r="J518" s="11">
        <v>3314</v>
      </c>
      <c r="K518" s="58" t="s">
        <v>1121</v>
      </c>
      <c r="L518" s="8">
        <f t="shared" ref="L518:L581" si="25">I518/J518*100000</f>
        <v>30.175015087507543</v>
      </c>
      <c r="M518" s="7" t="str">
        <f t="shared" ref="M518:M581" si="26">IF(L518=0,"Silencioso",IF(AND(L518&gt;0,L518&lt;100),"Baixa",IF(AND(L518&gt;=100,L518&lt;300),"Média",IF(AND(L518&gt;=300,L518&lt;500),"Alta",IF(L518&gt;=500,"Muito Alta","Avaliar")))))</f>
        <v>Baixa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514</v>
      </c>
      <c r="B519" s="7">
        <v>314440</v>
      </c>
      <c r="C519" s="17" t="s">
        <v>1114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 t="shared" si="24"/>
        <v>0</v>
      </c>
      <c r="J519" s="11">
        <v>4731</v>
      </c>
      <c r="K519" s="58" t="s">
        <v>1121</v>
      </c>
      <c r="L519" s="8">
        <f t="shared" si="25"/>
        <v>0</v>
      </c>
      <c r="M519" s="7" t="str">
        <f t="shared" si="26"/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515</v>
      </c>
      <c r="B520" s="7">
        <v>314450</v>
      </c>
      <c r="C520" s="17" t="s">
        <v>1116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 t="shared" si="24"/>
        <v>0</v>
      </c>
      <c r="J520" s="11">
        <v>8555</v>
      </c>
      <c r="K520" s="58" t="s">
        <v>1121</v>
      </c>
      <c r="L520" s="8">
        <f t="shared" si="25"/>
        <v>0</v>
      </c>
      <c r="M520" s="7" t="str">
        <f t="shared" si="26"/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516</v>
      </c>
      <c r="B521" s="7">
        <v>314460</v>
      </c>
      <c r="C521" s="17" t="s">
        <v>1114</v>
      </c>
      <c r="D521" s="36" t="s">
        <v>33</v>
      </c>
      <c r="E521" s="36" t="s">
        <v>537</v>
      </c>
      <c r="F521" s="12">
        <f>VLOOKUP(A521,Dengue!$1:$1048576,10,FALSE)</f>
        <v>5</v>
      </c>
      <c r="G521" s="12">
        <f>VLOOKUP($A521,Chik!$1:$1048576,10,FALSE)</f>
        <v>0</v>
      </c>
      <c r="H521" s="12">
        <f>VLOOKUP($A521,zika!$1:$1048576,10,FALSE)</f>
        <v>0</v>
      </c>
      <c r="I521" s="12">
        <f t="shared" si="24"/>
        <v>5</v>
      </c>
      <c r="J521" s="11">
        <v>26709</v>
      </c>
      <c r="K521" s="58" t="s">
        <v>1122</v>
      </c>
      <c r="L521" s="8">
        <f t="shared" si="25"/>
        <v>18.720281553034557</v>
      </c>
      <c r="M521" s="7" t="str">
        <f t="shared" si="26"/>
        <v>Baixa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517</v>
      </c>
      <c r="B522" s="7">
        <v>314465</v>
      </c>
      <c r="C522" s="17" t="s">
        <v>1118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 t="shared" si="24"/>
        <v>0</v>
      </c>
      <c r="J522" s="11">
        <v>10263</v>
      </c>
      <c r="K522" s="58" t="s">
        <v>1121</v>
      </c>
      <c r="L522" s="8">
        <f t="shared" si="25"/>
        <v>0</v>
      </c>
      <c r="M522" s="7" t="str">
        <f t="shared" si="26"/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38"/>
    </row>
    <row r="523" spans="1:19" ht="15.75" x14ac:dyDescent="0.25">
      <c r="A523" s="42">
        <v>518</v>
      </c>
      <c r="B523" s="7">
        <v>314467</v>
      </c>
      <c r="C523" s="17" t="s">
        <v>1110</v>
      </c>
      <c r="D523" s="36" t="s">
        <v>22</v>
      </c>
      <c r="E523" s="36" t="s">
        <v>539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 t="shared" si="24"/>
        <v>0</v>
      </c>
      <c r="J523" s="11">
        <v>3255</v>
      </c>
      <c r="K523" s="58" t="s">
        <v>1121</v>
      </c>
      <c r="L523" s="8">
        <f t="shared" si="25"/>
        <v>0</v>
      </c>
      <c r="M523" s="7" t="str">
        <f t="shared" si="26"/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519</v>
      </c>
      <c r="B524" s="7">
        <v>314470</v>
      </c>
      <c r="C524" s="17" t="s">
        <v>1108</v>
      </c>
      <c r="D524" s="36" t="s">
        <v>90</v>
      </c>
      <c r="E524" s="36" t="s">
        <v>540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 t="shared" si="24"/>
        <v>0</v>
      </c>
      <c r="J524" s="11">
        <v>17607</v>
      </c>
      <c r="K524" s="58" t="s">
        <v>1121</v>
      </c>
      <c r="L524" s="8">
        <f t="shared" si="25"/>
        <v>0</v>
      </c>
      <c r="M524" s="7" t="str">
        <f t="shared" si="26"/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520</v>
      </c>
      <c r="B525" s="7">
        <v>314480</v>
      </c>
      <c r="C525" s="17" t="s">
        <v>1108</v>
      </c>
      <c r="D525" s="36" t="s">
        <v>98</v>
      </c>
      <c r="E525" s="36" t="s">
        <v>541</v>
      </c>
      <c r="F525" s="12">
        <f>VLOOKUP(A525,Dengue!$1:$1048576,10,FALSE)</f>
        <v>16</v>
      </c>
      <c r="G525" s="12">
        <f>VLOOKUP($A525,Chik!$1:$1048576,10,FALSE)</f>
        <v>0</v>
      </c>
      <c r="H525" s="12">
        <f>VLOOKUP($A525,zika!$1:$1048576,10,FALSE)</f>
        <v>0</v>
      </c>
      <c r="I525" s="12">
        <f t="shared" si="24"/>
        <v>16</v>
      </c>
      <c r="J525" s="11">
        <v>93577</v>
      </c>
      <c r="K525" s="58" t="s">
        <v>1123</v>
      </c>
      <c r="L525" s="8">
        <f t="shared" si="25"/>
        <v>17.098218579351762</v>
      </c>
      <c r="M525" s="7" t="str">
        <f t="shared" si="26"/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38"/>
    </row>
    <row r="526" spans="1:19" ht="15.75" x14ac:dyDescent="0.25">
      <c r="A526" s="42">
        <v>521</v>
      </c>
      <c r="B526" s="7">
        <v>314490</v>
      </c>
      <c r="C526" s="17" t="s">
        <v>1113</v>
      </c>
      <c r="D526" s="36" t="s">
        <v>28</v>
      </c>
      <c r="E526" s="36" t="s">
        <v>542</v>
      </c>
      <c r="F526" s="12">
        <f>VLOOKUP(A526,Dengue!$1:$1048576,10,FALSE)</f>
        <v>3</v>
      </c>
      <c r="G526" s="12">
        <f>VLOOKUP($A526,Chik!$1:$1048576,10,FALSE)</f>
        <v>0</v>
      </c>
      <c r="H526" s="12">
        <f>VLOOKUP($A526,zika!$1:$1048576,10,FALSE)</f>
        <v>0</v>
      </c>
      <c r="I526" s="12">
        <f t="shared" si="24"/>
        <v>3</v>
      </c>
      <c r="J526" s="11">
        <v>3627</v>
      </c>
      <c r="K526" s="58" t="s">
        <v>1121</v>
      </c>
      <c r="L526" s="8">
        <f t="shared" si="25"/>
        <v>82.712985938792386</v>
      </c>
      <c r="M526" s="7" t="str">
        <f t="shared" si="26"/>
        <v>Baixa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522</v>
      </c>
      <c r="B527" s="7">
        <v>314500</v>
      </c>
      <c r="C527" s="17" t="s">
        <v>1107</v>
      </c>
      <c r="D527" s="36" t="s">
        <v>8</v>
      </c>
      <c r="E527" s="36" t="s">
        <v>543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 t="shared" si="24"/>
        <v>0</v>
      </c>
      <c r="J527" s="11">
        <v>15280</v>
      </c>
      <c r="K527" s="58" t="s">
        <v>1121</v>
      </c>
      <c r="L527" s="8">
        <f t="shared" si="25"/>
        <v>0</v>
      </c>
      <c r="M527" s="7" t="str">
        <f t="shared" si="26"/>
        <v>Silencioso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523</v>
      </c>
      <c r="B528" s="7">
        <v>314505</v>
      </c>
      <c r="C528" s="17" t="s">
        <v>1118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 t="shared" si="24"/>
        <v>0</v>
      </c>
      <c r="J528" s="11">
        <v>7504</v>
      </c>
      <c r="K528" s="58" t="s">
        <v>1121</v>
      </c>
      <c r="L528" s="8">
        <f t="shared" si="25"/>
        <v>0</v>
      </c>
      <c r="M528" s="7" t="str">
        <f t="shared" si="26"/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19" ht="15.75" x14ac:dyDescent="0.25">
      <c r="A529" s="42">
        <v>524</v>
      </c>
      <c r="B529" s="7">
        <v>314510</v>
      </c>
      <c r="C529" s="17" t="s">
        <v>1114</v>
      </c>
      <c r="D529" s="36" t="s">
        <v>40</v>
      </c>
      <c r="E529" s="36" t="s">
        <v>545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 t="shared" si="24"/>
        <v>0</v>
      </c>
      <c r="J529" s="11">
        <v>16610</v>
      </c>
      <c r="K529" s="58" t="s">
        <v>1121</v>
      </c>
      <c r="L529" s="8">
        <f t="shared" si="25"/>
        <v>0</v>
      </c>
      <c r="M529" s="7" t="str">
        <f t="shared" si="26"/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525</v>
      </c>
      <c r="B530" s="7">
        <v>314520</v>
      </c>
      <c r="C530" s="17" t="s">
        <v>1112</v>
      </c>
      <c r="D530" s="36" t="s">
        <v>26</v>
      </c>
      <c r="E530" s="46" t="s">
        <v>546</v>
      </c>
      <c r="F530" s="12">
        <f>VLOOKUP(A530,Dengue!$1:$1048576,10,FALSE)</f>
        <v>5</v>
      </c>
      <c r="G530" s="12">
        <f>VLOOKUP($A530,Chik!$1:$1048576,10,FALSE)</f>
        <v>0</v>
      </c>
      <c r="H530" s="12">
        <f>VLOOKUP($A530,zika!$1:$1048576,10,FALSE)</f>
        <v>0</v>
      </c>
      <c r="I530" s="12">
        <f t="shared" si="24"/>
        <v>5</v>
      </c>
      <c r="J530" s="11">
        <v>99770</v>
      </c>
      <c r="K530" s="58" t="s">
        <v>1123</v>
      </c>
      <c r="L530" s="8">
        <f t="shared" si="25"/>
        <v>5.0115265109752434</v>
      </c>
      <c r="M530" s="7" t="str">
        <f t="shared" si="26"/>
        <v>Baixa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38"/>
    </row>
    <row r="531" spans="1:19" ht="15.75" x14ac:dyDescent="0.25">
      <c r="A531" s="42">
        <v>526</v>
      </c>
      <c r="B531" s="7">
        <v>313660</v>
      </c>
      <c r="C531" s="17" t="s">
        <v>1108</v>
      </c>
      <c r="D531" s="36" t="s">
        <v>98</v>
      </c>
      <c r="E531" s="36" t="s">
        <v>547</v>
      </c>
      <c r="F531" s="12">
        <f>VLOOKUP(A531,Dengue!$1:$1048576,10,FALSE)</f>
        <v>8</v>
      </c>
      <c r="G531" s="12">
        <f>VLOOKUP($A531,Chik!$1:$1048576,10,FALSE)</f>
        <v>0</v>
      </c>
      <c r="H531" s="12">
        <f>VLOOKUP($A531,zika!$1:$1048576,10,FALSE)</f>
        <v>0</v>
      </c>
      <c r="I531" s="12">
        <f t="shared" si="24"/>
        <v>8</v>
      </c>
      <c r="J531" s="11">
        <v>5718</v>
      </c>
      <c r="K531" s="58" t="s">
        <v>1121</v>
      </c>
      <c r="L531" s="8">
        <f t="shared" si="25"/>
        <v>139.90905911157748</v>
      </c>
      <c r="M531" s="7" t="str">
        <f t="shared" si="26"/>
        <v>Média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19" ht="15.75" x14ac:dyDescent="0.25">
      <c r="A532" s="42">
        <v>527</v>
      </c>
      <c r="B532" s="7">
        <v>314530</v>
      </c>
      <c r="C532" s="17" t="s">
        <v>1113</v>
      </c>
      <c r="D532" s="36" t="s">
        <v>28</v>
      </c>
      <c r="E532" s="36" t="s">
        <v>548</v>
      </c>
      <c r="F532" s="12">
        <f>VLOOKUP(A532,Dengue!$1:$1048576,10,FALSE)</f>
        <v>2</v>
      </c>
      <c r="G532" s="12">
        <f>VLOOKUP($A532,Chik!$1:$1048576,10,FALSE)</f>
        <v>0</v>
      </c>
      <c r="H532" s="12">
        <f>VLOOKUP($A532,zika!$1:$1048576,10,FALSE)</f>
        <v>0</v>
      </c>
      <c r="I532" s="12">
        <f t="shared" si="24"/>
        <v>2</v>
      </c>
      <c r="J532" s="11">
        <v>31326</v>
      </c>
      <c r="K532" s="58" t="s">
        <v>1122</v>
      </c>
      <c r="L532" s="8">
        <f t="shared" si="25"/>
        <v>6.3844729617570062</v>
      </c>
      <c r="M532" s="7" t="str">
        <f t="shared" si="26"/>
        <v>Baixa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19" ht="15.75" x14ac:dyDescent="0.25">
      <c r="A533" s="42">
        <v>528</v>
      </c>
      <c r="B533" s="7">
        <v>314535</v>
      </c>
      <c r="C533" s="17" t="s">
        <v>1113</v>
      </c>
      <c r="D533" s="36" t="s">
        <v>28</v>
      </c>
      <c r="E533" s="36" t="s">
        <v>549</v>
      </c>
      <c r="F533" s="12">
        <f>VLOOKUP(A533,Dengue!$1:$1048576,10,FALSE)</f>
        <v>49</v>
      </c>
      <c r="G533" s="12">
        <f>VLOOKUP($A533,Chik!$1:$1048576,10,FALSE)</f>
        <v>0</v>
      </c>
      <c r="H533" s="12">
        <f>VLOOKUP($A533,zika!$1:$1048576,10,FALSE)</f>
        <v>0</v>
      </c>
      <c r="I533" s="12">
        <f t="shared" si="24"/>
        <v>49</v>
      </c>
      <c r="J533" s="11">
        <v>10731</v>
      </c>
      <c r="K533" s="58" t="s">
        <v>1121</v>
      </c>
      <c r="L533" s="8">
        <f t="shared" si="25"/>
        <v>456.62100456621005</v>
      </c>
      <c r="M533" s="7" t="str">
        <f t="shared" si="26"/>
        <v>Alta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529</v>
      </c>
      <c r="B534" s="7">
        <v>314537</v>
      </c>
      <c r="C534" s="17" t="s">
        <v>1118</v>
      </c>
      <c r="D534" s="36" t="s">
        <v>102</v>
      </c>
      <c r="E534" s="36" t="s">
        <v>550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 t="shared" si="24"/>
        <v>0</v>
      </c>
      <c r="J534" s="11">
        <v>5273</v>
      </c>
      <c r="K534" s="58" t="s">
        <v>1121</v>
      </c>
      <c r="L534" s="8">
        <f t="shared" si="25"/>
        <v>0</v>
      </c>
      <c r="M534" s="7" t="str">
        <f t="shared" si="26"/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530</v>
      </c>
      <c r="B535" s="7">
        <v>314540</v>
      </c>
      <c r="C535" s="17" t="s">
        <v>1115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 t="shared" si="24"/>
        <v>0</v>
      </c>
      <c r="J535" s="11">
        <v>1775</v>
      </c>
      <c r="K535" s="58" t="s">
        <v>1121</v>
      </c>
      <c r="L535" s="8">
        <f t="shared" si="25"/>
        <v>0</v>
      </c>
      <c r="M535" s="7" t="str">
        <f t="shared" si="26"/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531</v>
      </c>
      <c r="B536" s="7">
        <v>314545</v>
      </c>
      <c r="C536" s="17" t="s">
        <v>1118</v>
      </c>
      <c r="D536" s="36" t="s">
        <v>102</v>
      </c>
      <c r="E536" s="36" t="s">
        <v>552</v>
      </c>
      <c r="F536" s="12">
        <f>VLOOKUP(A536,Dengue!$1:$1048576,10,FALSE)</f>
        <v>3</v>
      </c>
      <c r="G536" s="12">
        <f>VLOOKUP($A536,Chik!$1:$1048576,10,FALSE)</f>
        <v>0</v>
      </c>
      <c r="H536" s="12">
        <f>VLOOKUP($A536,zika!$1:$1048576,10,FALSE)</f>
        <v>0</v>
      </c>
      <c r="I536" s="12">
        <f t="shared" si="24"/>
        <v>3</v>
      </c>
      <c r="J536" s="11">
        <v>6018</v>
      </c>
      <c r="K536" s="58" t="s">
        <v>1121</v>
      </c>
      <c r="L536" s="8">
        <f t="shared" si="25"/>
        <v>49.850448654037884</v>
      </c>
      <c r="M536" s="7" t="str">
        <f t="shared" si="26"/>
        <v>Baixa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19" ht="15.75" x14ac:dyDescent="0.25">
      <c r="A537" s="42">
        <v>532</v>
      </c>
      <c r="B537" s="7">
        <v>314550</v>
      </c>
      <c r="C537" s="17" t="s">
        <v>1114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 t="shared" si="24"/>
        <v>0</v>
      </c>
      <c r="J537" s="11">
        <v>2765</v>
      </c>
      <c r="K537" s="58" t="s">
        <v>1121</v>
      </c>
      <c r="L537" s="8">
        <f t="shared" si="25"/>
        <v>0</v>
      </c>
      <c r="M537" s="7" t="str">
        <f t="shared" si="26"/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533</v>
      </c>
      <c r="B538" s="7">
        <v>314560</v>
      </c>
      <c r="C538" s="17" t="s">
        <v>1112</v>
      </c>
      <c r="D538" s="36" t="s">
        <v>26</v>
      </c>
      <c r="E538" s="36" t="s">
        <v>554</v>
      </c>
      <c r="F538" s="12">
        <f>VLOOKUP(A538,Dengue!$1:$1048576,10,FALSE)</f>
        <v>6</v>
      </c>
      <c r="G538" s="12">
        <f>VLOOKUP($A538,Chik!$1:$1048576,10,FALSE)</f>
        <v>0</v>
      </c>
      <c r="H538" s="12">
        <f>VLOOKUP($A538,zika!$1:$1048576,10,FALSE)</f>
        <v>0</v>
      </c>
      <c r="I538" s="12">
        <f t="shared" si="24"/>
        <v>6</v>
      </c>
      <c r="J538" s="11">
        <v>41529</v>
      </c>
      <c r="K538" s="58" t="s">
        <v>1122</v>
      </c>
      <c r="L538" s="8">
        <f t="shared" si="25"/>
        <v>14.447735317488984</v>
      </c>
      <c r="M538" s="7" t="str">
        <f t="shared" si="26"/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19" ht="15.75" x14ac:dyDescent="0.25">
      <c r="A539" s="42">
        <v>534</v>
      </c>
      <c r="B539" s="7">
        <v>314570</v>
      </c>
      <c r="C539" s="17" t="s">
        <v>1115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 t="shared" si="24"/>
        <v>0</v>
      </c>
      <c r="J539" s="11">
        <v>2136</v>
      </c>
      <c r="K539" s="58" t="s">
        <v>1121</v>
      </c>
      <c r="L539" s="8">
        <f t="shared" si="25"/>
        <v>0</v>
      </c>
      <c r="M539" s="7" t="str">
        <f t="shared" si="26"/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535</v>
      </c>
      <c r="B540" s="7">
        <v>314580</v>
      </c>
      <c r="C540" s="17" t="s">
        <v>1112</v>
      </c>
      <c r="D540" s="36" t="s">
        <v>26</v>
      </c>
      <c r="E540" s="36" t="s">
        <v>556</v>
      </c>
      <c r="F540" s="12">
        <f>VLOOKUP(A540,Dengue!$1:$1048576,10,FALSE)</f>
        <v>1</v>
      </c>
      <c r="G540" s="12">
        <f>VLOOKUP($A540,Chik!$1:$1048576,10,FALSE)</f>
        <v>0</v>
      </c>
      <c r="H540" s="12">
        <f>VLOOKUP($A540,zika!$1:$1048576,10,FALSE)</f>
        <v>0</v>
      </c>
      <c r="I540" s="12">
        <f t="shared" si="24"/>
        <v>1</v>
      </c>
      <c r="J540" s="11">
        <v>3144</v>
      </c>
      <c r="K540" s="58" t="s">
        <v>1121</v>
      </c>
      <c r="L540" s="8">
        <f t="shared" si="25"/>
        <v>31.806615776081426</v>
      </c>
      <c r="M540" s="7" t="str">
        <f t="shared" si="26"/>
        <v>Baixa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536</v>
      </c>
      <c r="B541" s="7">
        <v>314585</v>
      </c>
      <c r="C541" s="17" t="s">
        <v>1109</v>
      </c>
      <c r="D541" s="36" t="s">
        <v>17</v>
      </c>
      <c r="E541" s="36" t="s">
        <v>557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 t="shared" si="24"/>
        <v>0</v>
      </c>
      <c r="J541" s="11">
        <v>4647</v>
      </c>
      <c r="K541" s="58" t="s">
        <v>1121</v>
      </c>
      <c r="L541" s="8">
        <f t="shared" si="25"/>
        <v>0</v>
      </c>
      <c r="M541" s="7" t="str">
        <f t="shared" si="26"/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537</v>
      </c>
      <c r="B542" s="7">
        <v>314587</v>
      </c>
      <c r="C542" s="17" t="s">
        <v>1115</v>
      </c>
      <c r="D542" s="36" t="s">
        <v>14</v>
      </c>
      <c r="E542" s="36" t="s">
        <v>558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 t="shared" si="24"/>
        <v>0</v>
      </c>
      <c r="J542" s="11">
        <v>7954</v>
      </c>
      <c r="K542" s="58" t="s">
        <v>1121</v>
      </c>
      <c r="L542" s="8">
        <f t="shared" si="25"/>
        <v>0</v>
      </c>
      <c r="M542" s="7" t="str">
        <f t="shared" si="26"/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538</v>
      </c>
      <c r="B543" s="7">
        <v>314590</v>
      </c>
      <c r="C543" s="17" t="s">
        <v>1116</v>
      </c>
      <c r="D543" s="36" t="s">
        <v>41</v>
      </c>
      <c r="E543" s="36" t="s">
        <v>559</v>
      </c>
      <c r="F543" s="12">
        <f>VLOOKUP(A543,Dengue!$1:$1048576,10,FALSE)</f>
        <v>8</v>
      </c>
      <c r="G543" s="12">
        <f>VLOOKUP($A543,Chik!$1:$1048576,10,FALSE)</f>
        <v>0</v>
      </c>
      <c r="H543" s="12">
        <f>VLOOKUP($A543,zika!$1:$1048576,10,FALSE)</f>
        <v>0</v>
      </c>
      <c r="I543" s="12">
        <f t="shared" si="24"/>
        <v>8</v>
      </c>
      <c r="J543" s="11">
        <v>39121</v>
      </c>
      <c r="K543" s="58" t="s">
        <v>1122</v>
      </c>
      <c r="L543" s="8">
        <f t="shared" si="25"/>
        <v>20.449375015976074</v>
      </c>
      <c r="M543" s="7" t="str">
        <f t="shared" si="26"/>
        <v>Baixa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539</v>
      </c>
      <c r="B544" s="7">
        <v>314600</v>
      </c>
      <c r="C544" s="17" t="s">
        <v>1114</v>
      </c>
      <c r="D544" s="36" t="s">
        <v>36</v>
      </c>
      <c r="E544" s="36" t="s">
        <v>560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 t="shared" si="24"/>
        <v>0</v>
      </c>
      <c r="J544" s="11">
        <v>33481</v>
      </c>
      <c r="K544" s="58" t="s">
        <v>1122</v>
      </c>
      <c r="L544" s="8">
        <f t="shared" si="25"/>
        <v>0</v>
      </c>
      <c r="M544" s="7" t="str">
        <f t="shared" si="26"/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540</v>
      </c>
      <c r="B545" s="7">
        <v>314610</v>
      </c>
      <c r="C545" s="17" t="s">
        <v>1108</v>
      </c>
      <c r="D545" s="36" t="s">
        <v>98</v>
      </c>
      <c r="E545" s="36" t="s">
        <v>561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 t="shared" si="24"/>
        <v>0</v>
      </c>
      <c r="J545" s="11">
        <v>73994</v>
      </c>
      <c r="K545" s="58" t="s">
        <v>1123</v>
      </c>
      <c r="L545" s="8">
        <f t="shared" si="25"/>
        <v>0</v>
      </c>
      <c r="M545" s="7" t="str">
        <f t="shared" si="26"/>
        <v>Silencioso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19" ht="15.75" x14ac:dyDescent="0.25">
      <c r="A546" s="42">
        <v>541</v>
      </c>
      <c r="B546" s="7">
        <v>314620</v>
      </c>
      <c r="C546" s="17" t="s">
        <v>1113</v>
      </c>
      <c r="D546" s="36" t="s">
        <v>28</v>
      </c>
      <c r="E546" s="36" t="s">
        <v>562</v>
      </c>
      <c r="F546" s="12">
        <f>VLOOKUP(A546,Dengue!$1:$1048576,10,FALSE)</f>
        <v>1</v>
      </c>
      <c r="G546" s="12">
        <f>VLOOKUP($A546,Chik!$1:$1048576,10,FALSE)</f>
        <v>0</v>
      </c>
      <c r="H546" s="12">
        <f>VLOOKUP($A546,zika!$1:$1048576,10,FALSE)</f>
        <v>0</v>
      </c>
      <c r="I546" s="12">
        <f t="shared" si="24"/>
        <v>1</v>
      </c>
      <c r="J546" s="11">
        <v>5954</v>
      </c>
      <c r="K546" s="58" t="s">
        <v>1121</v>
      </c>
      <c r="L546" s="8">
        <f t="shared" si="25"/>
        <v>16.795431642593215</v>
      </c>
      <c r="M546" s="7" t="str">
        <f t="shared" si="26"/>
        <v>Baixa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542</v>
      </c>
      <c r="B547" s="7">
        <v>314625</v>
      </c>
      <c r="C547" s="17" t="s">
        <v>1118</v>
      </c>
      <c r="D547" s="36" t="s">
        <v>102</v>
      </c>
      <c r="E547" s="36" t="s">
        <v>563</v>
      </c>
      <c r="F547" s="12">
        <f>VLOOKUP(A547,Dengue!$1:$1048576,10,FALSE)</f>
        <v>17</v>
      </c>
      <c r="G547" s="12">
        <f>VLOOKUP($A547,Chik!$1:$1048576,10,FALSE)</f>
        <v>0</v>
      </c>
      <c r="H547" s="12">
        <f>VLOOKUP($A547,zika!$1:$1048576,10,FALSE)</f>
        <v>0</v>
      </c>
      <c r="I547" s="12">
        <f t="shared" si="24"/>
        <v>17</v>
      </c>
      <c r="J547" s="11">
        <v>6332</v>
      </c>
      <c r="K547" s="58" t="s">
        <v>1121</v>
      </c>
      <c r="L547" s="8">
        <f t="shared" si="25"/>
        <v>268.47757422615285</v>
      </c>
      <c r="M547" s="7" t="str">
        <f t="shared" si="26"/>
        <v>Média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19" ht="15.75" x14ac:dyDescent="0.25">
      <c r="A548" s="42">
        <v>543</v>
      </c>
      <c r="B548" s="7">
        <v>314630</v>
      </c>
      <c r="C548" s="17" t="s">
        <v>1113</v>
      </c>
      <c r="D548" s="36" t="s">
        <v>28</v>
      </c>
      <c r="E548" s="36" t="s">
        <v>564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 t="shared" si="24"/>
        <v>0</v>
      </c>
      <c r="J548" s="11">
        <v>20052</v>
      </c>
      <c r="K548" s="58" t="s">
        <v>1121</v>
      </c>
      <c r="L548" s="8">
        <f t="shared" si="25"/>
        <v>0</v>
      </c>
      <c r="M548" s="7" t="str">
        <f t="shared" si="26"/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544</v>
      </c>
      <c r="B549" s="7">
        <v>314655</v>
      </c>
      <c r="C549" s="17" t="s">
        <v>1118</v>
      </c>
      <c r="D549" s="36" t="s">
        <v>102</v>
      </c>
      <c r="E549" s="36" t="s">
        <v>565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 t="shared" si="24"/>
        <v>0</v>
      </c>
      <c r="J549" s="11">
        <v>6084</v>
      </c>
      <c r="K549" s="58" t="s">
        <v>1121</v>
      </c>
      <c r="L549" s="8">
        <f t="shared" si="25"/>
        <v>0</v>
      </c>
      <c r="M549" s="7" t="str">
        <f t="shared" si="26"/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545</v>
      </c>
      <c r="B550" s="7">
        <v>314640</v>
      </c>
      <c r="C550" s="17" t="s">
        <v>1108</v>
      </c>
      <c r="D550" s="36" t="s">
        <v>11</v>
      </c>
      <c r="E550" s="36" t="s">
        <v>566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 t="shared" si="24"/>
        <v>0</v>
      </c>
      <c r="J550" s="11">
        <v>4510</v>
      </c>
      <c r="K550" s="58" t="s">
        <v>1121</v>
      </c>
      <c r="L550" s="8">
        <f t="shared" si="25"/>
        <v>0</v>
      </c>
      <c r="M550" s="7" t="str">
        <f t="shared" si="26"/>
        <v>Silencioso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546</v>
      </c>
      <c r="B551" s="7">
        <v>314650</v>
      </c>
      <c r="C551" s="17" t="s">
        <v>1112</v>
      </c>
      <c r="D551" s="36" t="s">
        <v>26</v>
      </c>
      <c r="E551" s="36" t="s">
        <v>567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 t="shared" si="24"/>
        <v>0</v>
      </c>
      <c r="J551" s="11">
        <v>8270</v>
      </c>
      <c r="K551" s="58" t="s">
        <v>1121</v>
      </c>
      <c r="L551" s="8">
        <f t="shared" si="25"/>
        <v>0</v>
      </c>
      <c r="M551" s="7" t="str">
        <f t="shared" si="26"/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547</v>
      </c>
      <c r="B552" s="7">
        <v>314660</v>
      </c>
      <c r="C552" s="17" t="s">
        <v>1116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 t="shared" si="24"/>
        <v>0</v>
      </c>
      <c r="J552" s="11">
        <v>1535</v>
      </c>
      <c r="K552" s="58" t="s">
        <v>1121</v>
      </c>
      <c r="L552" s="8">
        <f t="shared" si="25"/>
        <v>0</v>
      </c>
      <c r="M552" s="7" t="str">
        <f t="shared" si="26"/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548</v>
      </c>
      <c r="B553" s="7">
        <v>314670</v>
      </c>
      <c r="C553" s="17" t="s">
        <v>1115</v>
      </c>
      <c r="D553" s="36" t="s">
        <v>38</v>
      </c>
      <c r="E553" s="36" t="s">
        <v>569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 t="shared" si="24"/>
        <v>0</v>
      </c>
      <c r="J553" s="11">
        <v>6621</v>
      </c>
      <c r="K553" s="58" t="s">
        <v>1121</v>
      </c>
      <c r="L553" s="8">
        <f t="shared" si="25"/>
        <v>0</v>
      </c>
      <c r="M553" s="7" t="str">
        <f t="shared" si="26"/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549</v>
      </c>
      <c r="B554" s="7">
        <v>314675</v>
      </c>
      <c r="C554" s="17" t="s">
        <v>1113</v>
      </c>
      <c r="D554" s="36" t="s">
        <v>30</v>
      </c>
      <c r="E554" s="36" t="s">
        <v>570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 t="shared" si="24"/>
        <v>0</v>
      </c>
      <c r="J554" s="11">
        <v>5671</v>
      </c>
      <c r="K554" s="58" t="s">
        <v>1121</v>
      </c>
      <c r="L554" s="8">
        <f t="shared" si="25"/>
        <v>0</v>
      </c>
      <c r="M554" s="7" t="str">
        <f t="shared" si="26"/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550</v>
      </c>
      <c r="B555" s="7">
        <v>314690</v>
      </c>
      <c r="C555" s="17" t="s">
        <v>1108</v>
      </c>
      <c r="D555" s="36" t="s">
        <v>11</v>
      </c>
      <c r="E555" s="36" t="s">
        <v>571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 t="shared" si="24"/>
        <v>0</v>
      </c>
      <c r="J555" s="11">
        <v>15543</v>
      </c>
      <c r="K555" s="58" t="s">
        <v>1121</v>
      </c>
      <c r="L555" s="8">
        <f t="shared" si="25"/>
        <v>0</v>
      </c>
      <c r="M555" s="7" t="str">
        <f t="shared" si="26"/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551</v>
      </c>
      <c r="B556" s="7">
        <v>314710</v>
      </c>
      <c r="C556" s="17" t="s">
        <v>1112</v>
      </c>
      <c r="D556" s="36" t="s">
        <v>26</v>
      </c>
      <c r="E556" s="36" t="s">
        <v>572</v>
      </c>
      <c r="F556" s="12">
        <f>VLOOKUP(A556,Dengue!$1:$1048576,10,FALSE)</f>
        <v>136</v>
      </c>
      <c r="G556" s="12">
        <f>VLOOKUP($A556,Chik!$1:$1048576,10,FALSE)</f>
        <v>0</v>
      </c>
      <c r="H556" s="12">
        <f>VLOOKUP($A556,zika!$1:$1048576,10,FALSE)</f>
        <v>0</v>
      </c>
      <c r="I556" s="12">
        <f t="shared" si="24"/>
        <v>136</v>
      </c>
      <c r="J556" s="11">
        <v>93101</v>
      </c>
      <c r="K556" s="58" t="s">
        <v>1123</v>
      </c>
      <c r="L556" s="8">
        <f t="shared" si="25"/>
        <v>146.07791538221932</v>
      </c>
      <c r="M556" s="7" t="str">
        <f t="shared" si="26"/>
        <v>Média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19" ht="15.75" x14ac:dyDescent="0.25">
      <c r="A557" s="42">
        <v>552</v>
      </c>
      <c r="B557" s="7">
        <v>314700</v>
      </c>
      <c r="C557" s="17" t="s">
        <v>1117</v>
      </c>
      <c r="D557" s="36" t="s">
        <v>80</v>
      </c>
      <c r="E557" s="36" t="s">
        <v>573</v>
      </c>
      <c r="F557" s="12">
        <f>VLOOKUP(A557,Dengue!$1:$1048576,10,FALSE)</f>
        <v>16</v>
      </c>
      <c r="G557" s="12">
        <f>VLOOKUP($A557,Chik!$1:$1048576,10,FALSE)</f>
        <v>0</v>
      </c>
      <c r="H557" s="12">
        <f>VLOOKUP($A557,zika!$1:$1048576,10,FALSE)</f>
        <v>0</v>
      </c>
      <c r="I557" s="12">
        <f t="shared" si="24"/>
        <v>16</v>
      </c>
      <c r="J557" s="11">
        <v>92430</v>
      </c>
      <c r="K557" s="58" t="s">
        <v>1123</v>
      </c>
      <c r="L557" s="8">
        <f t="shared" si="25"/>
        <v>17.3103970572325</v>
      </c>
      <c r="M557" s="7" t="str">
        <f t="shared" si="26"/>
        <v>Baixa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19" ht="15.75" x14ac:dyDescent="0.25">
      <c r="A558" s="42">
        <v>553</v>
      </c>
      <c r="B558" s="7">
        <v>314720</v>
      </c>
      <c r="C558" s="17" t="s">
        <v>1114</v>
      </c>
      <c r="D558" s="36" t="s">
        <v>40</v>
      </c>
      <c r="E558" s="36" t="s">
        <v>574</v>
      </c>
      <c r="F558" s="12">
        <f>VLOOKUP(A558,Dengue!$1:$1048576,10,FALSE)</f>
        <v>11</v>
      </c>
      <c r="G558" s="12">
        <f>VLOOKUP($A558,Chik!$1:$1048576,10,FALSE)</f>
        <v>0</v>
      </c>
      <c r="H558" s="12">
        <f>VLOOKUP($A558,zika!$1:$1048576,10,FALSE)</f>
        <v>0</v>
      </c>
      <c r="I558" s="12">
        <f t="shared" si="24"/>
        <v>11</v>
      </c>
      <c r="J558" s="11">
        <v>21418</v>
      </c>
      <c r="K558" s="58" t="s">
        <v>1121</v>
      </c>
      <c r="L558" s="8">
        <f t="shared" si="25"/>
        <v>51.358670277336813</v>
      </c>
      <c r="M558" s="7" t="str">
        <f t="shared" si="26"/>
        <v>Baixa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554</v>
      </c>
      <c r="B559" s="7">
        <v>314730</v>
      </c>
      <c r="C559" s="17" t="s">
        <v>1114</v>
      </c>
      <c r="D559" s="36" t="s">
        <v>36</v>
      </c>
      <c r="E559" s="36" t="s">
        <v>575</v>
      </c>
      <c r="F559" s="12">
        <f>VLOOKUP(A559,Dengue!$1:$1048576,10,FALSE)</f>
        <v>1</v>
      </c>
      <c r="G559" s="12">
        <f>VLOOKUP($A559,Chik!$1:$1048576,10,FALSE)</f>
        <v>0</v>
      </c>
      <c r="H559" s="12">
        <f>VLOOKUP($A559,zika!$1:$1048576,10,FALSE)</f>
        <v>0</v>
      </c>
      <c r="I559" s="12">
        <f t="shared" si="24"/>
        <v>1</v>
      </c>
      <c r="J559" s="11">
        <v>20940</v>
      </c>
      <c r="K559" s="58" t="s">
        <v>1121</v>
      </c>
      <c r="L559" s="8">
        <f t="shared" si="25"/>
        <v>4.7755491881566385</v>
      </c>
      <c r="M559" s="7" t="str">
        <f t="shared" si="26"/>
        <v>Baixa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19" ht="15.75" x14ac:dyDescent="0.25">
      <c r="A560" s="42">
        <v>555</v>
      </c>
      <c r="B560" s="7">
        <v>314740</v>
      </c>
      <c r="C560" s="17" t="s">
        <v>1108</v>
      </c>
      <c r="D560" s="36" t="s">
        <v>11</v>
      </c>
      <c r="E560" s="36" t="s">
        <v>576</v>
      </c>
      <c r="F560" s="12">
        <f>VLOOKUP(A560,Dengue!$1:$1048576,10,FALSE)</f>
        <v>5</v>
      </c>
      <c r="G560" s="12">
        <f>VLOOKUP($A560,Chik!$1:$1048576,10,FALSE)</f>
        <v>0</v>
      </c>
      <c r="H560" s="12">
        <f>VLOOKUP($A560,zika!$1:$1048576,10,FALSE)</f>
        <v>0</v>
      </c>
      <c r="I560" s="12">
        <f t="shared" si="24"/>
        <v>5</v>
      </c>
      <c r="J560" s="11">
        <v>24375</v>
      </c>
      <c r="K560" s="58" t="s">
        <v>1121</v>
      </c>
      <c r="L560" s="8">
        <f t="shared" si="25"/>
        <v>20.512820512820511</v>
      </c>
      <c r="M560" s="7" t="str">
        <f t="shared" si="26"/>
        <v>Baixa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556</v>
      </c>
      <c r="B561" s="7">
        <v>314760</v>
      </c>
      <c r="C561" s="17" t="s">
        <v>1114</v>
      </c>
      <c r="D561" s="36" t="s">
        <v>33</v>
      </c>
      <c r="E561" s="36" t="s">
        <v>577</v>
      </c>
      <c r="F561" s="12">
        <f>VLOOKUP(A561,Dengue!$1:$1048576,10,FALSE)</f>
        <v>3</v>
      </c>
      <c r="G561" s="12">
        <f>VLOOKUP($A561,Chik!$1:$1048576,10,FALSE)</f>
        <v>0</v>
      </c>
      <c r="H561" s="12">
        <f>VLOOKUP($A561,zika!$1:$1048576,10,FALSE)</f>
        <v>0</v>
      </c>
      <c r="I561" s="12">
        <f t="shared" si="24"/>
        <v>3</v>
      </c>
      <c r="J561" s="11">
        <v>16294</v>
      </c>
      <c r="K561" s="58" t="s">
        <v>1121</v>
      </c>
      <c r="L561" s="8">
        <f t="shared" si="25"/>
        <v>18.411685282926229</v>
      </c>
      <c r="M561" s="7" t="str">
        <f t="shared" si="26"/>
        <v>Baixa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557</v>
      </c>
      <c r="B562" s="7">
        <v>314770</v>
      </c>
      <c r="C562" s="17" t="s">
        <v>1112</v>
      </c>
      <c r="D562" s="36" t="s">
        <v>26</v>
      </c>
      <c r="E562" s="36" t="s">
        <v>578</v>
      </c>
      <c r="F562" s="12">
        <f>VLOOKUP(A562,Dengue!$1:$1048576,10,FALSE)</f>
        <v>3</v>
      </c>
      <c r="G562" s="12">
        <f>VLOOKUP($A562,Chik!$1:$1048576,10,FALSE)</f>
        <v>3</v>
      </c>
      <c r="H562" s="12">
        <f>VLOOKUP($A562,zika!$1:$1048576,10,FALSE)</f>
        <v>0</v>
      </c>
      <c r="I562" s="12">
        <f t="shared" si="24"/>
        <v>6</v>
      </c>
      <c r="J562" s="11">
        <v>8112</v>
      </c>
      <c r="K562" s="58" t="s">
        <v>1121</v>
      </c>
      <c r="L562" s="8">
        <f t="shared" si="25"/>
        <v>73.964497041420117</v>
      </c>
      <c r="M562" s="7" t="str">
        <f t="shared" si="26"/>
        <v>Baixa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558</v>
      </c>
      <c r="B563" s="7">
        <v>314780</v>
      </c>
      <c r="C563" s="17" t="s">
        <v>1115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 t="shared" si="24"/>
        <v>0</v>
      </c>
      <c r="J563" s="11">
        <v>2048</v>
      </c>
      <c r="K563" s="58" t="s">
        <v>1121</v>
      </c>
      <c r="L563" s="8">
        <f t="shared" si="25"/>
        <v>0</v>
      </c>
      <c r="M563" s="7" t="str">
        <f t="shared" si="26"/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559</v>
      </c>
      <c r="B564" s="7">
        <v>314750</v>
      </c>
      <c r="C564" s="17" t="s">
        <v>1108</v>
      </c>
      <c r="D564" s="36" t="s">
        <v>90</v>
      </c>
      <c r="E564" s="36" t="s">
        <v>579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 t="shared" si="24"/>
        <v>0</v>
      </c>
      <c r="J564" s="11">
        <v>1664</v>
      </c>
      <c r="K564" s="58" t="s">
        <v>1121</v>
      </c>
      <c r="L564" s="8">
        <f t="shared" si="25"/>
        <v>0</v>
      </c>
      <c r="M564" s="7" t="str">
        <f t="shared" si="26"/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560</v>
      </c>
      <c r="B565" s="7">
        <v>314790</v>
      </c>
      <c r="C565" s="17" t="s">
        <v>1114</v>
      </c>
      <c r="D565" s="36" t="s">
        <v>45</v>
      </c>
      <c r="E565" s="36" t="s">
        <v>45</v>
      </c>
      <c r="F565" s="12">
        <f>VLOOKUP(A565,Dengue!$1:$1048576,10,FALSE)</f>
        <v>23</v>
      </c>
      <c r="G565" s="12">
        <f>VLOOKUP($A565,Chik!$1:$1048576,10,FALSE)</f>
        <v>0</v>
      </c>
      <c r="H565" s="12">
        <f>VLOOKUP($A565,zika!$1:$1048576,10,FALSE)</f>
        <v>1</v>
      </c>
      <c r="I565" s="12">
        <f t="shared" si="24"/>
        <v>24</v>
      </c>
      <c r="J565" s="11">
        <v>113998</v>
      </c>
      <c r="K565" s="58" t="s">
        <v>1124</v>
      </c>
      <c r="L565" s="8">
        <f t="shared" si="25"/>
        <v>21.053000929840877</v>
      </c>
      <c r="M565" s="7" t="str">
        <f t="shared" si="26"/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19" ht="15.75" x14ac:dyDescent="0.25">
      <c r="A566" s="42">
        <v>561</v>
      </c>
      <c r="B566" s="7">
        <v>314795</v>
      </c>
      <c r="C566" s="17" t="s">
        <v>1118</v>
      </c>
      <c r="D566" s="36" t="s">
        <v>121</v>
      </c>
      <c r="E566" s="36" t="s">
        <v>580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 t="shared" si="24"/>
        <v>0</v>
      </c>
      <c r="J566" s="11">
        <v>5942</v>
      </c>
      <c r="K566" s="58" t="s">
        <v>1121</v>
      </c>
      <c r="L566" s="8">
        <f t="shared" si="25"/>
        <v>0</v>
      </c>
      <c r="M566" s="7" t="str">
        <f t="shared" si="26"/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562</v>
      </c>
      <c r="B567" s="7">
        <v>314800</v>
      </c>
      <c r="C567" s="17" t="s">
        <v>1117</v>
      </c>
      <c r="D567" s="36" t="s">
        <v>71</v>
      </c>
      <c r="E567" s="36" t="s">
        <v>71</v>
      </c>
      <c r="F567" s="12">
        <f>VLOOKUP(A567,Dengue!$1:$1048576,10,FALSE)</f>
        <v>117</v>
      </c>
      <c r="G567" s="12">
        <f>VLOOKUP($A567,Chik!$1:$1048576,10,FALSE)</f>
        <v>1</v>
      </c>
      <c r="H567" s="12">
        <f>VLOOKUP($A567,zika!$1:$1048576,10,FALSE)</f>
        <v>0</v>
      </c>
      <c r="I567" s="12">
        <f t="shared" si="24"/>
        <v>118</v>
      </c>
      <c r="J567" s="11">
        <v>150833</v>
      </c>
      <c r="K567" s="58" t="s">
        <v>1124</v>
      </c>
      <c r="L567" s="8">
        <f t="shared" si="25"/>
        <v>78.232217087772568</v>
      </c>
      <c r="M567" s="7" t="str">
        <f t="shared" si="26"/>
        <v>Baixa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19" ht="15.75" x14ac:dyDescent="0.25">
      <c r="A568" s="42">
        <v>563</v>
      </c>
      <c r="B568" s="7">
        <v>314810</v>
      </c>
      <c r="C568" s="17" t="s">
        <v>1107</v>
      </c>
      <c r="D568" s="36" t="s">
        <v>8</v>
      </c>
      <c r="E568" s="36" t="s">
        <v>581</v>
      </c>
      <c r="F568" s="12">
        <f>VLOOKUP(A568,Dengue!$1:$1048576,10,FALSE)</f>
        <v>11</v>
      </c>
      <c r="G568" s="12">
        <f>VLOOKUP($A568,Chik!$1:$1048576,10,FALSE)</f>
        <v>0</v>
      </c>
      <c r="H568" s="12">
        <f>VLOOKUP($A568,zika!$1:$1048576,10,FALSE)</f>
        <v>0</v>
      </c>
      <c r="I568" s="12">
        <f t="shared" si="24"/>
        <v>11</v>
      </c>
      <c r="J568" s="11">
        <v>90041</v>
      </c>
      <c r="K568" s="58" t="s">
        <v>1123</v>
      </c>
      <c r="L568" s="8">
        <f t="shared" si="25"/>
        <v>12.216656856321009</v>
      </c>
      <c r="M568" s="7" t="str">
        <f t="shared" si="26"/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19" ht="15.75" x14ac:dyDescent="0.25">
      <c r="A569" s="42">
        <v>564</v>
      </c>
      <c r="B569" s="7">
        <v>314820</v>
      </c>
      <c r="C569" s="17" t="s">
        <v>1115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 t="shared" si="24"/>
        <v>0</v>
      </c>
      <c r="J569" s="11">
        <v>5652</v>
      </c>
      <c r="K569" s="58" t="s">
        <v>1121</v>
      </c>
      <c r="L569" s="8">
        <f t="shared" si="25"/>
        <v>0</v>
      </c>
      <c r="M569" s="7" t="str">
        <f t="shared" si="26"/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565</v>
      </c>
      <c r="B570" s="7">
        <v>314830</v>
      </c>
      <c r="C570" s="17" t="s">
        <v>1109</v>
      </c>
      <c r="D570" s="36" t="s">
        <v>17</v>
      </c>
      <c r="E570" s="36" t="s">
        <v>583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 t="shared" si="24"/>
        <v>0</v>
      </c>
      <c r="J570" s="11">
        <v>9557</v>
      </c>
      <c r="K570" s="58" t="s">
        <v>1121</v>
      </c>
      <c r="L570" s="8">
        <f t="shared" si="25"/>
        <v>0</v>
      </c>
      <c r="M570" s="7" t="str">
        <f t="shared" si="26"/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566</v>
      </c>
      <c r="B571" s="7">
        <v>314840</v>
      </c>
      <c r="C571" s="17" t="s">
        <v>1110</v>
      </c>
      <c r="D571" s="36" t="s">
        <v>22</v>
      </c>
      <c r="E571" s="36" t="s">
        <v>584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 t="shared" si="24"/>
        <v>0</v>
      </c>
      <c r="J571" s="11">
        <v>4849</v>
      </c>
      <c r="K571" s="58" t="s">
        <v>1121</v>
      </c>
      <c r="L571" s="8">
        <f t="shared" si="25"/>
        <v>0</v>
      </c>
      <c r="M571" s="7" t="str">
        <f t="shared" si="26"/>
        <v>Silencioso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567</v>
      </c>
      <c r="B572" s="7">
        <v>314850</v>
      </c>
      <c r="C572" s="17" t="s">
        <v>1113</v>
      </c>
      <c r="D572" s="36" t="s">
        <v>28</v>
      </c>
      <c r="E572" s="36" t="s">
        <v>585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 t="shared" si="24"/>
        <v>0</v>
      </c>
      <c r="J572" s="11">
        <v>8481</v>
      </c>
      <c r="K572" s="58" t="s">
        <v>1121</v>
      </c>
      <c r="L572" s="8">
        <f t="shared" si="25"/>
        <v>0</v>
      </c>
      <c r="M572" s="7" t="str">
        <f t="shared" si="26"/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568</v>
      </c>
      <c r="B573" s="7">
        <v>314860</v>
      </c>
      <c r="C573" s="17" t="s">
        <v>1110</v>
      </c>
      <c r="D573" s="36" t="s">
        <v>22</v>
      </c>
      <c r="E573" s="36" t="s">
        <v>586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 t="shared" si="24"/>
        <v>0</v>
      </c>
      <c r="J573" s="11">
        <v>17545</v>
      </c>
      <c r="K573" s="58" t="s">
        <v>1121</v>
      </c>
      <c r="L573" s="8">
        <f t="shared" si="25"/>
        <v>0</v>
      </c>
      <c r="M573" s="7" t="str">
        <f t="shared" si="26"/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569</v>
      </c>
      <c r="B574" s="7">
        <v>314870</v>
      </c>
      <c r="C574" s="17" t="s">
        <v>1113</v>
      </c>
      <c r="D574" s="36" t="s">
        <v>30</v>
      </c>
      <c r="E574" s="36" t="s">
        <v>30</v>
      </c>
      <c r="F574" s="12">
        <f>VLOOKUP(A574,Dengue!$1:$1048576,10,FALSE)</f>
        <v>14</v>
      </c>
      <c r="G574" s="12">
        <f>VLOOKUP($A574,Chik!$1:$1048576,10,FALSE)</f>
        <v>0</v>
      </c>
      <c r="H574" s="12">
        <f>VLOOKUP($A574,zika!$1:$1048576,10,FALSE)</f>
        <v>0</v>
      </c>
      <c r="I574" s="12">
        <f t="shared" si="24"/>
        <v>14</v>
      </c>
      <c r="J574" s="11">
        <v>24319</v>
      </c>
      <c r="K574" s="58" t="s">
        <v>1121</v>
      </c>
      <c r="L574" s="8">
        <f t="shared" si="25"/>
        <v>57.568156585385907</v>
      </c>
      <c r="M574" s="7" t="str">
        <f t="shared" si="26"/>
        <v>Baixa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570</v>
      </c>
      <c r="B575" s="7">
        <v>314875</v>
      </c>
      <c r="C575" s="17" t="s">
        <v>1115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 t="shared" si="24"/>
        <v>0</v>
      </c>
      <c r="J575" s="11">
        <v>7065</v>
      </c>
      <c r="K575" s="58" t="s">
        <v>1121</v>
      </c>
      <c r="L575" s="8">
        <f t="shared" si="25"/>
        <v>0</v>
      </c>
      <c r="M575" s="7" t="str">
        <f t="shared" si="26"/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571</v>
      </c>
      <c r="B576" s="7">
        <v>314880</v>
      </c>
      <c r="C576" s="17" t="s">
        <v>1109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 t="shared" si="24"/>
        <v>0</v>
      </c>
      <c r="J576" s="11">
        <v>3100</v>
      </c>
      <c r="K576" s="58" t="s">
        <v>1121</v>
      </c>
      <c r="L576" s="8">
        <f t="shared" si="25"/>
        <v>0</v>
      </c>
      <c r="M576" s="7" t="str">
        <f t="shared" si="26"/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572</v>
      </c>
      <c r="B577" s="7">
        <v>314890</v>
      </c>
      <c r="C577" s="17" t="s">
        <v>1112</v>
      </c>
      <c r="D577" s="36" t="s">
        <v>26</v>
      </c>
      <c r="E577" s="36" t="s">
        <v>589</v>
      </c>
      <c r="F577" s="12">
        <f>VLOOKUP(A577,Dengue!$1:$1048576,10,FALSE)</f>
        <v>1</v>
      </c>
      <c r="G577" s="12">
        <f>VLOOKUP($A577,Chik!$1:$1048576,10,FALSE)</f>
        <v>0</v>
      </c>
      <c r="H577" s="12">
        <f>VLOOKUP($A577,zika!$1:$1048576,10,FALSE)</f>
        <v>0</v>
      </c>
      <c r="I577" s="12">
        <f t="shared" si="24"/>
        <v>1</v>
      </c>
      <c r="J577" s="11">
        <v>3969</v>
      </c>
      <c r="K577" s="58" t="s">
        <v>1121</v>
      </c>
      <c r="L577" s="8">
        <f t="shared" si="25"/>
        <v>25.195263290501387</v>
      </c>
      <c r="M577" s="7" t="str">
        <f t="shared" si="26"/>
        <v>Baixa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573</v>
      </c>
      <c r="B578" s="7">
        <v>314900</v>
      </c>
      <c r="C578" s="17" t="s">
        <v>1115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 t="shared" si="24"/>
        <v>0</v>
      </c>
      <c r="J578" s="11">
        <v>2475</v>
      </c>
      <c r="K578" s="58" t="s">
        <v>1121</v>
      </c>
      <c r="L578" s="8">
        <f t="shared" si="25"/>
        <v>0</v>
      </c>
      <c r="M578" s="7" t="str">
        <f t="shared" si="26"/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574</v>
      </c>
      <c r="B579" s="7">
        <v>314910</v>
      </c>
      <c r="C579" s="17" t="s">
        <v>1114</v>
      </c>
      <c r="D579" s="36" t="s">
        <v>36</v>
      </c>
      <c r="E579" s="36" t="s">
        <v>591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 t="shared" si="24"/>
        <v>0</v>
      </c>
      <c r="J579" s="11">
        <v>11246</v>
      </c>
      <c r="K579" s="58" t="s">
        <v>1121</v>
      </c>
      <c r="L579" s="8">
        <f t="shared" si="25"/>
        <v>0</v>
      </c>
      <c r="M579" s="7" t="str">
        <f t="shared" si="26"/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575</v>
      </c>
      <c r="B580" s="7">
        <v>314915</v>
      </c>
      <c r="C580" s="17" t="s">
        <v>1118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 t="shared" si="24"/>
        <v>0</v>
      </c>
      <c r="J580" s="11">
        <v>11453</v>
      </c>
      <c r="K580" s="58" t="s">
        <v>1121</v>
      </c>
      <c r="L580" s="8">
        <f t="shared" si="25"/>
        <v>0</v>
      </c>
      <c r="M580" s="7" t="str">
        <f t="shared" si="26"/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576</v>
      </c>
      <c r="B581" s="7">
        <v>314920</v>
      </c>
      <c r="C581" s="17" t="s">
        <v>1111</v>
      </c>
      <c r="D581" s="36" t="s">
        <v>24</v>
      </c>
      <c r="E581" s="36" t="s">
        <v>593</v>
      </c>
      <c r="F581" s="12">
        <f>VLOOKUP(A581,Dengue!$1:$1048576,10,FALSE)</f>
        <v>1</v>
      </c>
      <c r="G581" s="12">
        <f>VLOOKUP($A581,Chik!$1:$1048576,10,FALSE)</f>
        <v>0</v>
      </c>
      <c r="H581" s="12">
        <f>VLOOKUP($A581,zika!$1:$1048576,10,FALSE)</f>
        <v>0</v>
      </c>
      <c r="I581" s="12">
        <f t="shared" si="24"/>
        <v>1</v>
      </c>
      <c r="J581" s="11">
        <v>3626</v>
      </c>
      <c r="K581" s="58" t="s">
        <v>1121</v>
      </c>
      <c r="L581" s="8">
        <f t="shared" si="25"/>
        <v>27.578599007170439</v>
      </c>
      <c r="M581" s="7" t="str">
        <f t="shared" si="26"/>
        <v>Baixa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577</v>
      </c>
      <c r="B582" s="7">
        <v>314930</v>
      </c>
      <c r="C582" s="17" t="s">
        <v>1108</v>
      </c>
      <c r="D582" s="36" t="s">
        <v>98</v>
      </c>
      <c r="E582" s="36" t="s">
        <v>594</v>
      </c>
      <c r="F582" s="12">
        <f>VLOOKUP(A582,Dengue!$1:$1048576,10,FALSE)</f>
        <v>3</v>
      </c>
      <c r="G582" s="12">
        <f>VLOOKUP($A582,Chik!$1:$1048576,10,FALSE)</f>
        <v>0</v>
      </c>
      <c r="H582" s="12">
        <f>VLOOKUP($A582,zika!$1:$1048576,10,FALSE)</f>
        <v>0</v>
      </c>
      <c r="I582" s="12">
        <f t="shared" ref="I582:I645" si="27">H582+F582+G582</f>
        <v>3</v>
      </c>
      <c r="J582" s="11">
        <v>63789</v>
      </c>
      <c r="K582" s="58" t="s">
        <v>1122</v>
      </c>
      <c r="L582" s="8">
        <f t="shared" ref="L582:L645" si="28">I582/J582*100000</f>
        <v>4.7030052203357942</v>
      </c>
      <c r="M582" s="7" t="str">
        <f t="shared" ref="M582:M645" si="29"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19" ht="15.75" x14ac:dyDescent="0.25">
      <c r="A583" s="42">
        <v>578</v>
      </c>
      <c r="B583" s="7">
        <v>314940</v>
      </c>
      <c r="C583" s="17" t="s">
        <v>1115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 t="shared" si="27"/>
        <v>0</v>
      </c>
      <c r="J583" s="11">
        <v>1808</v>
      </c>
      <c r="K583" s="58" t="s">
        <v>1121</v>
      </c>
      <c r="L583" s="8">
        <f t="shared" si="28"/>
        <v>0</v>
      </c>
      <c r="M583" s="7" t="str">
        <f t="shared" si="29"/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579</v>
      </c>
      <c r="B584" s="7">
        <v>314950</v>
      </c>
      <c r="C584" s="17" t="s">
        <v>1115</v>
      </c>
      <c r="D584" s="36" t="s">
        <v>57</v>
      </c>
      <c r="E584" s="36" t="s">
        <v>596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 t="shared" si="27"/>
        <v>0</v>
      </c>
      <c r="J584" s="11">
        <v>3310</v>
      </c>
      <c r="K584" s="58" t="s">
        <v>1121</v>
      </c>
      <c r="L584" s="8">
        <f t="shared" si="28"/>
        <v>0</v>
      </c>
      <c r="M584" s="7" t="str">
        <f t="shared" si="29"/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580</v>
      </c>
      <c r="B585" s="7">
        <v>314960</v>
      </c>
      <c r="C585" s="17" t="s">
        <v>1108</v>
      </c>
      <c r="D585" s="36" t="s">
        <v>11</v>
      </c>
      <c r="E585" s="36" t="s">
        <v>597</v>
      </c>
      <c r="F585" s="12">
        <f>VLOOKUP(A585,Dengue!$1:$1048576,10,FALSE)</f>
        <v>1</v>
      </c>
      <c r="G585" s="12">
        <f>VLOOKUP($A585,Chik!$1:$1048576,10,FALSE)</f>
        <v>0</v>
      </c>
      <c r="H585" s="12">
        <f>VLOOKUP($A585,zika!$1:$1048576,10,FALSE)</f>
        <v>0</v>
      </c>
      <c r="I585" s="12">
        <f t="shared" si="27"/>
        <v>1</v>
      </c>
      <c r="J585" s="11">
        <v>4379</v>
      </c>
      <c r="K585" s="58" t="s">
        <v>1121</v>
      </c>
      <c r="L585" s="8">
        <f t="shared" si="28"/>
        <v>22.836263987211694</v>
      </c>
      <c r="M585" s="7" t="str">
        <f t="shared" si="29"/>
        <v>Baixa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581</v>
      </c>
      <c r="B586" s="7">
        <v>314970</v>
      </c>
      <c r="C586" s="17" t="s">
        <v>1112</v>
      </c>
      <c r="D586" s="36" t="s">
        <v>26</v>
      </c>
      <c r="E586" s="36" t="s">
        <v>598</v>
      </c>
      <c r="F586" s="12">
        <f>VLOOKUP(A586,Dengue!$1:$1048576,10,FALSE)</f>
        <v>6</v>
      </c>
      <c r="G586" s="12">
        <f>VLOOKUP($A586,Chik!$1:$1048576,10,FALSE)</f>
        <v>0</v>
      </c>
      <c r="H586" s="12">
        <f>VLOOKUP($A586,zika!$1:$1048576,10,FALSE)</f>
        <v>0</v>
      </c>
      <c r="I586" s="12">
        <f t="shared" si="27"/>
        <v>6</v>
      </c>
      <c r="J586" s="11">
        <v>11249</v>
      </c>
      <c r="K586" s="58" t="s">
        <v>1121</v>
      </c>
      <c r="L586" s="8">
        <f t="shared" si="28"/>
        <v>53.33807449551071</v>
      </c>
      <c r="M586" s="7" t="str">
        <f t="shared" si="29"/>
        <v>Baixa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582</v>
      </c>
      <c r="B587" s="7">
        <v>314980</v>
      </c>
      <c r="C587" s="17" t="s">
        <v>1111</v>
      </c>
      <c r="D587" s="36" t="s">
        <v>24</v>
      </c>
      <c r="E587" s="36" t="s">
        <v>599</v>
      </c>
      <c r="F587" s="12">
        <f>VLOOKUP(A587,Dengue!$1:$1048576,10,FALSE)</f>
        <v>6</v>
      </c>
      <c r="G587" s="12">
        <f>VLOOKUP($A587,Chik!$1:$1048576,10,FALSE)</f>
        <v>0</v>
      </c>
      <c r="H587" s="12">
        <f>VLOOKUP($A587,zika!$1:$1048576,10,FALSE)</f>
        <v>0</v>
      </c>
      <c r="I587" s="12">
        <f t="shared" si="27"/>
        <v>6</v>
      </c>
      <c r="J587" s="11">
        <v>16009</v>
      </c>
      <c r="K587" s="58" t="s">
        <v>1121</v>
      </c>
      <c r="L587" s="8">
        <f t="shared" si="28"/>
        <v>37.478918108563931</v>
      </c>
      <c r="M587" s="7" t="str">
        <f t="shared" si="29"/>
        <v>Baixa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583</v>
      </c>
      <c r="B588" s="7">
        <v>314990</v>
      </c>
      <c r="C588" s="17" t="s">
        <v>1114</v>
      </c>
      <c r="D588" s="36" t="s">
        <v>33</v>
      </c>
      <c r="E588" s="36" t="s">
        <v>600</v>
      </c>
      <c r="F588" s="12">
        <f>VLOOKUP(A588,Dengue!$1:$1048576,10,FALSE)</f>
        <v>5</v>
      </c>
      <c r="G588" s="12">
        <f>VLOOKUP($A588,Chik!$1:$1048576,10,FALSE)</f>
        <v>0</v>
      </c>
      <c r="H588" s="12">
        <f>VLOOKUP($A588,zika!$1:$1048576,10,FALSE)</f>
        <v>0</v>
      </c>
      <c r="I588" s="12">
        <f t="shared" si="27"/>
        <v>5</v>
      </c>
      <c r="J588" s="11">
        <v>21291</v>
      </c>
      <c r="K588" s="58" t="s">
        <v>1121</v>
      </c>
      <c r="L588" s="8">
        <f t="shared" si="28"/>
        <v>23.484101263444646</v>
      </c>
      <c r="M588" s="7" t="str">
        <f t="shared" si="29"/>
        <v>Baixa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584</v>
      </c>
      <c r="B589" s="7">
        <v>314995</v>
      </c>
      <c r="C589" s="17" t="s">
        <v>1110</v>
      </c>
      <c r="D589" s="36" t="s">
        <v>20</v>
      </c>
      <c r="E589" s="36" t="s">
        <v>601</v>
      </c>
      <c r="F589" s="12">
        <f>VLOOKUP(A589,Dengue!$1:$1048576,10,FALSE)</f>
        <v>25</v>
      </c>
      <c r="G589" s="12">
        <f>VLOOKUP($A589,Chik!$1:$1048576,10,FALSE)</f>
        <v>1</v>
      </c>
      <c r="H589" s="12">
        <f>VLOOKUP($A589,zika!$1:$1048576,10,FALSE)</f>
        <v>0</v>
      </c>
      <c r="I589" s="12">
        <f t="shared" si="27"/>
        <v>26</v>
      </c>
      <c r="J589" s="11">
        <v>6847</v>
      </c>
      <c r="K589" s="58" t="s">
        <v>1121</v>
      </c>
      <c r="L589" s="8">
        <f t="shared" si="28"/>
        <v>379.72834818168542</v>
      </c>
      <c r="M589" s="7" t="str">
        <f t="shared" si="29"/>
        <v>Alta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585</v>
      </c>
      <c r="B590" s="7">
        <v>315000</v>
      </c>
      <c r="C590" s="17" t="s">
        <v>1113</v>
      </c>
      <c r="D590" s="36" t="s">
        <v>28</v>
      </c>
      <c r="E590" s="36" t="s">
        <v>602</v>
      </c>
      <c r="F590" s="12">
        <f>VLOOKUP(A590,Dengue!$1:$1048576,10,FALSE)</f>
        <v>1</v>
      </c>
      <c r="G590" s="12">
        <f>VLOOKUP($A590,Chik!$1:$1048576,10,FALSE)</f>
        <v>0</v>
      </c>
      <c r="H590" s="12">
        <f>VLOOKUP($A590,zika!$1:$1048576,10,FALSE)</f>
        <v>0</v>
      </c>
      <c r="I590" s="12">
        <f t="shared" si="27"/>
        <v>1</v>
      </c>
      <c r="J590" s="11">
        <v>4246</v>
      </c>
      <c r="K590" s="58" t="s">
        <v>1121</v>
      </c>
      <c r="L590" s="8">
        <f t="shared" si="28"/>
        <v>23.551577955723033</v>
      </c>
      <c r="M590" s="7" t="str">
        <f t="shared" si="29"/>
        <v>Baixa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586</v>
      </c>
      <c r="B591" s="7">
        <v>315010</v>
      </c>
      <c r="C591" s="17" t="s">
        <v>1115</v>
      </c>
      <c r="D591" s="36" t="s">
        <v>57</v>
      </c>
      <c r="E591" s="36" t="s">
        <v>603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 t="shared" si="27"/>
        <v>0</v>
      </c>
      <c r="J591" s="11">
        <v>2763</v>
      </c>
      <c r="K591" s="58" t="s">
        <v>1121</v>
      </c>
      <c r="L591" s="8">
        <f t="shared" si="28"/>
        <v>0</v>
      </c>
      <c r="M591" s="7" t="str">
        <f t="shared" si="29"/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587</v>
      </c>
      <c r="B592" s="7">
        <v>315015</v>
      </c>
      <c r="C592" s="17" t="s">
        <v>1110</v>
      </c>
      <c r="D592" s="36" t="s">
        <v>20</v>
      </c>
      <c r="E592" s="36" t="s">
        <v>604</v>
      </c>
      <c r="F592" s="12">
        <f>VLOOKUP(A592,Dengue!$1:$1048576,10,FALSE)</f>
        <v>1</v>
      </c>
      <c r="G592" s="12">
        <f>VLOOKUP($A592,Chik!$1:$1048576,10,FALSE)</f>
        <v>0</v>
      </c>
      <c r="H592" s="12">
        <f>VLOOKUP($A592,zika!$1:$1048576,10,FALSE)</f>
        <v>0</v>
      </c>
      <c r="I592" s="12">
        <f t="shared" si="27"/>
        <v>1</v>
      </c>
      <c r="J592" s="11">
        <v>8426</v>
      </c>
      <c r="K592" s="58" t="s">
        <v>1121</v>
      </c>
      <c r="L592" s="8">
        <f t="shared" si="28"/>
        <v>11.868027533823879</v>
      </c>
      <c r="M592" s="7" t="str">
        <f t="shared" si="29"/>
        <v>Baixa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588</v>
      </c>
      <c r="B593" s="7">
        <v>315020</v>
      </c>
      <c r="C593" s="17" t="s">
        <v>1109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 t="shared" si="27"/>
        <v>0</v>
      </c>
      <c r="J593" s="11">
        <v>4140</v>
      </c>
      <c r="K593" s="58" t="s">
        <v>1121</v>
      </c>
      <c r="L593" s="8">
        <f t="shared" si="28"/>
        <v>0</v>
      </c>
      <c r="M593" s="7" t="str">
        <f t="shared" si="29"/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589</v>
      </c>
      <c r="B594" s="7">
        <v>315030</v>
      </c>
      <c r="C594" s="17" t="s">
        <v>1116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 t="shared" si="27"/>
        <v>0</v>
      </c>
      <c r="J594" s="11">
        <v>4528</v>
      </c>
      <c r="K594" s="58" t="s">
        <v>1121</v>
      </c>
      <c r="L594" s="8">
        <f t="shared" si="28"/>
        <v>0</v>
      </c>
      <c r="M594" s="7" t="str">
        <f t="shared" si="29"/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590</v>
      </c>
      <c r="B595" s="7">
        <v>315040</v>
      </c>
      <c r="C595" s="17" t="s">
        <v>1108</v>
      </c>
      <c r="D595" s="36" t="s">
        <v>98</v>
      </c>
      <c r="E595" s="36" t="s">
        <v>607</v>
      </c>
      <c r="F595" s="12">
        <f>VLOOKUP(A595,Dengue!$1:$1048576,10,FALSE)</f>
        <v>3</v>
      </c>
      <c r="G595" s="12">
        <f>VLOOKUP($A595,Chik!$1:$1048576,10,FALSE)</f>
        <v>0</v>
      </c>
      <c r="H595" s="12">
        <f>VLOOKUP($A595,zika!$1:$1048576,10,FALSE)</f>
        <v>0</v>
      </c>
      <c r="I595" s="12">
        <f t="shared" si="27"/>
        <v>3</v>
      </c>
      <c r="J595" s="11">
        <v>4955</v>
      </c>
      <c r="K595" s="58" t="s">
        <v>1121</v>
      </c>
      <c r="L595" s="8">
        <f t="shared" si="28"/>
        <v>60.544904137235115</v>
      </c>
      <c r="M595" s="7" t="str">
        <f t="shared" si="29"/>
        <v>Baixa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591</v>
      </c>
      <c r="B596" s="7">
        <v>315050</v>
      </c>
      <c r="C596" s="17" t="s">
        <v>1112</v>
      </c>
      <c r="D596" s="36" t="s">
        <v>26</v>
      </c>
      <c r="E596" s="36" t="s">
        <v>608</v>
      </c>
      <c r="F596" s="12">
        <f>VLOOKUP(A596,Dengue!$1:$1048576,10,FALSE)</f>
        <v>3</v>
      </c>
      <c r="G596" s="12">
        <f>VLOOKUP($A596,Chik!$1:$1048576,10,FALSE)</f>
        <v>0</v>
      </c>
      <c r="H596" s="12">
        <f>VLOOKUP($A596,zika!$1:$1048576,10,FALSE)</f>
        <v>0</v>
      </c>
      <c r="I596" s="12">
        <f t="shared" si="27"/>
        <v>3</v>
      </c>
      <c r="J596" s="11">
        <v>8631</v>
      </c>
      <c r="K596" s="58" t="s">
        <v>1121</v>
      </c>
      <c r="L596" s="8">
        <f t="shared" si="28"/>
        <v>34.758428919012864</v>
      </c>
      <c r="M596" s="7" t="str">
        <f t="shared" si="29"/>
        <v>Baixa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592</v>
      </c>
      <c r="B597" s="7">
        <v>315053</v>
      </c>
      <c r="C597" s="17" t="s">
        <v>1110</v>
      </c>
      <c r="D597" s="36" t="s">
        <v>20</v>
      </c>
      <c r="E597" s="36" t="s">
        <v>861</v>
      </c>
      <c r="F597" s="12">
        <f>VLOOKUP(A597,Dengue!$1:$1048576,10,FALSE)</f>
        <v>25</v>
      </c>
      <c r="G597" s="12">
        <f>VLOOKUP($A597,Chik!$1:$1048576,10,FALSE)</f>
        <v>0</v>
      </c>
      <c r="H597" s="12">
        <f>VLOOKUP($A597,zika!$1:$1048576,10,FALSE)</f>
        <v>0</v>
      </c>
      <c r="I597" s="12">
        <f t="shared" si="27"/>
        <v>25</v>
      </c>
      <c r="J597" s="11">
        <v>4894</v>
      </c>
      <c r="K597" s="58" t="s">
        <v>1121</v>
      </c>
      <c r="L597" s="8">
        <f t="shared" si="28"/>
        <v>510.82958724969347</v>
      </c>
      <c r="M597" s="7" t="str">
        <f t="shared" si="29"/>
        <v>Muito Alta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10"/>
      <c r="T597" s="10"/>
      <c r="U597" s="10"/>
    </row>
    <row r="598" spans="1:21" ht="15.75" x14ac:dyDescent="0.25">
      <c r="A598" s="42">
        <v>593</v>
      </c>
      <c r="B598" s="7">
        <v>315057</v>
      </c>
      <c r="C598" s="17" t="s">
        <v>1118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 t="shared" si="27"/>
        <v>0</v>
      </c>
      <c r="J598" s="11">
        <v>7490</v>
      </c>
      <c r="K598" s="58" t="s">
        <v>1121</v>
      </c>
      <c r="L598" s="8">
        <f t="shared" si="28"/>
        <v>0</v>
      </c>
      <c r="M598" s="7" t="str">
        <f t="shared" si="29"/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594</v>
      </c>
      <c r="B599" s="7">
        <v>315060</v>
      </c>
      <c r="C599" s="17" t="s">
        <v>1112</v>
      </c>
      <c r="D599" s="36" t="s">
        <v>26</v>
      </c>
      <c r="E599" s="36" t="s">
        <v>610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 t="shared" si="27"/>
        <v>0</v>
      </c>
      <c r="J599" s="11">
        <v>6421</v>
      </c>
      <c r="K599" s="58" t="s">
        <v>1121</v>
      </c>
      <c r="L599" s="8">
        <f t="shared" si="28"/>
        <v>0</v>
      </c>
      <c r="M599" s="7" t="str">
        <f t="shared" si="29"/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595</v>
      </c>
      <c r="B600" s="7">
        <v>315070</v>
      </c>
      <c r="C600" s="17" t="s">
        <v>1111</v>
      </c>
      <c r="D600" s="36" t="s">
        <v>24</v>
      </c>
      <c r="E600" s="36" t="s">
        <v>611</v>
      </c>
      <c r="F600" s="12">
        <f>VLOOKUP(A600,Dengue!$1:$1048576,10,FALSE)</f>
        <v>17</v>
      </c>
      <c r="G600" s="12">
        <f>VLOOKUP($A600,Chik!$1:$1048576,10,FALSE)</f>
        <v>0</v>
      </c>
      <c r="H600" s="12">
        <f>VLOOKUP($A600,zika!$1:$1048576,10,FALSE)</f>
        <v>0</v>
      </c>
      <c r="I600" s="12">
        <f t="shared" si="27"/>
        <v>17</v>
      </c>
      <c r="J600" s="11">
        <v>6044</v>
      </c>
      <c r="K600" s="58" t="s">
        <v>1121</v>
      </c>
      <c r="L600" s="8">
        <f t="shared" si="28"/>
        <v>281.27068166776968</v>
      </c>
      <c r="M600" s="7" t="str">
        <f t="shared" si="29"/>
        <v>Média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596</v>
      </c>
      <c r="B601" s="7">
        <v>315080</v>
      </c>
      <c r="C601" s="17" t="s">
        <v>1116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 t="shared" si="27"/>
        <v>0</v>
      </c>
      <c r="J601" s="11">
        <v>17618</v>
      </c>
      <c r="K601" s="58" t="s">
        <v>1121</v>
      </c>
      <c r="L601" s="8">
        <f t="shared" si="28"/>
        <v>0</v>
      </c>
      <c r="M601" s="7" t="str">
        <f t="shared" si="29"/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597</v>
      </c>
      <c r="B602" s="7">
        <v>315090</v>
      </c>
      <c r="C602" s="17" t="s">
        <v>1114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 t="shared" si="27"/>
        <v>0</v>
      </c>
      <c r="J602" s="11">
        <v>5455</v>
      </c>
      <c r="K602" s="58" t="s">
        <v>1121</v>
      </c>
      <c r="L602" s="8">
        <f t="shared" si="28"/>
        <v>0</v>
      </c>
      <c r="M602" s="7" t="str">
        <f t="shared" si="29"/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598</v>
      </c>
      <c r="B603" s="7">
        <v>315100</v>
      </c>
      <c r="C603" s="17" t="s">
        <v>1114</v>
      </c>
      <c r="D603" s="36" t="s">
        <v>36</v>
      </c>
      <c r="E603" s="36" t="s">
        <v>614</v>
      </c>
      <c r="F603" s="12">
        <f>VLOOKUP(A603,Dengue!$1:$1048576,10,FALSE)</f>
        <v>0</v>
      </c>
      <c r="G603" s="12">
        <f>VLOOKUP($A603,Chik!$1:$1048576,10,FALSE)</f>
        <v>0</v>
      </c>
      <c r="H603" s="12">
        <f>VLOOKUP($A603,zika!$1:$1048576,10,FALSE)</f>
        <v>0</v>
      </c>
      <c r="I603" s="12">
        <f t="shared" si="27"/>
        <v>0</v>
      </c>
      <c r="J603" s="11">
        <v>8550</v>
      </c>
      <c r="K603" s="58" t="s">
        <v>1121</v>
      </c>
      <c r="L603" s="8">
        <f t="shared" si="28"/>
        <v>0</v>
      </c>
      <c r="M603" s="7" t="str">
        <f t="shared" si="29"/>
        <v>Silencioso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599</v>
      </c>
      <c r="B604" s="7">
        <v>315110</v>
      </c>
      <c r="C604" s="17" t="s">
        <v>1115</v>
      </c>
      <c r="D604" s="36" t="s">
        <v>38</v>
      </c>
      <c r="E604" s="36" t="s">
        <v>615</v>
      </c>
      <c r="F604" s="12">
        <f>VLOOKUP(A604,Dengue!$1:$1048576,10,FALSE)</f>
        <v>4</v>
      </c>
      <c r="G604" s="12">
        <f>VLOOKUP($A604,Chik!$1:$1048576,10,FALSE)</f>
        <v>9</v>
      </c>
      <c r="H604" s="12">
        <f>VLOOKUP($A604,zika!$1:$1048576,10,FALSE)</f>
        <v>0</v>
      </c>
      <c r="I604" s="12">
        <f t="shared" si="27"/>
        <v>13</v>
      </c>
      <c r="J604" s="11">
        <v>10731</v>
      </c>
      <c r="K604" s="58" t="s">
        <v>1121</v>
      </c>
      <c r="L604" s="8">
        <f t="shared" si="28"/>
        <v>121.14434815021899</v>
      </c>
      <c r="M604" s="7" t="str">
        <f t="shared" si="29"/>
        <v>Média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21" ht="15.75" x14ac:dyDescent="0.25">
      <c r="A605" s="42">
        <v>600</v>
      </c>
      <c r="B605" s="7">
        <v>315120</v>
      </c>
      <c r="C605" s="17" t="s">
        <v>1118</v>
      </c>
      <c r="D605" s="36" t="s">
        <v>135</v>
      </c>
      <c r="E605" s="36" t="s">
        <v>135</v>
      </c>
      <c r="F605" s="12">
        <f>VLOOKUP(A605,Dengue!$1:$1048576,10,FALSE)</f>
        <v>0</v>
      </c>
      <c r="G605" s="73">
        <f>VLOOKUP($A605,Chik!$1:$1048576,10,FALSE)</f>
        <v>0</v>
      </c>
      <c r="H605" s="12">
        <f>VLOOKUP($A605,zika!$1:$1048576,10,FALSE)</f>
        <v>0</v>
      </c>
      <c r="I605" s="12">
        <f t="shared" si="27"/>
        <v>0</v>
      </c>
      <c r="J605" s="11">
        <v>56208</v>
      </c>
      <c r="K605" s="58" t="s">
        <v>1122</v>
      </c>
      <c r="L605" s="8">
        <f t="shared" si="28"/>
        <v>0</v>
      </c>
      <c r="M605" s="7" t="str">
        <f t="shared" si="29"/>
        <v>Silencioso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21" ht="15.75" x14ac:dyDescent="0.25">
      <c r="A606" s="42">
        <v>601</v>
      </c>
      <c r="B606" s="7">
        <v>315130</v>
      </c>
      <c r="C606" s="17" t="s">
        <v>1115</v>
      </c>
      <c r="D606" s="36" t="s">
        <v>62</v>
      </c>
      <c r="E606" s="36" t="s">
        <v>616</v>
      </c>
      <c r="F606" s="12">
        <f>VLOOKUP(A606,Dengue!$1:$1048576,10,FALSE)</f>
        <v>6</v>
      </c>
      <c r="G606" s="12">
        <f>VLOOKUP($A606,Chik!$1:$1048576,10,FALSE)</f>
        <v>0</v>
      </c>
      <c r="H606" s="12">
        <f>VLOOKUP($A606,zika!$1:$1048576,10,FALSE)</f>
        <v>0</v>
      </c>
      <c r="I606" s="12">
        <f t="shared" si="27"/>
        <v>6</v>
      </c>
      <c r="J606" s="11">
        <v>10816</v>
      </c>
      <c r="K606" s="58" t="s">
        <v>1121</v>
      </c>
      <c r="L606" s="8">
        <f t="shared" si="28"/>
        <v>55.473372781065088</v>
      </c>
      <c r="M606" s="7" t="str">
        <f t="shared" si="29"/>
        <v>Baixa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602</v>
      </c>
      <c r="B607" s="7">
        <v>315140</v>
      </c>
      <c r="C607" s="17" t="s">
        <v>1112</v>
      </c>
      <c r="D607" s="36" t="s">
        <v>26</v>
      </c>
      <c r="E607" s="36" t="s">
        <v>617</v>
      </c>
      <c r="F607" s="12">
        <f>VLOOKUP(A607,Dengue!$1:$1048576,10,FALSE)</f>
        <v>2</v>
      </c>
      <c r="G607" s="12">
        <f>VLOOKUP($A607,Chik!$1:$1048576,10,FALSE)</f>
        <v>0</v>
      </c>
      <c r="H607" s="12">
        <f>VLOOKUP($A607,zika!$1:$1048576,10,FALSE)</f>
        <v>0</v>
      </c>
      <c r="I607" s="12">
        <f t="shared" si="27"/>
        <v>2</v>
      </c>
      <c r="J607" s="11">
        <v>27755</v>
      </c>
      <c r="K607" s="58" t="s">
        <v>1122</v>
      </c>
      <c r="L607" s="8">
        <f t="shared" si="28"/>
        <v>7.2059088452531075</v>
      </c>
      <c r="M607" s="7" t="str">
        <f t="shared" si="29"/>
        <v>Baixa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21" ht="15.75" x14ac:dyDescent="0.25">
      <c r="A608" s="42">
        <v>603</v>
      </c>
      <c r="B608" s="7">
        <v>315150</v>
      </c>
      <c r="C608" s="17" t="s">
        <v>1114</v>
      </c>
      <c r="D608" s="36" t="s">
        <v>45</v>
      </c>
      <c r="E608" s="36" t="s">
        <v>862</v>
      </c>
      <c r="F608" s="12">
        <f>VLOOKUP(A608,Dengue!$1:$1048576,10,FALSE)</f>
        <v>3</v>
      </c>
      <c r="G608" s="12">
        <f>VLOOKUP($A608,Chik!$1:$1048576,10,FALSE)</f>
        <v>0</v>
      </c>
      <c r="H608" s="12">
        <f>VLOOKUP($A608,zika!$1:$1048576,10,FALSE)</f>
        <v>0</v>
      </c>
      <c r="I608" s="12">
        <f t="shared" si="27"/>
        <v>3</v>
      </c>
      <c r="J608" s="11">
        <v>34456</v>
      </c>
      <c r="K608" s="58" t="s">
        <v>1122</v>
      </c>
      <c r="L608" s="8">
        <f t="shared" si="28"/>
        <v>8.7067564429997688</v>
      </c>
      <c r="M608" s="7" t="str">
        <f t="shared" si="29"/>
        <v>Baixa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19" ht="15.75" x14ac:dyDescent="0.25">
      <c r="A609" s="42">
        <v>604</v>
      </c>
      <c r="B609" s="7">
        <v>315160</v>
      </c>
      <c r="C609" s="17" t="s">
        <v>1111</v>
      </c>
      <c r="D609" s="36" t="s">
        <v>24</v>
      </c>
      <c r="E609" s="36" t="s">
        <v>618</v>
      </c>
      <c r="F609" s="12">
        <f>VLOOKUP(A609,Dengue!$1:$1048576,10,FALSE)</f>
        <v>10</v>
      </c>
      <c r="G609" s="12">
        <f>VLOOKUP($A609,Chik!$1:$1048576,10,FALSE)</f>
        <v>0</v>
      </c>
      <c r="H609" s="12">
        <f>VLOOKUP($A609,zika!$1:$1048576,10,FALSE)</f>
        <v>0</v>
      </c>
      <c r="I609" s="12">
        <f t="shared" si="27"/>
        <v>10</v>
      </c>
      <c r="J609" s="11">
        <v>11968</v>
      </c>
      <c r="K609" s="58" t="s">
        <v>1121</v>
      </c>
      <c r="L609" s="8">
        <f t="shared" si="28"/>
        <v>83.556149732620312</v>
      </c>
      <c r="M609" s="7" t="str">
        <f t="shared" si="29"/>
        <v>Baixa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605</v>
      </c>
      <c r="B610" s="7">
        <v>315170</v>
      </c>
      <c r="C610" s="17" t="s">
        <v>1114</v>
      </c>
      <c r="D610" s="36" t="s">
        <v>40</v>
      </c>
      <c r="E610" s="36" t="s">
        <v>619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 t="shared" si="27"/>
        <v>0</v>
      </c>
      <c r="J610" s="11">
        <v>16734</v>
      </c>
      <c r="K610" s="58" t="s">
        <v>1121</v>
      </c>
      <c r="L610" s="8">
        <f t="shared" si="28"/>
        <v>0</v>
      </c>
      <c r="M610" s="7" t="str">
        <f t="shared" si="29"/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606</v>
      </c>
      <c r="B611" s="7">
        <v>315180</v>
      </c>
      <c r="C611" s="17" t="s">
        <v>1114</v>
      </c>
      <c r="D611" s="36" t="s">
        <v>36</v>
      </c>
      <c r="E611" s="36" t="s">
        <v>620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 t="shared" si="27"/>
        <v>0</v>
      </c>
      <c r="J611" s="11">
        <v>166111</v>
      </c>
      <c r="K611" s="58" t="s">
        <v>1124</v>
      </c>
      <c r="L611" s="8">
        <f t="shared" si="28"/>
        <v>0</v>
      </c>
      <c r="M611" s="7" t="str">
        <f t="shared" si="29"/>
        <v>Silencioso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19" ht="15.75" x14ac:dyDescent="0.25">
      <c r="A612" s="42">
        <v>607</v>
      </c>
      <c r="B612" s="7">
        <v>315190</v>
      </c>
      <c r="C612" s="17" t="s">
        <v>1109</v>
      </c>
      <c r="D612" s="36" t="s">
        <v>14</v>
      </c>
      <c r="E612" s="36" t="s">
        <v>621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 t="shared" si="27"/>
        <v>0</v>
      </c>
      <c r="J612" s="11">
        <v>8508</v>
      </c>
      <c r="K612" s="58" t="s">
        <v>1121</v>
      </c>
      <c r="L612" s="8">
        <f t="shared" si="28"/>
        <v>0</v>
      </c>
      <c r="M612" s="7" t="str">
        <f t="shared" si="29"/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608</v>
      </c>
      <c r="B613" s="7">
        <v>315200</v>
      </c>
      <c r="C613" s="17" t="s">
        <v>1108</v>
      </c>
      <c r="D613" s="36" t="s">
        <v>11</v>
      </c>
      <c r="E613" s="36" t="s">
        <v>622</v>
      </c>
      <c r="F613" s="12">
        <f>VLOOKUP(A613,Dengue!$1:$1048576,10,FALSE)</f>
        <v>0</v>
      </c>
      <c r="G613" s="12">
        <f>VLOOKUP($A613,Chik!$1:$1048576,10,FALSE)</f>
        <v>0</v>
      </c>
      <c r="H613" s="12">
        <f>VLOOKUP($A613,zika!$1:$1048576,10,FALSE)</f>
        <v>0</v>
      </c>
      <c r="I613" s="12">
        <f t="shared" si="27"/>
        <v>0</v>
      </c>
      <c r="J613" s="11">
        <v>31583</v>
      </c>
      <c r="K613" s="58" t="s">
        <v>1122</v>
      </c>
      <c r="L613" s="8">
        <f t="shared" si="28"/>
        <v>0</v>
      </c>
      <c r="M613" s="7" t="str">
        <f t="shared" si="29"/>
        <v>Silencioso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19" ht="15.75" x14ac:dyDescent="0.25">
      <c r="A614" s="42">
        <v>609</v>
      </c>
      <c r="B614" s="7">
        <v>315210</v>
      </c>
      <c r="C614" s="17" t="s">
        <v>1109</v>
      </c>
      <c r="D614" s="36" t="s">
        <v>17</v>
      </c>
      <c r="E614" s="36" t="s">
        <v>17</v>
      </c>
      <c r="F614" s="12">
        <f>VLOOKUP(A614,Dengue!$1:$1048576,10,FALSE)</f>
        <v>1</v>
      </c>
      <c r="G614" s="12">
        <f>VLOOKUP($A614,Chik!$1:$1048576,10,FALSE)</f>
        <v>0</v>
      </c>
      <c r="H614" s="12">
        <f>VLOOKUP($A614,zika!$1:$1048576,10,FALSE)</f>
        <v>0</v>
      </c>
      <c r="I614" s="12">
        <f t="shared" si="27"/>
        <v>1</v>
      </c>
      <c r="J614" s="11">
        <v>59605</v>
      </c>
      <c r="K614" s="58" t="s">
        <v>1122</v>
      </c>
      <c r="L614" s="8">
        <f t="shared" si="28"/>
        <v>1.6777116013757234</v>
      </c>
      <c r="M614" s="7" t="str">
        <f t="shared" si="29"/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610</v>
      </c>
      <c r="B615" s="7">
        <v>315213</v>
      </c>
      <c r="C615" s="17" t="s">
        <v>1118</v>
      </c>
      <c r="D615" s="36" t="s">
        <v>135</v>
      </c>
      <c r="E615" s="36" t="s">
        <v>623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 t="shared" si="27"/>
        <v>0</v>
      </c>
      <c r="J615" s="11">
        <v>4237</v>
      </c>
      <c r="K615" s="58" t="s">
        <v>1121</v>
      </c>
      <c r="L615" s="8">
        <f t="shared" si="28"/>
        <v>0</v>
      </c>
      <c r="M615" s="7" t="str">
        <f t="shared" si="29"/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611</v>
      </c>
      <c r="B616" s="7">
        <v>315217</v>
      </c>
      <c r="C616" s="17" t="s">
        <v>1113</v>
      </c>
      <c r="D616" s="36" t="s">
        <v>30</v>
      </c>
      <c r="E616" s="36" t="s">
        <v>624</v>
      </c>
      <c r="F616" s="12">
        <f>VLOOKUP(A616,Dengue!$1:$1048576,10,FALSE)</f>
        <v>1</v>
      </c>
      <c r="G616" s="12">
        <f>VLOOKUP($A616,Chik!$1:$1048576,10,FALSE)</f>
        <v>0</v>
      </c>
      <c r="H616" s="12">
        <f>VLOOKUP($A616,zika!$1:$1048576,10,FALSE)</f>
        <v>0</v>
      </c>
      <c r="I616" s="12">
        <f t="shared" si="27"/>
        <v>1</v>
      </c>
      <c r="J616" s="11">
        <v>12061</v>
      </c>
      <c r="K616" s="58" t="s">
        <v>1121</v>
      </c>
      <c r="L616" s="8">
        <f t="shared" si="28"/>
        <v>8.2911864687836836</v>
      </c>
      <c r="M616" s="7" t="str">
        <f t="shared" si="29"/>
        <v>Baixa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612</v>
      </c>
      <c r="B617" s="7">
        <v>315220</v>
      </c>
      <c r="C617" s="17" t="s">
        <v>1118</v>
      </c>
      <c r="D617" s="36" t="s">
        <v>102</v>
      </c>
      <c r="E617" s="36" t="s">
        <v>625</v>
      </c>
      <c r="F617" s="12">
        <f>VLOOKUP(A617,Dengue!$1:$1048576,10,FALSE)</f>
        <v>4</v>
      </c>
      <c r="G617" s="12">
        <f>VLOOKUP($A617,Chik!$1:$1048576,10,FALSE)</f>
        <v>0</v>
      </c>
      <c r="H617" s="12">
        <f>VLOOKUP($A617,zika!$1:$1048576,10,FALSE)</f>
        <v>0</v>
      </c>
      <c r="I617" s="12">
        <f t="shared" si="27"/>
        <v>4</v>
      </c>
      <c r="J617" s="11">
        <v>37950</v>
      </c>
      <c r="K617" s="58" t="s">
        <v>1122</v>
      </c>
      <c r="L617" s="8">
        <f t="shared" si="28"/>
        <v>10.540184453227932</v>
      </c>
      <c r="M617" s="7" t="str">
        <f t="shared" si="29"/>
        <v>Baixa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19" ht="15.75" x14ac:dyDescent="0.25">
      <c r="A618" s="42">
        <v>613</v>
      </c>
      <c r="B618" s="7">
        <v>315230</v>
      </c>
      <c r="C618" s="17" t="s">
        <v>1109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 t="shared" si="27"/>
        <v>0</v>
      </c>
      <c r="J618" s="11">
        <v>11208</v>
      </c>
      <c r="K618" s="58" t="s">
        <v>1121</v>
      </c>
      <c r="L618" s="8">
        <f t="shared" si="28"/>
        <v>0</v>
      </c>
      <c r="M618" s="7" t="str">
        <f t="shared" si="29"/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614</v>
      </c>
      <c r="B619" s="7">
        <v>315240</v>
      </c>
      <c r="C619" s="17" t="s">
        <v>1113</v>
      </c>
      <c r="D619" s="36" t="s">
        <v>28</v>
      </c>
      <c r="E619" s="36" t="s">
        <v>627</v>
      </c>
      <c r="F619" s="12">
        <f>VLOOKUP(A619,Dengue!$1:$1048576,10,FALSE)</f>
        <v>1</v>
      </c>
      <c r="G619" s="12">
        <f>VLOOKUP($A619,Chik!$1:$1048576,10,FALSE)</f>
        <v>0</v>
      </c>
      <c r="H619" s="12">
        <f>VLOOKUP($A619,zika!$1:$1048576,10,FALSE)</f>
        <v>0</v>
      </c>
      <c r="I619" s="12">
        <f t="shared" si="27"/>
        <v>1</v>
      </c>
      <c r="J619" s="11">
        <v>16491</v>
      </c>
      <c r="K619" s="58" t="s">
        <v>1121</v>
      </c>
      <c r="L619" s="8">
        <f t="shared" si="28"/>
        <v>6.063913649869626</v>
      </c>
      <c r="M619" s="7" t="str">
        <f t="shared" si="29"/>
        <v>Baixa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615</v>
      </c>
      <c r="B620" s="7">
        <v>315250</v>
      </c>
      <c r="C620" s="17" t="s">
        <v>1114</v>
      </c>
      <c r="D620" s="36" t="s">
        <v>36</v>
      </c>
      <c r="E620" s="36" t="s">
        <v>36</v>
      </c>
      <c r="F620" s="12">
        <f>VLOOKUP(A620,Dengue!$1:$1048576,10,FALSE)</f>
        <v>0</v>
      </c>
      <c r="G620" s="12">
        <f>VLOOKUP($A620,Chik!$1:$1048576,10,FALSE)</f>
        <v>0</v>
      </c>
      <c r="H620" s="12">
        <f>VLOOKUP($A620,zika!$1:$1048576,10,FALSE)</f>
        <v>0</v>
      </c>
      <c r="I620" s="12">
        <f t="shared" si="27"/>
        <v>0</v>
      </c>
      <c r="J620" s="11">
        <v>148862</v>
      </c>
      <c r="K620" s="58" t="s">
        <v>1124</v>
      </c>
      <c r="L620" s="8">
        <f t="shared" si="28"/>
        <v>0</v>
      </c>
      <c r="M620" s="7" t="str">
        <f t="shared" si="29"/>
        <v>Silencioso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19" ht="15.75" x14ac:dyDescent="0.25">
      <c r="A621" s="42">
        <v>616</v>
      </c>
      <c r="B621" s="7">
        <v>315260</v>
      </c>
      <c r="C621" s="17" t="s">
        <v>1114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 t="shared" si="27"/>
        <v>0</v>
      </c>
      <c r="J621" s="11">
        <v>5981</v>
      </c>
      <c r="K621" s="58" t="s">
        <v>1121</v>
      </c>
      <c r="L621" s="8">
        <f t="shared" si="28"/>
        <v>0</v>
      </c>
      <c r="M621" s="7" t="str">
        <f t="shared" si="29"/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617</v>
      </c>
      <c r="B622" s="7">
        <v>315270</v>
      </c>
      <c r="C622" s="17" t="s">
        <v>1116</v>
      </c>
      <c r="D622" s="36" t="s">
        <v>94</v>
      </c>
      <c r="E622" s="36" t="s">
        <v>629</v>
      </c>
      <c r="F622" s="12">
        <f>VLOOKUP(A622,Dengue!$1:$1048576,10,FALSE)</f>
        <v>2</v>
      </c>
      <c r="G622" s="12">
        <f>VLOOKUP($A622,Chik!$1:$1048576,10,FALSE)</f>
        <v>0</v>
      </c>
      <c r="H622" s="12">
        <f>VLOOKUP($A622,zika!$1:$1048576,10,FALSE)</f>
        <v>0</v>
      </c>
      <c r="I622" s="12">
        <f t="shared" si="27"/>
        <v>2</v>
      </c>
      <c r="J622" s="11">
        <v>8979</v>
      </c>
      <c r="K622" s="58" t="s">
        <v>1121</v>
      </c>
      <c r="L622" s="8">
        <f t="shared" si="28"/>
        <v>22.274195344693172</v>
      </c>
      <c r="M622" s="7" t="str">
        <f t="shared" si="29"/>
        <v>Baixa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618</v>
      </c>
      <c r="B623" s="7">
        <v>315280</v>
      </c>
      <c r="C623" s="17" t="s">
        <v>1107</v>
      </c>
      <c r="D623" s="36" t="s">
        <v>8</v>
      </c>
      <c r="E623" s="36" t="s">
        <v>630</v>
      </c>
      <c r="F623" s="12">
        <f>VLOOKUP(A623,Dengue!$1:$1048576,10,FALSE)</f>
        <v>2</v>
      </c>
      <c r="G623" s="12">
        <f>VLOOKUP($A623,Chik!$1:$1048576,10,FALSE)</f>
        <v>0</v>
      </c>
      <c r="H623" s="12">
        <f>VLOOKUP($A623,zika!$1:$1048576,10,FALSE)</f>
        <v>0</v>
      </c>
      <c r="I623" s="12">
        <f t="shared" si="27"/>
        <v>2</v>
      </c>
      <c r="J623" s="11">
        <v>27688</v>
      </c>
      <c r="K623" s="58" t="s">
        <v>1122</v>
      </c>
      <c r="L623" s="8">
        <f t="shared" si="28"/>
        <v>7.2233458537994801</v>
      </c>
      <c r="M623" s="7" t="str">
        <f t="shared" si="29"/>
        <v>Baixa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19" ht="15.75" x14ac:dyDescent="0.25">
      <c r="A624" s="42">
        <v>619</v>
      </c>
      <c r="B624" s="7">
        <v>315290</v>
      </c>
      <c r="C624" s="17" t="s">
        <v>1114</v>
      </c>
      <c r="D624" s="36" t="s">
        <v>45</v>
      </c>
      <c r="E624" s="36" t="s">
        <v>631</v>
      </c>
      <c r="F624" s="12">
        <f>VLOOKUP(A624,Dengue!$1:$1048576,10,FALSE)</f>
        <v>1</v>
      </c>
      <c r="G624" s="12">
        <f>VLOOKUP($A624,Chik!$1:$1048576,10,FALSE)</f>
        <v>0</v>
      </c>
      <c r="H624" s="12">
        <f>VLOOKUP($A624,zika!$1:$1048576,10,FALSE)</f>
        <v>0</v>
      </c>
      <c r="I624" s="12">
        <f t="shared" si="27"/>
        <v>1</v>
      </c>
      <c r="J624" s="11">
        <v>8642</v>
      </c>
      <c r="K624" s="58" t="s">
        <v>1121</v>
      </c>
      <c r="L624" s="8">
        <f t="shared" si="28"/>
        <v>11.571395510298542</v>
      </c>
      <c r="M624" s="7" t="str">
        <f t="shared" si="29"/>
        <v>Baixa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620</v>
      </c>
      <c r="B625" s="7">
        <v>315300</v>
      </c>
      <c r="C625" s="17" t="s">
        <v>1111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 t="shared" si="27"/>
        <v>0</v>
      </c>
      <c r="J625" s="11">
        <v>3573</v>
      </c>
      <c r="K625" s="58" t="s">
        <v>1121</v>
      </c>
      <c r="L625" s="8">
        <f t="shared" si="28"/>
        <v>0</v>
      </c>
      <c r="M625" s="7" t="str">
        <f t="shared" si="29"/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621</v>
      </c>
      <c r="B626" s="7">
        <v>315310</v>
      </c>
      <c r="C626" s="17" t="s">
        <v>1115</v>
      </c>
      <c r="D626" s="36" t="s">
        <v>62</v>
      </c>
      <c r="E626" s="36" t="s">
        <v>633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 t="shared" si="27"/>
        <v>0</v>
      </c>
      <c r="J626" s="11">
        <v>5398</v>
      </c>
      <c r="K626" s="58" t="s">
        <v>1121</v>
      </c>
      <c r="L626" s="8">
        <f t="shared" si="28"/>
        <v>0</v>
      </c>
      <c r="M626" s="7" t="str">
        <f t="shared" si="29"/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622</v>
      </c>
      <c r="B627" s="7">
        <v>315320</v>
      </c>
      <c r="C627" s="17" t="s">
        <v>1108</v>
      </c>
      <c r="D627" s="36" t="s">
        <v>11</v>
      </c>
      <c r="E627" s="36" t="s">
        <v>634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 t="shared" si="27"/>
        <v>0</v>
      </c>
      <c r="J627" s="11">
        <v>3676</v>
      </c>
      <c r="K627" s="58" t="s">
        <v>1121</v>
      </c>
      <c r="L627" s="8">
        <f t="shared" si="28"/>
        <v>0</v>
      </c>
      <c r="M627" s="7" t="str">
        <f t="shared" si="29"/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 t="shared" si="27"/>
        <v>0</v>
      </c>
      <c r="J628" s="11">
        <v>3004</v>
      </c>
      <c r="K628" s="58" t="s">
        <v>1121</v>
      </c>
      <c r="L628" s="8">
        <f t="shared" si="28"/>
        <v>0</v>
      </c>
      <c r="M628" s="7" t="str">
        <f t="shared" si="29"/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624</v>
      </c>
      <c r="B629" s="7">
        <v>315340</v>
      </c>
      <c r="C629" s="17" t="s">
        <v>1117</v>
      </c>
      <c r="D629" s="36" t="s">
        <v>71</v>
      </c>
      <c r="E629" s="36" t="s">
        <v>636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 t="shared" si="27"/>
        <v>0</v>
      </c>
      <c r="J629" s="11">
        <v>19377</v>
      </c>
      <c r="K629" s="58" t="s">
        <v>1121</v>
      </c>
      <c r="L629" s="8">
        <f t="shared" si="28"/>
        <v>0</v>
      </c>
      <c r="M629" s="7" t="str">
        <f t="shared" si="29"/>
        <v>Silencioso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625</v>
      </c>
      <c r="B630" s="7">
        <v>315360</v>
      </c>
      <c r="C630" s="17" t="s">
        <v>1108</v>
      </c>
      <c r="D630" s="36" t="s">
        <v>11</v>
      </c>
      <c r="E630" s="36" t="s">
        <v>637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 t="shared" si="27"/>
        <v>0</v>
      </c>
      <c r="J630" s="11">
        <v>10629</v>
      </c>
      <c r="K630" s="58" t="s">
        <v>1121</v>
      </c>
      <c r="L630" s="8">
        <f t="shared" si="28"/>
        <v>0</v>
      </c>
      <c r="M630" s="7" t="str">
        <f t="shared" si="29"/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626</v>
      </c>
      <c r="B631" s="7">
        <v>315370</v>
      </c>
      <c r="C631" s="17" t="s">
        <v>1108</v>
      </c>
      <c r="D631" s="36" t="s">
        <v>11</v>
      </c>
      <c r="E631" s="36" t="s">
        <v>638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 t="shared" si="27"/>
        <v>0</v>
      </c>
      <c r="J631" s="11">
        <v>3542</v>
      </c>
      <c r="K631" s="58" t="s">
        <v>1121</v>
      </c>
      <c r="L631" s="8">
        <f t="shared" si="28"/>
        <v>0</v>
      </c>
      <c r="M631" s="7" t="str">
        <f t="shared" si="29"/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627</v>
      </c>
      <c r="B632" s="7">
        <v>315380</v>
      </c>
      <c r="C632" s="17" t="s">
        <v>1116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 t="shared" si="27"/>
        <v>0</v>
      </c>
      <c r="J632" s="11">
        <v>1934</v>
      </c>
      <c r="K632" s="58" t="s">
        <v>1121</v>
      </c>
      <c r="L632" s="8">
        <f t="shared" si="28"/>
        <v>0</v>
      </c>
      <c r="M632" s="7" t="str">
        <f t="shared" si="29"/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628</v>
      </c>
      <c r="B633" s="7">
        <v>315390</v>
      </c>
      <c r="C633" s="17" t="s">
        <v>1108</v>
      </c>
      <c r="D633" s="36" t="s">
        <v>98</v>
      </c>
      <c r="E633" s="36" t="s">
        <v>639</v>
      </c>
      <c r="F633" s="12">
        <f>VLOOKUP(A633,Dengue!$1:$1048576,10,FALSE)</f>
        <v>2</v>
      </c>
      <c r="G633" s="12">
        <f>VLOOKUP($A633,Chik!$1:$1048576,10,FALSE)</f>
        <v>0</v>
      </c>
      <c r="H633" s="12">
        <f>VLOOKUP($A633,zika!$1:$1048576,10,FALSE)</f>
        <v>0</v>
      </c>
      <c r="I633" s="12">
        <f t="shared" si="27"/>
        <v>2</v>
      </c>
      <c r="J633" s="11">
        <v>16277</v>
      </c>
      <c r="K633" s="58" t="s">
        <v>1121</v>
      </c>
      <c r="L633" s="8">
        <f t="shared" si="28"/>
        <v>12.2872765251582</v>
      </c>
      <c r="M633" s="7" t="str">
        <f t="shared" si="29"/>
        <v>Baixa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19" ht="15.75" x14ac:dyDescent="0.25">
      <c r="A634" s="42">
        <v>629</v>
      </c>
      <c r="B634" s="7">
        <v>315400</v>
      </c>
      <c r="C634" s="17" t="s">
        <v>1109</v>
      </c>
      <c r="D634" s="36" t="s">
        <v>17</v>
      </c>
      <c r="E634" s="36" t="s">
        <v>640</v>
      </c>
      <c r="F634" s="12">
        <f>VLOOKUP(A634,Dengue!$1:$1048576,10,FALSE)</f>
        <v>14</v>
      </c>
      <c r="G634" s="12">
        <f>VLOOKUP($A634,Chik!$1:$1048576,10,FALSE)</f>
        <v>0</v>
      </c>
      <c r="H634" s="12">
        <f>VLOOKUP($A634,zika!$1:$1048576,10,FALSE)</f>
        <v>0</v>
      </c>
      <c r="I634" s="12">
        <f t="shared" si="27"/>
        <v>14</v>
      </c>
      <c r="J634" s="11">
        <v>23814</v>
      </c>
      <c r="K634" s="58" t="s">
        <v>1121</v>
      </c>
      <c r="L634" s="8">
        <f t="shared" si="28"/>
        <v>58.788947677836568</v>
      </c>
      <c r="M634" s="7" t="str">
        <f t="shared" si="29"/>
        <v>Baixa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630</v>
      </c>
      <c r="B635" s="7">
        <v>315410</v>
      </c>
      <c r="C635" s="17" t="s">
        <v>1115</v>
      </c>
      <c r="D635" s="36" t="s">
        <v>38</v>
      </c>
      <c r="E635" s="36" t="s">
        <v>641</v>
      </c>
      <c r="F635" s="12">
        <f>VLOOKUP(A635,Dengue!$1:$1048576,10,FALSE)</f>
        <v>1</v>
      </c>
      <c r="G635" s="73">
        <f>VLOOKUP($A635,Chik!$1:$1048576,10,FALSE)</f>
        <v>2</v>
      </c>
      <c r="H635" s="12">
        <f>VLOOKUP($A635,zika!$1:$1048576,10,FALSE)</f>
        <v>0</v>
      </c>
      <c r="I635" s="12">
        <f t="shared" si="27"/>
        <v>3</v>
      </c>
      <c r="J635" s="11">
        <v>10514</v>
      </c>
      <c r="K635" s="58" t="s">
        <v>1121</v>
      </c>
      <c r="L635" s="8">
        <f t="shared" si="28"/>
        <v>28.533384059349437</v>
      </c>
      <c r="M635" s="7" t="str">
        <f t="shared" si="29"/>
        <v>Baixa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631</v>
      </c>
      <c r="B636" s="7">
        <v>315415</v>
      </c>
      <c r="C636" s="17" t="s">
        <v>1109</v>
      </c>
      <c r="D636" s="36" t="s">
        <v>14</v>
      </c>
      <c r="E636" s="36" t="s">
        <v>642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 t="shared" si="27"/>
        <v>0</v>
      </c>
      <c r="J636" s="11">
        <v>7105</v>
      </c>
      <c r="K636" s="58" t="s">
        <v>1121</v>
      </c>
      <c r="L636" s="8">
        <f t="shared" si="28"/>
        <v>0</v>
      </c>
      <c r="M636" s="7" t="str">
        <f t="shared" si="29"/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632</v>
      </c>
      <c r="B637" s="7">
        <v>315420</v>
      </c>
      <c r="C637" s="17" t="s">
        <v>1116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 t="shared" si="27"/>
        <v>0</v>
      </c>
      <c r="J637" s="11">
        <v>11459</v>
      </c>
      <c r="K637" s="58" t="s">
        <v>1121</v>
      </c>
      <c r="L637" s="8">
        <f t="shared" si="28"/>
        <v>0</v>
      </c>
      <c r="M637" s="7" t="str">
        <f t="shared" si="29"/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633</v>
      </c>
      <c r="B638" s="7">
        <v>315430</v>
      </c>
      <c r="C638" s="17" t="s">
        <v>1110</v>
      </c>
      <c r="D638" s="36" t="s">
        <v>22</v>
      </c>
      <c r="E638" s="36" t="s">
        <v>644</v>
      </c>
      <c r="F638" s="12">
        <f>VLOOKUP(A638,Dengue!$1:$1048576,10,FALSE)</f>
        <v>2</v>
      </c>
      <c r="G638" s="12">
        <f>VLOOKUP($A638,Chik!$1:$1048576,10,FALSE)</f>
        <v>1</v>
      </c>
      <c r="H638" s="12">
        <f>VLOOKUP($A638,zika!$1:$1048576,10,FALSE)</f>
        <v>1</v>
      </c>
      <c r="I638" s="12">
        <f t="shared" si="27"/>
        <v>4</v>
      </c>
      <c r="J638" s="11">
        <v>17398</v>
      </c>
      <c r="K638" s="58" t="s">
        <v>1121</v>
      </c>
      <c r="L638" s="8">
        <f t="shared" si="28"/>
        <v>22.991148407862973</v>
      </c>
      <c r="M638" s="7" t="str">
        <f t="shared" si="29"/>
        <v>Baixa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634</v>
      </c>
      <c r="B639" s="7">
        <v>315440</v>
      </c>
      <c r="C639" s="17" t="s">
        <v>1116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 t="shared" si="27"/>
        <v>0</v>
      </c>
      <c r="J639" s="11">
        <v>4798</v>
      </c>
      <c r="K639" s="58" t="s">
        <v>1121</v>
      </c>
      <c r="L639" s="8">
        <f t="shared" si="28"/>
        <v>0</v>
      </c>
      <c r="M639" s="7" t="str">
        <f t="shared" si="29"/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635</v>
      </c>
      <c r="B640" s="7">
        <v>315445</v>
      </c>
      <c r="C640" s="17" t="s">
        <v>1117</v>
      </c>
      <c r="D640" s="36" t="s">
        <v>80</v>
      </c>
      <c r="E640" s="36" t="s">
        <v>646</v>
      </c>
      <c r="F640" s="12">
        <f>VLOOKUP(A640,Dengue!$1:$1048576,10,FALSE)</f>
        <v>2</v>
      </c>
      <c r="G640" s="12">
        <f>VLOOKUP($A640,Chik!$1:$1048576,10,FALSE)</f>
        <v>0</v>
      </c>
      <c r="H640" s="12">
        <f>VLOOKUP($A640,zika!$1:$1048576,10,FALSE)</f>
        <v>0</v>
      </c>
      <c r="I640" s="12">
        <f t="shared" si="27"/>
        <v>2</v>
      </c>
      <c r="J640" s="11">
        <v>8138</v>
      </c>
      <c r="K640" s="58" t="s">
        <v>1121</v>
      </c>
      <c r="L640" s="8">
        <f t="shared" si="28"/>
        <v>24.57606291472106</v>
      </c>
      <c r="M640" s="7" t="str">
        <f t="shared" si="29"/>
        <v>Baixa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636</v>
      </c>
      <c r="B641" s="7">
        <v>315450</v>
      </c>
      <c r="C641" s="17" t="s">
        <v>1118</v>
      </c>
      <c r="D641" s="36" t="s">
        <v>102</v>
      </c>
      <c r="E641" s="36" t="s">
        <v>647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 t="shared" si="27"/>
        <v>0</v>
      </c>
      <c r="J641" s="11">
        <v>9487</v>
      </c>
      <c r="K641" s="58" t="s">
        <v>1121</v>
      </c>
      <c r="L641" s="8">
        <f t="shared" si="28"/>
        <v>0</v>
      </c>
      <c r="M641" s="7" t="str">
        <f t="shared" si="29"/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19" ht="15.75" x14ac:dyDescent="0.25">
      <c r="A642" s="42">
        <v>637</v>
      </c>
      <c r="B642" s="7">
        <v>315460</v>
      </c>
      <c r="C642" s="17" t="s">
        <v>1108</v>
      </c>
      <c r="D642" s="36" t="s">
        <v>98</v>
      </c>
      <c r="E642" s="36" t="s">
        <v>648</v>
      </c>
      <c r="F642" s="12">
        <f>VLOOKUP(A642,Dengue!$1:$1048576,10,FALSE)</f>
        <v>37</v>
      </c>
      <c r="G642" s="12">
        <f>VLOOKUP($A642,Chik!$1:$1048576,10,FALSE)</f>
        <v>0</v>
      </c>
      <c r="H642" s="12">
        <f>VLOOKUP($A642,zika!$1:$1048576,10,FALSE)</f>
        <v>1</v>
      </c>
      <c r="I642" s="12">
        <f t="shared" si="27"/>
        <v>38</v>
      </c>
      <c r="J642" s="11">
        <v>331045</v>
      </c>
      <c r="K642" s="58" t="s">
        <v>1124</v>
      </c>
      <c r="L642" s="8">
        <f t="shared" si="28"/>
        <v>11.478801975562234</v>
      </c>
      <c r="M642" s="7" t="str">
        <f t="shared" si="29"/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19" ht="15.75" x14ac:dyDescent="0.25">
      <c r="A643" s="42">
        <v>638</v>
      </c>
      <c r="B643" s="7">
        <v>315470</v>
      </c>
      <c r="C643" s="17" t="s">
        <v>1114</v>
      </c>
      <c r="D643" s="36" t="s">
        <v>33</v>
      </c>
      <c r="E643" s="36" t="s">
        <v>649</v>
      </c>
      <c r="F643" s="12">
        <f>VLOOKUP(A643,Dengue!$1:$1048576,10,FALSE)</f>
        <v>3</v>
      </c>
      <c r="G643" s="12">
        <f>VLOOKUP($A643,Chik!$1:$1048576,10,FALSE)</f>
        <v>0</v>
      </c>
      <c r="H643" s="12">
        <f>VLOOKUP($A643,zika!$1:$1048576,10,FALSE)</f>
        <v>0</v>
      </c>
      <c r="I643" s="12">
        <f t="shared" si="27"/>
        <v>3</v>
      </c>
      <c r="J643" s="11">
        <v>4019</v>
      </c>
      <c r="K643" s="58" t="s">
        <v>1121</v>
      </c>
      <c r="L643" s="8">
        <f t="shared" si="28"/>
        <v>74.645434187608856</v>
      </c>
      <c r="M643" s="7" t="str">
        <f t="shared" si="29"/>
        <v>Baixa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639</v>
      </c>
      <c r="B644" s="7">
        <v>315480</v>
      </c>
      <c r="C644" s="17" t="s">
        <v>1108</v>
      </c>
      <c r="D644" s="36" t="s">
        <v>98</v>
      </c>
      <c r="E644" s="36" t="s">
        <v>650</v>
      </c>
      <c r="F644" s="12">
        <f>VLOOKUP(A644,Dengue!$1:$1048576,10,FALSE)</f>
        <v>1</v>
      </c>
      <c r="G644" s="12">
        <f>VLOOKUP($A644,Chik!$1:$1048576,10,FALSE)</f>
        <v>0</v>
      </c>
      <c r="H644" s="12">
        <f>VLOOKUP($A644,zika!$1:$1048576,10,FALSE)</f>
        <v>0</v>
      </c>
      <c r="I644" s="12">
        <f t="shared" si="27"/>
        <v>1</v>
      </c>
      <c r="J644" s="11">
        <v>10203</v>
      </c>
      <c r="K644" s="58" t="s">
        <v>1121</v>
      </c>
      <c r="L644" s="8">
        <f t="shared" si="28"/>
        <v>9.8010389101244737</v>
      </c>
      <c r="M644" s="7" t="str">
        <f t="shared" si="29"/>
        <v>Baixa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19" ht="15.75" x14ac:dyDescent="0.25">
      <c r="A645" s="42">
        <v>640</v>
      </c>
      <c r="B645" s="7">
        <v>315490</v>
      </c>
      <c r="C645" s="17" t="s">
        <v>1109</v>
      </c>
      <c r="D645" s="36" t="s">
        <v>17</v>
      </c>
      <c r="E645" s="36" t="s">
        <v>651</v>
      </c>
      <c r="F645" s="12">
        <f>VLOOKUP(A645,Dengue!$1:$1048576,10,FALSE)</f>
        <v>16</v>
      </c>
      <c r="G645" s="12">
        <f>VLOOKUP($A645,Chik!$1:$1048576,10,FALSE)</f>
        <v>0</v>
      </c>
      <c r="H645" s="12">
        <f>VLOOKUP($A645,zika!$1:$1048576,10,FALSE)</f>
        <v>0</v>
      </c>
      <c r="I645" s="12">
        <f t="shared" si="27"/>
        <v>16</v>
      </c>
      <c r="J645" s="11">
        <v>13659</v>
      </c>
      <c r="K645" s="58" t="s">
        <v>1121</v>
      </c>
      <c r="L645" s="8">
        <f t="shared" si="28"/>
        <v>117.13888278790542</v>
      </c>
      <c r="M645" s="7" t="str">
        <f t="shared" si="29"/>
        <v>Média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641</v>
      </c>
      <c r="B646" s="7">
        <v>315510</v>
      </c>
      <c r="C646" s="17" t="s">
        <v>1113</v>
      </c>
      <c r="D646" s="36" t="s">
        <v>30</v>
      </c>
      <c r="E646" s="36" t="s">
        <v>652</v>
      </c>
      <c r="F646" s="12">
        <f>VLOOKUP(A646,Dengue!$1:$1048576,10,FALSE)</f>
        <v>14</v>
      </c>
      <c r="G646" s="12">
        <f>VLOOKUP($A646,Chik!$1:$1048576,10,FALSE)</f>
        <v>1</v>
      </c>
      <c r="H646" s="12">
        <f>VLOOKUP($A646,zika!$1:$1048576,10,FALSE)</f>
        <v>0</v>
      </c>
      <c r="I646" s="12">
        <f t="shared" ref="I646:I709" si="30">H646+F646+G646</f>
        <v>15</v>
      </c>
      <c r="J646" s="11">
        <v>5167</v>
      </c>
      <c r="K646" s="58" t="s">
        <v>1121</v>
      </c>
      <c r="L646" s="8">
        <f t="shared" ref="L646:L709" si="31">I646/J646*100000</f>
        <v>290.30385136442811</v>
      </c>
      <c r="M646" s="7" t="str">
        <f t="shared" ref="M646:M709" si="32">IF(L646=0,"Silencioso",IF(AND(L646&gt;0,L646&lt;100),"Baixa",IF(AND(L646&gt;=100,L646&lt;300),"Média",IF(AND(L646&gt;=300,L646&lt;500),"Alta",IF(L646&gt;=500,"Muito Alta","Avaliar")))))</f>
        <v>Média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642</v>
      </c>
      <c r="B647" s="7">
        <v>315500</v>
      </c>
      <c r="C647" s="17" t="s">
        <v>1109</v>
      </c>
      <c r="D647" s="36" t="s">
        <v>17</v>
      </c>
      <c r="E647" s="36" t="s">
        <v>653</v>
      </c>
      <c r="F647" s="12">
        <f>VLOOKUP(A647,Dengue!$1:$1048576,10,FALSE)</f>
        <v>1</v>
      </c>
      <c r="G647" s="12">
        <f>VLOOKUP($A647,Chik!$1:$1048576,10,FALSE)</f>
        <v>0</v>
      </c>
      <c r="H647" s="12">
        <f>VLOOKUP($A647,zika!$1:$1048576,10,FALSE)</f>
        <v>0</v>
      </c>
      <c r="I647" s="12">
        <f t="shared" si="30"/>
        <v>1</v>
      </c>
      <c r="J647" s="11">
        <v>2599</v>
      </c>
      <c r="K647" s="58" t="s">
        <v>1121</v>
      </c>
      <c r="L647" s="8">
        <f t="shared" si="31"/>
        <v>38.476337052712587</v>
      </c>
      <c r="M647" s="7" t="str">
        <f t="shared" si="32"/>
        <v>Baixa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643</v>
      </c>
      <c r="B648" s="7">
        <v>315520</v>
      </c>
      <c r="C648" s="17" t="s">
        <v>1116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 t="shared" si="30"/>
        <v>0</v>
      </c>
      <c r="J648" s="11">
        <v>5549</v>
      </c>
      <c r="K648" s="58" t="s">
        <v>1121</v>
      </c>
      <c r="L648" s="8">
        <f t="shared" si="31"/>
        <v>0</v>
      </c>
      <c r="M648" s="7" t="str">
        <f t="shared" si="32"/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644</v>
      </c>
      <c r="B649" s="7">
        <v>315530</v>
      </c>
      <c r="C649" s="17" t="s">
        <v>1108</v>
      </c>
      <c r="D649" s="36" t="s">
        <v>98</v>
      </c>
      <c r="E649" s="36" t="s">
        <v>655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 t="shared" si="30"/>
        <v>0</v>
      </c>
      <c r="J649" s="11">
        <v>5783</v>
      </c>
      <c r="K649" s="58" t="s">
        <v>1121</v>
      </c>
      <c r="L649" s="8">
        <f t="shared" si="31"/>
        <v>0</v>
      </c>
      <c r="M649" s="7" t="str">
        <f t="shared" si="32"/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645</v>
      </c>
      <c r="B650" s="7">
        <v>315540</v>
      </c>
      <c r="C650" s="17" t="s">
        <v>1115</v>
      </c>
      <c r="D650" s="36" t="s">
        <v>57</v>
      </c>
      <c r="E650" s="36" t="s">
        <v>656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 t="shared" si="30"/>
        <v>0</v>
      </c>
      <c r="J650" s="11">
        <v>8941</v>
      </c>
      <c r="K650" s="58" t="s">
        <v>1121</v>
      </c>
      <c r="L650" s="8">
        <f t="shared" si="31"/>
        <v>0</v>
      </c>
      <c r="M650" s="7" t="str">
        <f t="shared" si="32"/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646</v>
      </c>
      <c r="B651" s="7">
        <v>315550</v>
      </c>
      <c r="C651" s="17" t="s">
        <v>1117</v>
      </c>
      <c r="D651" s="36" t="s">
        <v>71</v>
      </c>
      <c r="E651" s="36" t="s">
        <v>657</v>
      </c>
      <c r="F651" s="12">
        <f>VLOOKUP(A651,Dengue!$1:$1048576,10,FALSE)</f>
        <v>1</v>
      </c>
      <c r="G651" s="12">
        <f>VLOOKUP($A651,Chik!$1:$1048576,10,FALSE)</f>
        <v>0</v>
      </c>
      <c r="H651" s="12">
        <f>VLOOKUP($A651,zika!$1:$1048576,10,FALSE)</f>
        <v>0</v>
      </c>
      <c r="I651" s="12">
        <f t="shared" si="30"/>
        <v>1</v>
      </c>
      <c r="J651" s="11">
        <v>12291</v>
      </c>
      <c r="K651" s="58" t="s">
        <v>1121</v>
      </c>
      <c r="L651" s="8">
        <f t="shared" si="31"/>
        <v>8.1360344967862659</v>
      </c>
      <c r="M651" s="7" t="str">
        <f t="shared" si="32"/>
        <v>Baixa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647</v>
      </c>
      <c r="B652" s="7">
        <v>315560</v>
      </c>
      <c r="C652" s="17" t="s">
        <v>1118</v>
      </c>
      <c r="D652" s="36" t="s">
        <v>102</v>
      </c>
      <c r="E652" s="36" t="s">
        <v>658</v>
      </c>
      <c r="F652" s="12">
        <f>VLOOKUP(A652,Dengue!$1:$1048576,10,FALSE)</f>
        <v>1</v>
      </c>
      <c r="G652" s="12">
        <f>VLOOKUP($A652,Chik!$1:$1048576,10,FALSE)</f>
        <v>0</v>
      </c>
      <c r="H652" s="12">
        <f>VLOOKUP($A652,zika!$1:$1048576,10,FALSE)</f>
        <v>0</v>
      </c>
      <c r="I652" s="12">
        <f t="shared" si="30"/>
        <v>1</v>
      </c>
      <c r="J652" s="11">
        <v>30779</v>
      </c>
      <c r="K652" s="58" t="s">
        <v>1122</v>
      </c>
      <c r="L652" s="8">
        <f t="shared" si="31"/>
        <v>3.2489684525163258</v>
      </c>
      <c r="M652" s="7" t="str">
        <f t="shared" si="32"/>
        <v>Baixa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19" ht="15.75" x14ac:dyDescent="0.25">
      <c r="A653" s="42">
        <v>648</v>
      </c>
      <c r="B653" s="7">
        <v>315570</v>
      </c>
      <c r="C653" s="17" t="s">
        <v>1108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 t="shared" si="30"/>
        <v>0</v>
      </c>
      <c r="J653" s="11">
        <v>14346</v>
      </c>
      <c r="K653" s="58" t="s">
        <v>1121</v>
      </c>
      <c r="L653" s="8">
        <f t="shared" si="31"/>
        <v>0</v>
      </c>
      <c r="M653" s="7" t="str">
        <f t="shared" si="32"/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649</v>
      </c>
      <c r="B654" s="7">
        <v>315580</v>
      </c>
      <c r="C654" s="17" t="s">
        <v>1115</v>
      </c>
      <c r="D654" s="36" t="s">
        <v>62</v>
      </c>
      <c r="E654" s="36" t="s">
        <v>660</v>
      </c>
      <c r="F654" s="12">
        <f>VLOOKUP(A654,Dengue!$1:$1048576,10,FALSE)</f>
        <v>16</v>
      </c>
      <c r="G654" s="12">
        <f>VLOOKUP($A654,Chik!$1:$1048576,10,FALSE)</f>
        <v>1</v>
      </c>
      <c r="H654" s="12">
        <f>VLOOKUP($A654,zika!$1:$1048576,10,FALSE)</f>
        <v>1</v>
      </c>
      <c r="I654" s="12">
        <f t="shared" si="30"/>
        <v>18</v>
      </c>
      <c r="J654" s="11">
        <v>17858</v>
      </c>
      <c r="K654" s="58" t="s">
        <v>1121</v>
      </c>
      <c r="L654" s="8">
        <f t="shared" si="31"/>
        <v>100.79516183223207</v>
      </c>
      <c r="M654" s="7" t="str">
        <f t="shared" si="32"/>
        <v>Média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19" ht="15.75" x14ac:dyDescent="0.25">
      <c r="A655" s="42">
        <v>650</v>
      </c>
      <c r="B655" s="7">
        <v>315590</v>
      </c>
      <c r="C655" s="17" t="s">
        <v>1115</v>
      </c>
      <c r="D655" s="36" t="s">
        <v>57</v>
      </c>
      <c r="E655" s="36" t="s">
        <v>661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 t="shared" si="30"/>
        <v>0</v>
      </c>
      <c r="J655" s="11">
        <v>5467</v>
      </c>
      <c r="K655" s="58" t="s">
        <v>1121</v>
      </c>
      <c r="L655" s="8">
        <f t="shared" si="31"/>
        <v>0</v>
      </c>
      <c r="M655" s="7" t="str">
        <f t="shared" si="32"/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651</v>
      </c>
      <c r="B656" s="7">
        <v>315600</v>
      </c>
      <c r="C656" s="17" t="s">
        <v>1108</v>
      </c>
      <c r="D656" s="36" t="s">
        <v>53</v>
      </c>
      <c r="E656" s="36" t="s">
        <v>662</v>
      </c>
      <c r="F656" s="12">
        <f>VLOOKUP(A656,Dengue!$1:$1048576,10,FALSE)</f>
        <v>1</v>
      </c>
      <c r="G656" s="12">
        <f>VLOOKUP($A656,Chik!$1:$1048576,10,FALSE)</f>
        <v>0</v>
      </c>
      <c r="H656" s="12">
        <f>VLOOKUP($A656,zika!$1:$1048576,10,FALSE)</f>
        <v>0</v>
      </c>
      <c r="I656" s="12">
        <f t="shared" si="30"/>
        <v>1</v>
      </c>
      <c r="J656" s="11">
        <v>12957</v>
      </c>
      <c r="K656" s="58" t="s">
        <v>1121</v>
      </c>
      <c r="L656" s="8">
        <f t="shared" si="31"/>
        <v>7.7178359188083663</v>
      </c>
      <c r="M656" s="7" t="str">
        <f t="shared" si="32"/>
        <v>Baixa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21" ht="15.75" x14ac:dyDescent="0.25">
      <c r="A657" s="42">
        <v>652</v>
      </c>
      <c r="B657" s="7">
        <v>315610</v>
      </c>
      <c r="C657" s="17" t="s">
        <v>1116</v>
      </c>
      <c r="D657" s="36" t="s">
        <v>94</v>
      </c>
      <c r="E657" s="36" t="s">
        <v>663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 t="shared" si="30"/>
        <v>0</v>
      </c>
      <c r="J657" s="11">
        <v>4648</v>
      </c>
      <c r="K657" s="58" t="s">
        <v>1121</v>
      </c>
      <c r="L657" s="8">
        <f t="shared" si="31"/>
        <v>0</v>
      </c>
      <c r="M657" s="7" t="str">
        <f t="shared" si="32"/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21" ht="15.75" x14ac:dyDescent="0.25">
      <c r="A658" s="42">
        <v>653</v>
      </c>
      <c r="B658" s="7">
        <v>315620</v>
      </c>
      <c r="C658" s="17" t="s">
        <v>1115</v>
      </c>
      <c r="D658" s="36" t="s">
        <v>57</v>
      </c>
      <c r="E658" s="36" t="s">
        <v>664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 t="shared" si="30"/>
        <v>0</v>
      </c>
      <c r="J658" s="11">
        <v>2289</v>
      </c>
      <c r="K658" s="58" t="s">
        <v>1121</v>
      </c>
      <c r="L658" s="8">
        <f t="shared" si="31"/>
        <v>0</v>
      </c>
      <c r="M658" s="7" t="str">
        <f t="shared" si="32"/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21" ht="15.75" x14ac:dyDescent="0.25">
      <c r="A659" s="42">
        <v>654</v>
      </c>
      <c r="B659" s="7">
        <v>315630</v>
      </c>
      <c r="C659" s="17" t="s">
        <v>1115</v>
      </c>
      <c r="D659" s="36" t="s">
        <v>62</v>
      </c>
      <c r="E659" s="36" t="s">
        <v>665</v>
      </c>
      <c r="F659" s="12">
        <f>VLOOKUP(A659,Dengue!$1:$1048576,10,FALSE)</f>
        <v>106</v>
      </c>
      <c r="G659" s="12">
        <f>VLOOKUP($A659,Chik!$1:$1048576,10,FALSE)</f>
        <v>1</v>
      </c>
      <c r="H659" s="12">
        <f>VLOOKUP($A659,zika!$1:$1048576,10,FALSE)</f>
        <v>0</v>
      </c>
      <c r="I659" s="12">
        <f t="shared" si="30"/>
        <v>107</v>
      </c>
      <c r="J659" s="11">
        <v>7991</v>
      </c>
      <c r="K659" s="58" t="s">
        <v>1121</v>
      </c>
      <c r="L659" s="8">
        <f t="shared" si="31"/>
        <v>1339.0063821799524</v>
      </c>
      <c r="M659" s="7" t="str">
        <f t="shared" si="32"/>
        <v>Muito Alta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10"/>
      <c r="T659" s="10"/>
      <c r="U659" s="10"/>
    </row>
    <row r="660" spans="1:21" ht="15.75" x14ac:dyDescent="0.25">
      <c r="A660" s="42">
        <v>655</v>
      </c>
      <c r="B660" s="7">
        <v>315640</v>
      </c>
      <c r="C660" s="17" t="s">
        <v>1107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 t="shared" si="30"/>
        <v>0</v>
      </c>
      <c r="J660" s="11">
        <v>3547</v>
      </c>
      <c r="K660" s="58" t="s">
        <v>1121</v>
      </c>
      <c r="L660" s="8">
        <f t="shared" si="31"/>
        <v>0</v>
      </c>
      <c r="M660" s="7" t="str">
        <f t="shared" si="32"/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21" ht="15.75" x14ac:dyDescent="0.25">
      <c r="A661" s="42">
        <v>656</v>
      </c>
      <c r="B661" s="7">
        <v>315645</v>
      </c>
      <c r="C661" s="17" t="s">
        <v>1115</v>
      </c>
      <c r="D661" s="36" t="s">
        <v>62</v>
      </c>
      <c r="E661" s="36" t="s">
        <v>667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 t="shared" si="30"/>
        <v>0</v>
      </c>
      <c r="J661" s="11">
        <v>4566</v>
      </c>
      <c r="K661" s="58" t="s">
        <v>1121</v>
      </c>
      <c r="L661" s="8">
        <f t="shared" si="31"/>
        <v>0</v>
      </c>
      <c r="M661" s="7" t="str">
        <f t="shared" si="32"/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21" ht="15.75" x14ac:dyDescent="0.25">
      <c r="A662" s="42">
        <v>657</v>
      </c>
      <c r="B662" s="7">
        <v>315650</v>
      </c>
      <c r="C662" s="17" t="s">
        <v>1118</v>
      </c>
      <c r="D662" s="36" t="s">
        <v>102</v>
      </c>
      <c r="E662" s="36" t="s">
        <v>668</v>
      </c>
      <c r="F662" s="12">
        <f>VLOOKUP(A662,Dengue!$1:$1048576,10,FALSE)</f>
        <v>1</v>
      </c>
      <c r="G662" s="12">
        <f>VLOOKUP($A662,Chik!$1:$1048576,10,FALSE)</f>
        <v>0</v>
      </c>
      <c r="H662" s="12">
        <f>VLOOKUP($A662,zika!$1:$1048576,10,FALSE)</f>
        <v>0</v>
      </c>
      <c r="I662" s="12">
        <f t="shared" si="30"/>
        <v>1</v>
      </c>
      <c r="J662" s="11">
        <v>6198</v>
      </c>
      <c r="K662" s="58" t="s">
        <v>1121</v>
      </c>
      <c r="L662" s="8">
        <f t="shared" si="31"/>
        <v>16.134236850596967</v>
      </c>
      <c r="M662" s="7" t="str">
        <f t="shared" si="32"/>
        <v>Baixa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21" ht="15.75" x14ac:dyDescent="0.25">
      <c r="A663" s="42">
        <v>658</v>
      </c>
      <c r="B663" s="7">
        <v>315660</v>
      </c>
      <c r="C663" s="17" t="s">
        <v>1113</v>
      </c>
      <c r="D663" s="36" t="s">
        <v>30</v>
      </c>
      <c r="E663" s="36" t="s">
        <v>669</v>
      </c>
      <c r="F663" s="12">
        <f>VLOOKUP(A663,Dengue!$1:$1048576,10,FALSE)</f>
        <v>37</v>
      </c>
      <c r="G663" s="12">
        <f>VLOOKUP($A663,Chik!$1:$1048576,10,FALSE)</f>
        <v>0</v>
      </c>
      <c r="H663" s="12">
        <f>VLOOKUP($A663,zika!$1:$1048576,10,FALSE)</f>
        <v>0</v>
      </c>
      <c r="I663" s="12">
        <f t="shared" si="30"/>
        <v>37</v>
      </c>
      <c r="J663" s="11">
        <v>10226</v>
      </c>
      <c r="K663" s="58" t="s">
        <v>1121</v>
      </c>
      <c r="L663" s="8">
        <f t="shared" si="31"/>
        <v>361.82280461568553</v>
      </c>
      <c r="M663" s="7" t="str">
        <f t="shared" si="32"/>
        <v>Alta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21" ht="15.75" x14ac:dyDescent="0.25">
      <c r="A664" s="42">
        <v>659</v>
      </c>
      <c r="B664" s="7">
        <v>315670</v>
      </c>
      <c r="C664" s="17" t="s">
        <v>1108</v>
      </c>
      <c r="D664" s="36" t="s">
        <v>98</v>
      </c>
      <c r="E664" s="36" t="s">
        <v>670</v>
      </c>
      <c r="F664" s="12">
        <f>VLOOKUP(A664,Dengue!$1:$1048576,10,FALSE)</f>
        <v>41</v>
      </c>
      <c r="G664" s="12">
        <f>VLOOKUP($A664,Chik!$1:$1048576,10,FALSE)</f>
        <v>0</v>
      </c>
      <c r="H664" s="12">
        <f>VLOOKUP($A664,zika!$1:$1048576,10,FALSE)</f>
        <v>1</v>
      </c>
      <c r="I664" s="12">
        <f t="shared" si="30"/>
        <v>42</v>
      </c>
      <c r="J664" s="11">
        <v>135421</v>
      </c>
      <c r="K664" s="58" t="s">
        <v>1124</v>
      </c>
      <c r="L664" s="8">
        <f t="shared" si="31"/>
        <v>31.014392154835658</v>
      </c>
      <c r="M664" s="7" t="str">
        <f t="shared" si="32"/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21" ht="15.75" x14ac:dyDescent="0.25">
      <c r="A665" s="42">
        <v>660</v>
      </c>
      <c r="B665" s="7">
        <v>315680</v>
      </c>
      <c r="C665" s="17" t="s">
        <v>1108</v>
      </c>
      <c r="D665" s="36" t="s">
        <v>53</v>
      </c>
      <c r="E665" s="36" t="s">
        <v>671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 t="shared" si="30"/>
        <v>0</v>
      </c>
      <c r="J665" s="11">
        <v>15525</v>
      </c>
      <c r="K665" s="58" t="s">
        <v>1121</v>
      </c>
      <c r="L665" s="8">
        <f t="shared" si="31"/>
        <v>0</v>
      </c>
      <c r="M665" s="7" t="str">
        <f t="shared" si="32"/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21" ht="15.75" x14ac:dyDescent="0.25">
      <c r="A666" s="42">
        <v>661</v>
      </c>
      <c r="B666" s="7">
        <v>315690</v>
      </c>
      <c r="C666" s="17" t="s">
        <v>1111</v>
      </c>
      <c r="D666" s="36" t="s">
        <v>24</v>
      </c>
      <c r="E666" s="36" t="s">
        <v>672</v>
      </c>
      <c r="F666" s="12">
        <f>VLOOKUP(A666,Dengue!$1:$1048576,10,FALSE)</f>
        <v>3</v>
      </c>
      <c r="G666" s="12">
        <f>VLOOKUP($A666,Chik!$1:$1048576,10,FALSE)</f>
        <v>0</v>
      </c>
      <c r="H666" s="12">
        <f>VLOOKUP($A666,zika!$1:$1048576,10,FALSE)</f>
        <v>0</v>
      </c>
      <c r="I666" s="12">
        <f t="shared" si="30"/>
        <v>3</v>
      </c>
      <c r="J666" s="11">
        <v>25989</v>
      </c>
      <c r="K666" s="58" t="s">
        <v>1122</v>
      </c>
      <c r="L666" s="8">
        <f t="shared" si="31"/>
        <v>11.54334526145677</v>
      </c>
      <c r="M666" s="7" t="str">
        <f t="shared" si="32"/>
        <v>Baixa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21" ht="15.75" x14ac:dyDescent="0.25">
      <c r="A667" s="42">
        <v>662</v>
      </c>
      <c r="B667" s="7">
        <v>315700</v>
      </c>
      <c r="C667" s="17" t="s">
        <v>1118</v>
      </c>
      <c r="D667" s="36" t="s">
        <v>102</v>
      </c>
      <c r="E667" s="36" t="s">
        <v>673</v>
      </c>
      <c r="F667" s="12">
        <f>VLOOKUP(A667,Dengue!$1:$1048576,10,FALSE)</f>
        <v>27</v>
      </c>
      <c r="G667" s="12">
        <f>VLOOKUP($A667,Chik!$1:$1048576,10,FALSE)</f>
        <v>0</v>
      </c>
      <c r="H667" s="12">
        <f>VLOOKUP($A667,zika!$1:$1048576,10,FALSE)</f>
        <v>0</v>
      </c>
      <c r="I667" s="12">
        <f t="shared" si="30"/>
        <v>27</v>
      </c>
      <c r="J667" s="11">
        <v>41349</v>
      </c>
      <c r="K667" s="58" t="s">
        <v>1122</v>
      </c>
      <c r="L667" s="8">
        <f t="shared" si="31"/>
        <v>65.297830660959164</v>
      </c>
      <c r="M667" s="7" t="str">
        <f t="shared" si="32"/>
        <v>Baixa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21" ht="15.75" x14ac:dyDescent="0.25">
      <c r="A668" s="42">
        <v>663</v>
      </c>
      <c r="B668" s="7">
        <v>315710</v>
      </c>
      <c r="C668" s="17" t="s">
        <v>1113</v>
      </c>
      <c r="D668" s="36" t="s">
        <v>30</v>
      </c>
      <c r="E668" s="36" t="s">
        <v>674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 t="shared" si="30"/>
        <v>0</v>
      </c>
      <c r="J668" s="11">
        <v>7007</v>
      </c>
      <c r="K668" s="58" t="s">
        <v>1121</v>
      </c>
      <c r="L668" s="8">
        <f t="shared" si="31"/>
        <v>0</v>
      </c>
      <c r="M668" s="7" t="str">
        <f t="shared" si="32"/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21" ht="15.75" x14ac:dyDescent="0.25">
      <c r="A669" s="42">
        <v>664</v>
      </c>
      <c r="B669" s="7">
        <v>315720</v>
      </c>
      <c r="C669" s="17" t="s">
        <v>1108</v>
      </c>
      <c r="D669" s="36" t="s">
        <v>90</v>
      </c>
      <c r="E669" s="36" t="s">
        <v>675</v>
      </c>
      <c r="F669" s="12">
        <f>VLOOKUP(A669,Dengue!$1:$1048576,10,FALSE)</f>
        <v>2</v>
      </c>
      <c r="G669" s="12">
        <f>VLOOKUP($A669,Chik!$1:$1048576,10,FALSE)</f>
        <v>0</v>
      </c>
      <c r="H669" s="12">
        <f>VLOOKUP($A669,zika!$1:$1048576,10,FALSE)</f>
        <v>0</v>
      </c>
      <c r="I669" s="12">
        <f t="shared" si="30"/>
        <v>2</v>
      </c>
      <c r="J669" s="11">
        <v>30807</v>
      </c>
      <c r="K669" s="58" t="s">
        <v>1122</v>
      </c>
      <c r="L669" s="8">
        <f t="shared" si="31"/>
        <v>6.4920310319083327</v>
      </c>
      <c r="M669" s="7" t="str">
        <f t="shared" si="32"/>
        <v>Baixa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21" ht="15.75" x14ac:dyDescent="0.25">
      <c r="A670" s="42">
        <v>665</v>
      </c>
      <c r="B670" s="7">
        <v>315725</v>
      </c>
      <c r="C670" s="17" t="s">
        <v>1110</v>
      </c>
      <c r="D670" s="36" t="s">
        <v>20</v>
      </c>
      <c r="E670" s="36" t="s">
        <v>676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 t="shared" si="30"/>
        <v>0</v>
      </c>
      <c r="J670" s="11">
        <v>8113</v>
      </c>
      <c r="K670" s="58" t="s">
        <v>1121</v>
      </c>
      <c r="L670" s="8">
        <f t="shared" si="31"/>
        <v>0</v>
      </c>
      <c r="M670" s="7" t="str">
        <f t="shared" si="32"/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21" ht="15.75" x14ac:dyDescent="0.25">
      <c r="A671" s="42">
        <v>666</v>
      </c>
      <c r="B671" s="7">
        <v>315727</v>
      </c>
      <c r="C671" s="17" t="s">
        <v>1115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 t="shared" si="30"/>
        <v>0</v>
      </c>
      <c r="J671" s="11">
        <v>3117</v>
      </c>
      <c r="K671" s="58" t="s">
        <v>1121</v>
      </c>
      <c r="L671" s="8">
        <f t="shared" si="31"/>
        <v>0</v>
      </c>
      <c r="M671" s="7" t="str">
        <f t="shared" si="32"/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21" ht="15.75" x14ac:dyDescent="0.25">
      <c r="A672" s="42">
        <v>667</v>
      </c>
      <c r="B672" s="7">
        <v>315730</v>
      </c>
      <c r="C672" s="17" t="s">
        <v>1116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 t="shared" si="30"/>
        <v>0</v>
      </c>
      <c r="J672" s="11">
        <v>4454</v>
      </c>
      <c r="K672" s="58" t="s">
        <v>1121</v>
      </c>
      <c r="L672" s="8">
        <f t="shared" si="31"/>
        <v>0</v>
      </c>
      <c r="M672" s="7" t="str">
        <f t="shared" si="32"/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1116</v>
      </c>
      <c r="D673" s="36" t="s">
        <v>94</v>
      </c>
      <c r="E673" s="36" t="s">
        <v>679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 t="shared" si="30"/>
        <v>0</v>
      </c>
      <c r="J673" s="11">
        <v>8541</v>
      </c>
      <c r="K673" s="58" t="s">
        <v>1121</v>
      </c>
      <c r="L673" s="8">
        <f t="shared" si="31"/>
        <v>0</v>
      </c>
      <c r="M673" s="7" t="str">
        <f t="shared" si="32"/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1118</v>
      </c>
      <c r="D674" s="36" t="s">
        <v>102</v>
      </c>
      <c r="E674" s="36" t="s">
        <v>680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 t="shared" si="30"/>
        <v>0</v>
      </c>
      <c r="J674" s="11">
        <v>4177</v>
      </c>
      <c r="K674" s="58" t="s">
        <v>1121</v>
      </c>
      <c r="L674" s="8">
        <f t="shared" si="31"/>
        <v>0</v>
      </c>
      <c r="M674" s="7" t="str">
        <f t="shared" si="32"/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1109</v>
      </c>
      <c r="D675" s="36" t="s">
        <v>17</v>
      </c>
      <c r="E675" s="36" t="s">
        <v>681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 t="shared" si="30"/>
        <v>0</v>
      </c>
      <c r="J675" s="11">
        <v>4793</v>
      </c>
      <c r="K675" s="58" t="s">
        <v>1121</v>
      </c>
      <c r="L675" s="8">
        <f t="shared" si="31"/>
        <v>0</v>
      </c>
      <c r="M675" s="7" t="str">
        <f t="shared" si="32"/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1110</v>
      </c>
      <c r="D676" s="36" t="s">
        <v>22</v>
      </c>
      <c r="E676" s="36" t="s">
        <v>682</v>
      </c>
      <c r="F676" s="12">
        <f>VLOOKUP(A676,Dengue!$1:$1048576,10,FALSE)</f>
        <v>1</v>
      </c>
      <c r="G676" s="12">
        <f>VLOOKUP($A676,Chik!$1:$1048576,10,FALSE)</f>
        <v>0</v>
      </c>
      <c r="H676" s="12">
        <f>VLOOKUP($A676,zika!$1:$1048576,10,FALSE)</f>
        <v>0</v>
      </c>
      <c r="I676" s="12">
        <f t="shared" si="30"/>
        <v>1</v>
      </c>
      <c r="J676" s="11">
        <v>4438</v>
      </c>
      <c r="K676" s="58" t="s">
        <v>1121</v>
      </c>
      <c r="L676" s="8">
        <f t="shared" si="31"/>
        <v>22.532672374943669</v>
      </c>
      <c r="M676" s="7" t="str">
        <f t="shared" si="32"/>
        <v>Baixa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1118</v>
      </c>
      <c r="D677" s="36" t="s">
        <v>135</v>
      </c>
      <c r="E677" s="36" t="s">
        <v>683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 t="shared" si="30"/>
        <v>0</v>
      </c>
      <c r="J677" s="11">
        <v>3866</v>
      </c>
      <c r="K677" s="58" t="s">
        <v>1121</v>
      </c>
      <c r="L677" s="8">
        <f t="shared" si="31"/>
        <v>0</v>
      </c>
      <c r="M677" s="7" t="str">
        <f t="shared" si="32"/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1113</v>
      </c>
      <c r="D678" s="36" t="s">
        <v>28</v>
      </c>
      <c r="E678" s="36" t="s">
        <v>684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 t="shared" si="30"/>
        <v>0</v>
      </c>
      <c r="J678" s="11">
        <v>6345</v>
      </c>
      <c r="K678" s="58" t="s">
        <v>1121</v>
      </c>
      <c r="L678" s="8">
        <f t="shared" si="31"/>
        <v>0</v>
      </c>
      <c r="M678" s="7" t="str">
        <f t="shared" si="32"/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1111</v>
      </c>
      <c r="D679" s="36" t="s">
        <v>24</v>
      </c>
      <c r="E679" s="36" t="s">
        <v>685</v>
      </c>
      <c r="F679" s="12">
        <f>VLOOKUP(A679,Dengue!$1:$1048576,10,FALSE)</f>
        <v>2</v>
      </c>
      <c r="G679" s="12">
        <f>VLOOKUP($A679,Chik!$1:$1048576,10,FALSE)</f>
        <v>0</v>
      </c>
      <c r="H679" s="12">
        <f>VLOOKUP($A679,zika!$1:$1048576,10,FALSE)</f>
        <v>0</v>
      </c>
      <c r="I679" s="12">
        <f t="shared" si="30"/>
        <v>2</v>
      </c>
      <c r="J679" s="11">
        <v>13743</v>
      </c>
      <c r="K679" s="58" t="s">
        <v>1121</v>
      </c>
      <c r="L679" s="8">
        <f t="shared" si="31"/>
        <v>14.552863275849523</v>
      </c>
      <c r="M679" s="7" t="str">
        <f t="shared" si="32"/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1108</v>
      </c>
      <c r="D680" s="36" t="s">
        <v>98</v>
      </c>
      <c r="E680" s="36" t="s">
        <v>686</v>
      </c>
      <c r="F680" s="12">
        <f>VLOOKUP(A680,Dengue!$1:$1048576,10,FALSE)</f>
        <v>17</v>
      </c>
      <c r="G680" s="12">
        <f>VLOOKUP($A680,Chik!$1:$1048576,10,FALSE)</f>
        <v>1</v>
      </c>
      <c r="H680" s="12">
        <f>VLOOKUP($A680,zika!$1:$1048576,10,FALSE)</f>
        <v>0</v>
      </c>
      <c r="I680" s="12">
        <f t="shared" si="30"/>
        <v>18</v>
      </c>
      <c r="J680" s="11">
        <v>218147</v>
      </c>
      <c r="K680" s="58" t="s">
        <v>1124</v>
      </c>
      <c r="L680" s="8">
        <f t="shared" si="31"/>
        <v>8.2513167726349668</v>
      </c>
      <c r="M680" s="7" t="str">
        <f t="shared" si="32"/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1109</v>
      </c>
      <c r="D681" s="36" t="s">
        <v>14</v>
      </c>
      <c r="E681" s="36" t="s">
        <v>687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 t="shared" si="30"/>
        <v>0</v>
      </c>
      <c r="J681" s="11">
        <v>16111</v>
      </c>
      <c r="K681" s="58" t="s">
        <v>1121</v>
      </c>
      <c r="L681" s="8">
        <f t="shared" si="31"/>
        <v>0</v>
      </c>
      <c r="M681" s="7" t="str">
        <f t="shared" si="32"/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1108</v>
      </c>
      <c r="D682" s="36" t="s">
        <v>90</v>
      </c>
      <c r="E682" s="36" t="s">
        <v>688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 t="shared" si="30"/>
        <v>0</v>
      </c>
      <c r="J682" s="11">
        <v>10836</v>
      </c>
      <c r="K682" s="58" t="s">
        <v>1121</v>
      </c>
      <c r="L682" s="8">
        <f t="shared" si="31"/>
        <v>0</v>
      </c>
      <c r="M682" s="7" t="str">
        <f t="shared" si="32"/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1113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 t="shared" si="30"/>
        <v>0</v>
      </c>
      <c r="J683" s="11">
        <v>5248</v>
      </c>
      <c r="K683" s="58" t="s">
        <v>1121</v>
      </c>
      <c r="L683" s="8">
        <f t="shared" si="31"/>
        <v>0</v>
      </c>
      <c r="M683" s="7" t="str">
        <f t="shared" si="32"/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1110</v>
      </c>
      <c r="D684" s="36" t="s">
        <v>22</v>
      </c>
      <c r="E684" s="36" t="s">
        <v>690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 t="shared" si="30"/>
        <v>0</v>
      </c>
      <c r="J684" s="11">
        <v>14620</v>
      </c>
      <c r="K684" s="58" t="s">
        <v>1121</v>
      </c>
      <c r="L684" s="8">
        <f t="shared" si="31"/>
        <v>0</v>
      </c>
      <c r="M684" s="7" t="str">
        <f t="shared" si="32"/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1114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 t="shared" si="30"/>
        <v>0</v>
      </c>
      <c r="J685" s="11">
        <v>8974</v>
      </c>
      <c r="K685" s="58" t="s">
        <v>1121</v>
      </c>
      <c r="L685" s="8">
        <f t="shared" si="31"/>
        <v>0</v>
      </c>
      <c r="M685" s="7" t="str">
        <f t="shared" si="32"/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1115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 t="shared" si="30"/>
        <v>0</v>
      </c>
      <c r="J686" s="11">
        <v>4905</v>
      </c>
      <c r="K686" s="58" t="s">
        <v>1121</v>
      </c>
      <c r="L686" s="8">
        <f t="shared" si="31"/>
        <v>0</v>
      </c>
      <c r="M686" s="7" t="str">
        <f t="shared" si="32"/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1110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 t="shared" si="30"/>
        <v>0</v>
      </c>
      <c r="J687" s="11">
        <v>7155</v>
      </c>
      <c r="K687" s="58" t="s">
        <v>1121</v>
      </c>
      <c r="L687" s="8">
        <f t="shared" si="31"/>
        <v>0</v>
      </c>
      <c r="M687" s="7" t="str">
        <f t="shared" si="32"/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1116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 t="shared" si="30"/>
        <v>0</v>
      </c>
      <c r="J688" s="11">
        <v>3449</v>
      </c>
      <c r="K688" s="58" t="s">
        <v>1121</v>
      </c>
      <c r="L688" s="8">
        <f t="shared" si="31"/>
        <v>0</v>
      </c>
      <c r="M688" s="7" t="str">
        <f t="shared" si="32"/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684</v>
      </c>
      <c r="B689" s="7">
        <v>315950</v>
      </c>
      <c r="C689" s="17" t="s">
        <v>1110</v>
      </c>
      <c r="D689" s="36" t="s">
        <v>22</v>
      </c>
      <c r="E689" s="36" t="s">
        <v>694</v>
      </c>
      <c r="F689" s="12">
        <f>VLOOKUP(A689,Dengue!$1:$1048576,10,FALSE)</f>
        <v>1</v>
      </c>
      <c r="G689" s="12">
        <f>VLOOKUP($A689,Chik!$1:$1048576,10,FALSE)</f>
        <v>1</v>
      </c>
      <c r="H689" s="12">
        <f>VLOOKUP($A689,zika!$1:$1048576,10,FALSE)</f>
        <v>1</v>
      </c>
      <c r="I689" s="12">
        <f t="shared" si="30"/>
        <v>3</v>
      </c>
      <c r="J689" s="11">
        <v>5522</v>
      </c>
      <c r="K689" s="58" t="s">
        <v>1121</v>
      </c>
      <c r="L689" s="8">
        <f t="shared" si="31"/>
        <v>54.328141977544362</v>
      </c>
      <c r="M689" s="7" t="str">
        <f t="shared" si="32"/>
        <v>Baixa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685</v>
      </c>
      <c r="B690" s="7">
        <v>315960</v>
      </c>
      <c r="C690" s="17" t="s">
        <v>1114</v>
      </c>
      <c r="D690" s="36" t="s">
        <v>36</v>
      </c>
      <c r="E690" s="36" t="s">
        <v>695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 t="shared" si="30"/>
        <v>0</v>
      </c>
      <c r="J690" s="11">
        <v>42751</v>
      </c>
      <c r="K690" s="58" t="s">
        <v>1122</v>
      </c>
      <c r="L690" s="8">
        <f t="shared" si="31"/>
        <v>0</v>
      </c>
      <c r="M690" s="7" t="str">
        <f t="shared" si="32"/>
        <v>Silencioso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686</v>
      </c>
      <c r="B691" s="7">
        <v>315970</v>
      </c>
      <c r="C691" s="17" t="s">
        <v>1117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 t="shared" si="30"/>
        <v>0</v>
      </c>
      <c r="J691" s="11">
        <v>3343</v>
      </c>
      <c r="K691" s="58" t="s">
        <v>1121</v>
      </c>
      <c r="L691" s="8">
        <f t="shared" si="31"/>
        <v>0</v>
      </c>
      <c r="M691" s="7" t="str">
        <f t="shared" si="32"/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687</v>
      </c>
      <c r="B692" s="7">
        <v>315980</v>
      </c>
      <c r="C692" s="17" t="s">
        <v>1107</v>
      </c>
      <c r="D692" s="36" t="s">
        <v>142</v>
      </c>
      <c r="E692" s="36" t="s">
        <v>697</v>
      </c>
      <c r="F692" s="12">
        <f>VLOOKUP(A692,Dengue!$1:$1048576,10,FALSE)</f>
        <v>12</v>
      </c>
      <c r="G692" s="12">
        <f>VLOOKUP($A692,Chik!$1:$1048576,10,FALSE)</f>
        <v>0</v>
      </c>
      <c r="H692" s="12">
        <f>VLOOKUP($A692,zika!$1:$1048576,10,FALSE)</f>
        <v>0</v>
      </c>
      <c r="I692" s="12">
        <f t="shared" si="30"/>
        <v>12</v>
      </c>
      <c r="J692" s="11">
        <v>19608</v>
      </c>
      <c r="K692" s="58" t="s">
        <v>1121</v>
      </c>
      <c r="L692" s="8">
        <f t="shared" si="31"/>
        <v>61.199510403916761</v>
      </c>
      <c r="M692" s="7" t="str">
        <f t="shared" si="32"/>
        <v>Baixa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19" ht="15.75" x14ac:dyDescent="0.25">
      <c r="A693" s="42">
        <v>688</v>
      </c>
      <c r="B693" s="7">
        <v>315830</v>
      </c>
      <c r="C693" s="17" t="s">
        <v>1114</v>
      </c>
      <c r="D693" s="36" t="s">
        <v>33</v>
      </c>
      <c r="E693" s="36" t="s">
        <v>698</v>
      </c>
      <c r="F693" s="12">
        <f>VLOOKUP(A693,Dengue!$1:$1048576,10,FALSE)</f>
        <v>1</v>
      </c>
      <c r="G693" s="12">
        <f>VLOOKUP($A693,Chik!$1:$1048576,10,FALSE)</f>
        <v>0</v>
      </c>
      <c r="H693" s="12">
        <f>VLOOKUP($A693,zika!$1:$1048576,10,FALSE)</f>
        <v>0</v>
      </c>
      <c r="I693" s="12">
        <f t="shared" si="30"/>
        <v>1</v>
      </c>
      <c r="J693" s="11">
        <v>7128</v>
      </c>
      <c r="K693" s="58" t="s">
        <v>1121</v>
      </c>
      <c r="L693" s="8">
        <f t="shared" si="31"/>
        <v>14.029180695847364</v>
      </c>
      <c r="M693" s="7" t="str">
        <f t="shared" si="32"/>
        <v>Baixa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689</v>
      </c>
      <c r="B694" s="7">
        <v>315840</v>
      </c>
      <c r="C694" s="17" t="s">
        <v>1115</v>
      </c>
      <c r="D694" s="36" t="s">
        <v>38</v>
      </c>
      <c r="E694" s="36" t="s">
        <v>699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 t="shared" si="30"/>
        <v>0</v>
      </c>
      <c r="J694" s="11">
        <v>3853</v>
      </c>
      <c r="K694" s="58" t="s">
        <v>1121</v>
      </c>
      <c r="L694" s="8">
        <f t="shared" si="31"/>
        <v>0</v>
      </c>
      <c r="M694" s="7" t="str">
        <f t="shared" si="32"/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690</v>
      </c>
      <c r="B695" s="7">
        <v>315850</v>
      </c>
      <c r="C695" s="17" t="s">
        <v>1108</v>
      </c>
      <c r="D695" s="36" t="s">
        <v>11</v>
      </c>
      <c r="E695" s="36" t="s">
        <v>700</v>
      </c>
      <c r="F695" s="12">
        <f>VLOOKUP(A695,Dengue!$1:$1048576,10,FALSE)</f>
        <v>2</v>
      </c>
      <c r="G695" s="12">
        <f>VLOOKUP($A695,Chik!$1:$1048576,10,FALSE)</f>
        <v>0</v>
      </c>
      <c r="H695" s="12">
        <f>VLOOKUP($A695,zika!$1:$1048576,10,FALSE)</f>
        <v>0</v>
      </c>
      <c r="I695" s="12">
        <f t="shared" si="30"/>
        <v>2</v>
      </c>
      <c r="J695" s="11">
        <v>7696</v>
      </c>
      <c r="K695" s="58" t="s">
        <v>1121</v>
      </c>
      <c r="L695" s="8">
        <f t="shared" si="31"/>
        <v>25.987525987525988</v>
      </c>
      <c r="M695" s="7" t="str">
        <f t="shared" si="32"/>
        <v>Baixa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691</v>
      </c>
      <c r="B696" s="7">
        <v>315860</v>
      </c>
      <c r="C696" s="17" t="s">
        <v>1115</v>
      </c>
      <c r="D696" s="36" t="s">
        <v>57</v>
      </c>
      <c r="E696" s="36" t="s">
        <v>701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 t="shared" si="30"/>
        <v>0</v>
      </c>
      <c r="J696" s="11">
        <v>3971</v>
      </c>
      <c r="K696" s="58" t="s">
        <v>1121</v>
      </c>
      <c r="L696" s="8">
        <f t="shared" si="31"/>
        <v>0</v>
      </c>
      <c r="M696" s="7" t="str">
        <f t="shared" si="32"/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692</v>
      </c>
      <c r="B697" s="7">
        <v>315870</v>
      </c>
      <c r="C697" s="17" t="s">
        <v>1116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 t="shared" si="30"/>
        <v>0</v>
      </c>
      <c r="J697" s="11">
        <v>2438</v>
      </c>
      <c r="K697" s="58" t="s">
        <v>1121</v>
      </c>
      <c r="L697" s="8">
        <f t="shared" si="31"/>
        <v>0</v>
      </c>
      <c r="M697" s="7" t="str">
        <f t="shared" si="32"/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693</v>
      </c>
      <c r="B698" s="7">
        <v>315880</v>
      </c>
      <c r="C698" s="17" t="s">
        <v>1112</v>
      </c>
      <c r="D698" s="36" t="s">
        <v>26</v>
      </c>
      <c r="E698" s="36" t="s">
        <v>703</v>
      </c>
      <c r="F698" s="12">
        <f>VLOOKUP(A698,Dengue!$1:$1048576,10,FALSE)</f>
        <v>1</v>
      </c>
      <c r="G698" s="12">
        <f>VLOOKUP($A698,Chik!$1:$1048576,10,FALSE)</f>
        <v>0</v>
      </c>
      <c r="H698" s="12">
        <f>VLOOKUP($A698,zika!$1:$1048576,10,FALSE)</f>
        <v>0</v>
      </c>
      <c r="I698" s="12">
        <f t="shared" si="30"/>
        <v>1</v>
      </c>
      <c r="J698" s="11">
        <v>4807</v>
      </c>
      <c r="K698" s="58" t="s">
        <v>1121</v>
      </c>
      <c r="L698" s="8">
        <f t="shared" si="31"/>
        <v>20.802995631370916</v>
      </c>
      <c r="M698" s="7" t="str">
        <f t="shared" si="32"/>
        <v>Baixa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694</v>
      </c>
      <c r="B699" s="7">
        <v>315890</v>
      </c>
      <c r="C699" s="17" t="s">
        <v>1109</v>
      </c>
      <c r="D699" s="36" t="s">
        <v>14</v>
      </c>
      <c r="E699" s="36" t="s">
        <v>704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 t="shared" si="30"/>
        <v>0</v>
      </c>
      <c r="J699" s="11">
        <v>8681</v>
      </c>
      <c r="K699" s="58" t="s">
        <v>1121</v>
      </c>
      <c r="L699" s="8">
        <f t="shared" si="31"/>
        <v>0</v>
      </c>
      <c r="M699" s="7" t="str">
        <f t="shared" si="32"/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695</v>
      </c>
      <c r="B700" s="7">
        <v>315895</v>
      </c>
      <c r="C700" s="17" t="s">
        <v>1110</v>
      </c>
      <c r="D700" s="36" t="s">
        <v>20</v>
      </c>
      <c r="E700" s="36" t="s">
        <v>705</v>
      </c>
      <c r="F700" s="12">
        <f>VLOOKUP(A700,Dengue!$1:$1048576,10,FALSE)</f>
        <v>4</v>
      </c>
      <c r="G700" s="12">
        <f>VLOOKUP($A700,Chik!$1:$1048576,10,FALSE)</f>
        <v>0</v>
      </c>
      <c r="H700" s="12">
        <f>VLOOKUP($A700,zika!$1:$1048576,10,FALSE)</f>
        <v>1</v>
      </c>
      <c r="I700" s="12">
        <f t="shared" si="30"/>
        <v>5</v>
      </c>
      <c r="J700" s="11">
        <v>33934</v>
      </c>
      <c r="K700" s="58" t="s">
        <v>1122</v>
      </c>
      <c r="L700" s="8">
        <f t="shared" si="31"/>
        <v>14.734484587729122</v>
      </c>
      <c r="M700" s="7" t="str">
        <f t="shared" si="32"/>
        <v>Baixa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19" ht="15.75" x14ac:dyDescent="0.25">
      <c r="A701" s="42">
        <v>696</v>
      </c>
      <c r="B701" s="7">
        <v>315900</v>
      </c>
      <c r="C701" s="17" t="s">
        <v>1108</v>
      </c>
      <c r="D701" s="36" t="s">
        <v>98</v>
      </c>
      <c r="E701" s="36" t="s">
        <v>706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 t="shared" si="30"/>
        <v>0</v>
      </c>
      <c r="J701" s="11">
        <v>4274</v>
      </c>
      <c r="K701" s="58" t="s">
        <v>1121</v>
      </c>
      <c r="L701" s="8">
        <f t="shared" si="31"/>
        <v>0</v>
      </c>
      <c r="M701" s="7" t="str">
        <f t="shared" si="32"/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19" ht="15.75" x14ac:dyDescent="0.25">
      <c r="A702" s="42">
        <v>697</v>
      </c>
      <c r="B702" s="7">
        <v>315910</v>
      </c>
      <c r="C702" s="17" t="s">
        <v>1116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 t="shared" si="30"/>
        <v>0</v>
      </c>
      <c r="J702" s="11">
        <v>3789</v>
      </c>
      <c r="K702" s="58" t="s">
        <v>1121</v>
      </c>
      <c r="L702" s="8">
        <f t="shared" si="31"/>
        <v>0</v>
      </c>
      <c r="M702" s="7" t="str">
        <f t="shared" si="32"/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698</v>
      </c>
      <c r="B703" s="7">
        <v>315990</v>
      </c>
      <c r="C703" s="17" t="s">
        <v>1112</v>
      </c>
      <c r="D703" s="36" t="s">
        <v>26</v>
      </c>
      <c r="E703" s="36" t="s">
        <v>708</v>
      </c>
      <c r="F703" s="12">
        <f>VLOOKUP(A703,Dengue!$1:$1048576,10,FALSE)</f>
        <v>1</v>
      </c>
      <c r="G703" s="12">
        <f>VLOOKUP($A703,Chik!$1:$1048576,10,FALSE)</f>
        <v>0</v>
      </c>
      <c r="H703" s="12">
        <f>VLOOKUP($A703,zika!$1:$1048576,10,FALSE)</f>
        <v>0</v>
      </c>
      <c r="I703" s="12">
        <f t="shared" si="30"/>
        <v>1</v>
      </c>
      <c r="J703" s="11">
        <v>18434</v>
      </c>
      <c r="K703" s="58" t="s">
        <v>1121</v>
      </c>
      <c r="L703" s="8">
        <f t="shared" si="31"/>
        <v>5.424758598242378</v>
      </c>
      <c r="M703" s="7" t="str">
        <f t="shared" si="32"/>
        <v>Baixa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699</v>
      </c>
      <c r="B704" s="7">
        <v>316000</v>
      </c>
      <c r="C704" s="17" t="s">
        <v>1115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 t="shared" si="30"/>
        <v>0</v>
      </c>
      <c r="J704" s="11">
        <v>3602</v>
      </c>
      <c r="K704" s="58" t="s">
        <v>1121</v>
      </c>
      <c r="L704" s="8">
        <f t="shared" si="31"/>
        <v>0</v>
      </c>
      <c r="M704" s="7" t="str">
        <f t="shared" si="32"/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700</v>
      </c>
      <c r="B705" s="7">
        <v>316010</v>
      </c>
      <c r="C705" s="17" t="s">
        <v>1109</v>
      </c>
      <c r="D705" s="36" t="s">
        <v>17</v>
      </c>
      <c r="E705" s="36" t="s">
        <v>710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 t="shared" si="30"/>
        <v>0</v>
      </c>
      <c r="J705" s="11">
        <v>3937</v>
      </c>
      <c r="K705" s="58" t="s">
        <v>1121</v>
      </c>
      <c r="L705" s="8">
        <f t="shared" si="31"/>
        <v>0</v>
      </c>
      <c r="M705" s="7" t="str">
        <f t="shared" si="32"/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 t="shared" si="30"/>
        <v>0</v>
      </c>
      <c r="J706" s="11">
        <v>3877</v>
      </c>
      <c r="K706" s="58" t="s">
        <v>1121</v>
      </c>
      <c r="L706" s="8">
        <f t="shared" si="31"/>
        <v>0</v>
      </c>
      <c r="M706" s="7" t="str">
        <f t="shared" si="32"/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702</v>
      </c>
      <c r="B707" s="7">
        <v>316030</v>
      </c>
      <c r="C707" s="17" t="s">
        <v>1113</v>
      </c>
      <c r="D707" s="36" t="s">
        <v>30</v>
      </c>
      <c r="E707" s="36" t="s">
        <v>712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 t="shared" si="30"/>
        <v>0</v>
      </c>
      <c r="J707" s="11">
        <v>11677</v>
      </c>
      <c r="K707" s="58" t="s">
        <v>1121</v>
      </c>
      <c r="L707" s="8">
        <f t="shared" si="31"/>
        <v>0</v>
      </c>
      <c r="M707" s="7" t="str">
        <f t="shared" si="32"/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19" ht="15.75" x14ac:dyDescent="0.25">
      <c r="A708" s="42">
        <v>703</v>
      </c>
      <c r="B708" s="7">
        <v>316040</v>
      </c>
      <c r="C708" s="17" t="s">
        <v>1112</v>
      </c>
      <c r="D708" s="36" t="s">
        <v>26</v>
      </c>
      <c r="E708" s="36" t="s">
        <v>713</v>
      </c>
      <c r="F708" s="12">
        <f>VLOOKUP(A708,Dengue!$1:$1048576,10,FALSE)</f>
        <v>45</v>
      </c>
      <c r="G708" s="12">
        <f>VLOOKUP($A708,Chik!$1:$1048576,10,FALSE)</f>
        <v>1</v>
      </c>
      <c r="H708" s="12">
        <f>VLOOKUP($A708,zika!$1:$1048576,10,FALSE)</f>
        <v>0</v>
      </c>
      <c r="I708" s="12">
        <f t="shared" si="30"/>
        <v>46</v>
      </c>
      <c r="J708" s="11">
        <v>28054</v>
      </c>
      <c r="K708" s="58" t="s">
        <v>1122</v>
      </c>
      <c r="L708" s="8">
        <f t="shared" si="31"/>
        <v>163.96948741712413</v>
      </c>
      <c r="M708" s="7" t="str">
        <f t="shared" si="32"/>
        <v>Média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19" ht="15.75" x14ac:dyDescent="0.25">
      <c r="A709" s="42">
        <v>704</v>
      </c>
      <c r="B709" s="7">
        <v>316045</v>
      </c>
      <c r="C709" s="17" t="s">
        <v>1118</v>
      </c>
      <c r="D709" s="36" t="s">
        <v>102</v>
      </c>
      <c r="E709" s="36" t="s">
        <v>714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 t="shared" si="30"/>
        <v>0</v>
      </c>
      <c r="J709" s="11">
        <v>7256</v>
      </c>
      <c r="K709" s="58" t="s">
        <v>1121</v>
      </c>
      <c r="L709" s="8">
        <f t="shared" si="31"/>
        <v>0</v>
      </c>
      <c r="M709" s="7" t="str">
        <f t="shared" si="32"/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705</v>
      </c>
      <c r="B710" s="7">
        <v>316050</v>
      </c>
      <c r="C710" s="17" t="s">
        <v>1108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 t="shared" ref="I710:I773" si="33">H710+F710+G710</f>
        <v>0</v>
      </c>
      <c r="J710" s="11">
        <v>1770</v>
      </c>
      <c r="K710" s="58" t="s">
        <v>1121</v>
      </c>
      <c r="L710" s="8">
        <f t="shared" ref="L710:L773" si="34">I710/J710*100000</f>
        <v>0</v>
      </c>
      <c r="M710" s="7" t="str">
        <f t="shared" ref="M710:M773" si="35"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706</v>
      </c>
      <c r="B711" s="7">
        <v>316060</v>
      </c>
      <c r="C711" s="17" t="s">
        <v>1108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 t="shared" si="33"/>
        <v>0</v>
      </c>
      <c r="J711" s="11">
        <v>3109</v>
      </c>
      <c r="K711" s="58" t="s">
        <v>1121</v>
      </c>
      <c r="L711" s="8">
        <f t="shared" si="34"/>
        <v>0</v>
      </c>
      <c r="M711" s="7" t="str">
        <f t="shared" si="35"/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707</v>
      </c>
      <c r="B712" s="7">
        <v>316070</v>
      </c>
      <c r="C712" s="17" t="s">
        <v>1115</v>
      </c>
      <c r="D712" s="36" t="s">
        <v>57</v>
      </c>
      <c r="E712" s="36" t="s">
        <v>717</v>
      </c>
      <c r="F712" s="12">
        <f>VLOOKUP(A712,Dengue!$1:$1048576,10,FALSE)</f>
        <v>2</v>
      </c>
      <c r="G712" s="12">
        <f>VLOOKUP($A712,Chik!$1:$1048576,10,FALSE)</f>
        <v>0</v>
      </c>
      <c r="H712" s="12">
        <f>VLOOKUP($A712,zika!$1:$1048576,10,FALSE)</f>
        <v>0</v>
      </c>
      <c r="I712" s="12">
        <f t="shared" si="33"/>
        <v>2</v>
      </c>
      <c r="J712" s="11">
        <v>46555</v>
      </c>
      <c r="K712" s="58" t="s">
        <v>1122</v>
      </c>
      <c r="L712" s="8">
        <f t="shared" si="34"/>
        <v>4.2959939856084199</v>
      </c>
      <c r="M712" s="7" t="str">
        <f t="shared" si="35"/>
        <v>Baixa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19" ht="15.75" x14ac:dyDescent="0.25">
      <c r="A713" s="42">
        <v>708</v>
      </c>
      <c r="B713" s="7">
        <v>316080</v>
      </c>
      <c r="C713" s="17" t="s">
        <v>1114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 t="shared" si="33"/>
        <v>0</v>
      </c>
      <c r="J713" s="11">
        <v>5220</v>
      </c>
      <c r="K713" s="58" t="s">
        <v>1121</v>
      </c>
      <c r="L713" s="8">
        <f t="shared" si="34"/>
        <v>0</v>
      </c>
      <c r="M713" s="7" t="str">
        <f t="shared" si="35"/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709</v>
      </c>
      <c r="B714" s="7">
        <v>316090</v>
      </c>
      <c r="C714" s="17" t="s">
        <v>1116</v>
      </c>
      <c r="D714" s="36" t="s">
        <v>41</v>
      </c>
      <c r="E714" s="36" t="s">
        <v>719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 t="shared" si="33"/>
        <v>0</v>
      </c>
      <c r="J714" s="11">
        <v>3721</v>
      </c>
      <c r="K714" s="58" t="s">
        <v>1121</v>
      </c>
      <c r="L714" s="8">
        <f t="shared" si="34"/>
        <v>0</v>
      </c>
      <c r="M714" s="7" t="str">
        <f t="shared" si="35"/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710</v>
      </c>
      <c r="B715" s="7">
        <v>316095</v>
      </c>
      <c r="C715" s="17" t="s">
        <v>1110</v>
      </c>
      <c r="D715" s="36" t="s">
        <v>20</v>
      </c>
      <c r="E715" s="36" t="s">
        <v>720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 t="shared" si="33"/>
        <v>0</v>
      </c>
      <c r="J715" s="11">
        <v>5630</v>
      </c>
      <c r="K715" s="58" t="s">
        <v>1121</v>
      </c>
      <c r="L715" s="8">
        <f t="shared" si="34"/>
        <v>0</v>
      </c>
      <c r="M715" s="7" t="str">
        <f t="shared" si="35"/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711</v>
      </c>
      <c r="B716" s="7">
        <v>316100</v>
      </c>
      <c r="C716" s="17" t="s">
        <v>1108</v>
      </c>
      <c r="D716" s="36" t="s">
        <v>90</v>
      </c>
      <c r="E716" s="36" t="s">
        <v>721</v>
      </c>
      <c r="F716" s="12">
        <f>VLOOKUP(A716,Dengue!$1:$1048576,10,FALSE)</f>
        <v>1</v>
      </c>
      <c r="G716" s="12">
        <f>VLOOKUP($A716,Chik!$1:$1048576,10,FALSE)</f>
        <v>0</v>
      </c>
      <c r="H716" s="12">
        <f>VLOOKUP($A716,zika!$1:$1048576,10,FALSE)</f>
        <v>0</v>
      </c>
      <c r="I716" s="12">
        <f t="shared" si="33"/>
        <v>1</v>
      </c>
      <c r="J716" s="11">
        <v>17393</v>
      </c>
      <c r="K716" s="58" t="s">
        <v>1121</v>
      </c>
      <c r="L716" s="8">
        <f t="shared" si="34"/>
        <v>5.7494394296556086</v>
      </c>
      <c r="M716" s="7" t="str">
        <f t="shared" si="35"/>
        <v>Baixa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712</v>
      </c>
      <c r="B717" s="7">
        <v>316105</v>
      </c>
      <c r="C717" s="17" t="s">
        <v>1110</v>
      </c>
      <c r="D717" s="36" t="s">
        <v>22</v>
      </c>
      <c r="E717" s="36" t="s">
        <v>722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 t="shared" si="33"/>
        <v>0</v>
      </c>
      <c r="J717" s="11">
        <v>3377</v>
      </c>
      <c r="K717" s="58" t="s">
        <v>1121</v>
      </c>
      <c r="L717" s="8">
        <f t="shared" si="34"/>
        <v>0</v>
      </c>
      <c r="M717" s="7" t="str">
        <f t="shared" si="35"/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19" ht="15.75" x14ac:dyDescent="0.25">
      <c r="A718" s="42">
        <v>713</v>
      </c>
      <c r="B718" s="7">
        <v>316110</v>
      </c>
      <c r="C718" s="17" t="s">
        <v>1118</v>
      </c>
      <c r="D718" s="36" t="s">
        <v>121</v>
      </c>
      <c r="E718" s="36" t="s">
        <v>723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 t="shared" si="33"/>
        <v>0</v>
      </c>
      <c r="J718" s="11">
        <v>56163</v>
      </c>
      <c r="K718" s="58" t="s">
        <v>1122</v>
      </c>
      <c r="L718" s="8">
        <f t="shared" si="34"/>
        <v>0</v>
      </c>
      <c r="M718" s="7" t="str">
        <f t="shared" si="35"/>
        <v>Silencioso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19" ht="15.75" x14ac:dyDescent="0.25">
      <c r="A719" s="42">
        <v>714</v>
      </c>
      <c r="B719" s="7">
        <v>316120</v>
      </c>
      <c r="C719" s="17" t="s">
        <v>1112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 t="shared" si="33"/>
        <v>0</v>
      </c>
      <c r="J719" s="11">
        <v>6535</v>
      </c>
      <c r="K719" s="58" t="s">
        <v>1121</v>
      </c>
      <c r="L719" s="8">
        <f t="shared" si="34"/>
        <v>0</v>
      </c>
      <c r="M719" s="7" t="str">
        <f t="shared" si="35"/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715</v>
      </c>
      <c r="B720" s="7">
        <v>316130</v>
      </c>
      <c r="C720" s="17" t="s">
        <v>1111</v>
      </c>
      <c r="D720" s="36" t="s">
        <v>24</v>
      </c>
      <c r="E720" s="36" t="s">
        <v>725</v>
      </c>
      <c r="F720" s="12">
        <f>VLOOKUP(A720,Dengue!$1:$1048576,10,FALSE)</f>
        <v>1</v>
      </c>
      <c r="G720" s="12">
        <f>VLOOKUP($A720,Chik!$1:$1048576,10,FALSE)</f>
        <v>0</v>
      </c>
      <c r="H720" s="12">
        <f>VLOOKUP($A720,zika!$1:$1048576,10,FALSE)</f>
        <v>0</v>
      </c>
      <c r="I720" s="12">
        <f t="shared" si="33"/>
        <v>1</v>
      </c>
      <c r="J720" s="11">
        <v>6200</v>
      </c>
      <c r="K720" s="58" t="s">
        <v>1121</v>
      </c>
      <c r="L720" s="8">
        <f t="shared" si="34"/>
        <v>16.129032258064516</v>
      </c>
      <c r="M720" s="7" t="str">
        <f t="shared" si="35"/>
        <v>Baixa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716</v>
      </c>
      <c r="B721" s="7">
        <v>316140</v>
      </c>
      <c r="C721" s="17" t="s">
        <v>1115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 t="shared" si="33"/>
        <v>0</v>
      </c>
      <c r="J721" s="11">
        <v>4889</v>
      </c>
      <c r="K721" s="58" t="s">
        <v>1121</v>
      </c>
      <c r="L721" s="8">
        <f t="shared" si="34"/>
        <v>0</v>
      </c>
      <c r="M721" s="7" t="str">
        <f t="shared" si="35"/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717</v>
      </c>
      <c r="B722" s="7">
        <v>316150</v>
      </c>
      <c r="C722" s="17" t="s">
        <v>1115</v>
      </c>
      <c r="D722" s="36" t="s">
        <v>62</v>
      </c>
      <c r="E722" s="36" t="s">
        <v>727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 t="shared" si="33"/>
        <v>0</v>
      </c>
      <c r="J722" s="11">
        <v>12164</v>
      </c>
      <c r="K722" s="58" t="s">
        <v>1121</v>
      </c>
      <c r="L722" s="8">
        <f t="shared" si="34"/>
        <v>0</v>
      </c>
      <c r="M722" s="7" t="str">
        <f t="shared" si="35"/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718</v>
      </c>
      <c r="B723" s="7">
        <v>316160</v>
      </c>
      <c r="C723" s="17" t="s">
        <v>1110</v>
      </c>
      <c r="D723" s="36" t="s">
        <v>22</v>
      </c>
      <c r="E723" s="36" t="s">
        <v>728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 t="shared" si="33"/>
        <v>0</v>
      </c>
      <c r="J723" s="11">
        <v>4015</v>
      </c>
      <c r="K723" s="58" t="s">
        <v>1121</v>
      </c>
      <c r="L723" s="8">
        <f t="shared" si="34"/>
        <v>0</v>
      </c>
      <c r="M723" s="7" t="str">
        <f t="shared" si="35"/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719</v>
      </c>
      <c r="B724" s="7">
        <v>316165</v>
      </c>
      <c r="C724" s="17" t="s">
        <v>1110</v>
      </c>
      <c r="D724" s="36" t="s">
        <v>22</v>
      </c>
      <c r="E724" s="36" t="s">
        <v>729</v>
      </c>
      <c r="F724" s="12">
        <f>VLOOKUP(A724,Dengue!$1:$1048576,10,FALSE)</f>
        <v>6</v>
      </c>
      <c r="G724" s="12">
        <f>VLOOKUP($A724,Chik!$1:$1048576,10,FALSE)</f>
        <v>0</v>
      </c>
      <c r="H724" s="12">
        <f>VLOOKUP($A724,zika!$1:$1048576,10,FALSE)</f>
        <v>1</v>
      </c>
      <c r="I724" s="12">
        <f t="shared" si="33"/>
        <v>7</v>
      </c>
      <c r="J724" s="11">
        <v>3963</v>
      </c>
      <c r="K724" s="58" t="s">
        <v>1121</v>
      </c>
      <c r="L724" s="8">
        <f t="shared" si="34"/>
        <v>176.63386323492304</v>
      </c>
      <c r="M724" s="7" t="str">
        <f t="shared" si="35"/>
        <v>Média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720</v>
      </c>
      <c r="B725" s="7">
        <v>316170</v>
      </c>
      <c r="C725" s="17" t="s">
        <v>1117</v>
      </c>
      <c r="D725" s="36" t="s">
        <v>71</v>
      </c>
      <c r="E725" s="36" t="s">
        <v>730</v>
      </c>
      <c r="F725" s="12">
        <f>VLOOKUP(A725,Dengue!$1:$1048576,10,FALSE)</f>
        <v>4</v>
      </c>
      <c r="G725" s="12">
        <f>VLOOKUP($A725,Chik!$1:$1048576,10,FALSE)</f>
        <v>0</v>
      </c>
      <c r="H725" s="12">
        <f>VLOOKUP($A725,zika!$1:$1048576,10,FALSE)</f>
        <v>0</v>
      </c>
      <c r="I725" s="12">
        <f t="shared" si="33"/>
        <v>4</v>
      </c>
      <c r="J725" s="11">
        <v>6923</v>
      </c>
      <c r="K725" s="58" t="s">
        <v>1121</v>
      </c>
      <c r="L725" s="8">
        <f t="shared" si="34"/>
        <v>57.778419760219556</v>
      </c>
      <c r="M725" s="7" t="str">
        <f t="shared" si="35"/>
        <v>Baixa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721</v>
      </c>
      <c r="B726" s="7">
        <v>316180</v>
      </c>
      <c r="C726" s="17" t="s">
        <v>1112</v>
      </c>
      <c r="D726" s="36" t="s">
        <v>26</v>
      </c>
      <c r="E726" s="36" t="s">
        <v>731</v>
      </c>
      <c r="F726" s="12">
        <f>VLOOKUP(A726,Dengue!$1:$1048576,10,FALSE)</f>
        <v>2</v>
      </c>
      <c r="G726" s="12">
        <f>VLOOKUP($A726,Chik!$1:$1048576,10,FALSE)</f>
        <v>0</v>
      </c>
      <c r="H726" s="12">
        <f>VLOOKUP($A726,zika!$1:$1048576,10,FALSE)</f>
        <v>0</v>
      </c>
      <c r="I726" s="12">
        <f t="shared" si="33"/>
        <v>2</v>
      </c>
      <c r="J726" s="11">
        <v>12218</v>
      </c>
      <c r="K726" s="58" t="s">
        <v>1121</v>
      </c>
      <c r="L726" s="8">
        <f t="shared" si="34"/>
        <v>16.369291209690619</v>
      </c>
      <c r="M726" s="7" t="str">
        <f t="shared" si="35"/>
        <v>Baixa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722</v>
      </c>
      <c r="B727" s="7">
        <v>316190</v>
      </c>
      <c r="C727" s="17" t="s">
        <v>1108</v>
      </c>
      <c r="D727" s="36" t="s">
        <v>90</v>
      </c>
      <c r="E727" s="36" t="s">
        <v>732</v>
      </c>
      <c r="F727" s="12">
        <f>VLOOKUP(A727,Dengue!$1:$1048576,10,FALSE)</f>
        <v>1</v>
      </c>
      <c r="G727" s="12">
        <f>VLOOKUP($A727,Chik!$1:$1048576,10,FALSE)</f>
        <v>0</v>
      </c>
      <c r="H727" s="12">
        <f>VLOOKUP($A727,zika!$1:$1048576,10,FALSE)</f>
        <v>0</v>
      </c>
      <c r="I727" s="12">
        <f t="shared" si="33"/>
        <v>1</v>
      </c>
      <c r="J727" s="11">
        <v>10818</v>
      </c>
      <c r="K727" s="58" t="s">
        <v>1121</v>
      </c>
      <c r="L727" s="8">
        <f t="shared" si="34"/>
        <v>9.2438528378628213</v>
      </c>
      <c r="M727" s="7" t="str">
        <f t="shared" si="35"/>
        <v>Baixa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1</v>
      </c>
      <c r="G728" s="12">
        <f>VLOOKUP($A728,Chik!$1:$1048576,10,FALSE)</f>
        <v>0</v>
      </c>
      <c r="H728" s="12">
        <f>VLOOKUP($A728,zika!$1:$1048576,10,FALSE)</f>
        <v>0</v>
      </c>
      <c r="I728" s="12">
        <f t="shared" si="33"/>
        <v>1</v>
      </c>
      <c r="J728" s="11">
        <v>3161</v>
      </c>
      <c r="K728" s="58" t="s">
        <v>1121</v>
      </c>
      <c r="L728" s="8">
        <f t="shared" si="34"/>
        <v>31.635558367605189</v>
      </c>
      <c r="M728" s="7" t="str">
        <f t="shared" si="35"/>
        <v>Baixa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724</v>
      </c>
      <c r="B729" s="7">
        <v>316200</v>
      </c>
      <c r="C729" s="17" t="s">
        <v>1114</v>
      </c>
      <c r="D729" s="36" t="s">
        <v>33</v>
      </c>
      <c r="E729" s="36" t="s">
        <v>734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 t="shared" si="33"/>
        <v>0</v>
      </c>
      <c r="J729" s="11">
        <v>25332</v>
      </c>
      <c r="K729" s="58" t="s">
        <v>1122</v>
      </c>
      <c r="L729" s="8">
        <f t="shared" si="34"/>
        <v>0</v>
      </c>
      <c r="M729" s="7" t="str">
        <f t="shared" si="35"/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725</v>
      </c>
      <c r="B730" s="7">
        <v>316210</v>
      </c>
      <c r="C730" s="17" t="s">
        <v>1117</v>
      </c>
      <c r="D730" s="36" t="s">
        <v>71</v>
      </c>
      <c r="E730" s="36" t="s">
        <v>735</v>
      </c>
      <c r="F730" s="12">
        <f>VLOOKUP(A730,Dengue!$1:$1048576,10,FALSE)</f>
        <v>0</v>
      </c>
      <c r="G730" s="12">
        <f>VLOOKUP($A730,Chik!$1:$1048576,10,FALSE)</f>
        <v>0</v>
      </c>
      <c r="H730" s="12">
        <f>VLOOKUP($A730,zika!$1:$1048576,10,FALSE)</f>
        <v>0</v>
      </c>
      <c r="I730" s="12">
        <f t="shared" si="33"/>
        <v>0</v>
      </c>
      <c r="J730" s="11">
        <v>35145</v>
      </c>
      <c r="K730" s="58" t="s">
        <v>1122</v>
      </c>
      <c r="L730" s="8">
        <f t="shared" si="34"/>
        <v>0</v>
      </c>
      <c r="M730" s="7" t="str">
        <f t="shared" si="35"/>
        <v>Silencioso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19" ht="15.75" x14ac:dyDescent="0.25">
      <c r="A731" s="42">
        <v>726</v>
      </c>
      <c r="B731" s="7">
        <v>316220</v>
      </c>
      <c r="C731" s="17" t="s">
        <v>1114</v>
      </c>
      <c r="D731" s="36" t="s">
        <v>45</v>
      </c>
      <c r="E731" s="36" t="s">
        <v>736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 t="shared" si="33"/>
        <v>0</v>
      </c>
      <c r="J731" s="11">
        <v>7407</v>
      </c>
      <c r="K731" s="58" t="s">
        <v>1121</v>
      </c>
      <c r="L731" s="8">
        <f t="shared" si="34"/>
        <v>0</v>
      </c>
      <c r="M731" s="7" t="str">
        <f t="shared" si="35"/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727</v>
      </c>
      <c r="B732" s="7">
        <v>316225</v>
      </c>
      <c r="C732" s="17" t="s">
        <v>1118</v>
      </c>
      <c r="D732" s="36" t="s">
        <v>102</v>
      </c>
      <c r="E732" s="36" t="s">
        <v>737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 t="shared" si="33"/>
        <v>0</v>
      </c>
      <c r="J732" s="11">
        <v>4896</v>
      </c>
      <c r="K732" s="58" t="s">
        <v>1121</v>
      </c>
      <c r="L732" s="8">
        <f t="shared" si="34"/>
        <v>0</v>
      </c>
      <c r="M732" s="7" t="str">
        <f t="shared" si="35"/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728</v>
      </c>
      <c r="B733" s="7">
        <v>316230</v>
      </c>
      <c r="C733" s="17" t="s">
        <v>1114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 t="shared" si="33"/>
        <v>0</v>
      </c>
      <c r="J733" s="11">
        <v>2753</v>
      </c>
      <c r="K733" s="58" t="s">
        <v>1121</v>
      </c>
      <c r="L733" s="8">
        <f t="shared" si="34"/>
        <v>0</v>
      </c>
      <c r="M733" s="7" t="str">
        <f t="shared" si="35"/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729</v>
      </c>
      <c r="B734" s="7">
        <v>316240</v>
      </c>
      <c r="C734" s="17" t="s">
        <v>1118</v>
      </c>
      <c r="D734" s="36" t="s">
        <v>121</v>
      </c>
      <c r="E734" s="36" t="s">
        <v>739</v>
      </c>
      <c r="F734" s="12">
        <f>VLOOKUP(A734,Dengue!$1:$1048576,10,FALSE)</f>
        <v>2</v>
      </c>
      <c r="G734" s="12">
        <f>VLOOKUP($A734,Chik!$1:$1048576,10,FALSE)</f>
        <v>0</v>
      </c>
      <c r="H734" s="12">
        <f>VLOOKUP($A734,zika!$1:$1048576,10,FALSE)</f>
        <v>0</v>
      </c>
      <c r="I734" s="12">
        <f t="shared" si="33"/>
        <v>2</v>
      </c>
      <c r="J734" s="11">
        <v>25235</v>
      </c>
      <c r="K734" s="58" t="s">
        <v>1122</v>
      </c>
      <c r="L734" s="8">
        <f t="shared" si="34"/>
        <v>7.9255002972062618</v>
      </c>
      <c r="M734" s="7" t="str">
        <f t="shared" si="35"/>
        <v>Baixa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19" ht="15.75" x14ac:dyDescent="0.25">
      <c r="A735" s="42">
        <v>730</v>
      </c>
      <c r="B735" s="7">
        <v>316245</v>
      </c>
      <c r="C735" s="17" t="s">
        <v>1118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 t="shared" si="33"/>
        <v>0</v>
      </c>
      <c r="J735" s="11">
        <v>12899</v>
      </c>
      <c r="K735" s="58" t="s">
        <v>1121</v>
      </c>
      <c r="L735" s="8">
        <f t="shared" si="34"/>
        <v>0</v>
      </c>
      <c r="M735" s="7" t="str">
        <f t="shared" si="35"/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731</v>
      </c>
      <c r="B736" s="7">
        <v>316250</v>
      </c>
      <c r="C736" s="17" t="s">
        <v>1116</v>
      </c>
      <c r="D736" s="36" t="s">
        <v>94</v>
      </c>
      <c r="E736" s="36" t="s">
        <v>741</v>
      </c>
      <c r="F736" s="12">
        <f>VLOOKUP(A736,Dengue!$1:$1048576,10,FALSE)</f>
        <v>8</v>
      </c>
      <c r="G736" s="12">
        <f>VLOOKUP($A736,Chik!$1:$1048576,10,FALSE)</f>
        <v>1</v>
      </c>
      <c r="H736" s="12">
        <f>VLOOKUP($A736,zika!$1:$1048576,10,FALSE)</f>
        <v>0</v>
      </c>
      <c r="I736" s="12">
        <f t="shared" si="33"/>
        <v>9</v>
      </c>
      <c r="J736" s="11">
        <v>89653</v>
      </c>
      <c r="K736" s="58" t="s">
        <v>1123</v>
      </c>
      <c r="L736" s="8">
        <f t="shared" si="34"/>
        <v>10.038704784000535</v>
      </c>
      <c r="M736" s="7" t="str">
        <f t="shared" si="35"/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21" ht="15.75" x14ac:dyDescent="0.25">
      <c r="A737" s="42">
        <v>732</v>
      </c>
      <c r="B737" s="7">
        <v>316255</v>
      </c>
      <c r="C737" s="17" t="s">
        <v>1109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 t="shared" si="33"/>
        <v>0</v>
      </c>
      <c r="J737" s="11">
        <v>11440</v>
      </c>
      <c r="K737" s="58" t="s">
        <v>1121</v>
      </c>
      <c r="L737" s="8">
        <f t="shared" si="34"/>
        <v>0</v>
      </c>
      <c r="M737" s="7" t="str">
        <f t="shared" si="35"/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21" ht="15.75" x14ac:dyDescent="0.25">
      <c r="A738" s="42">
        <v>733</v>
      </c>
      <c r="B738" s="7">
        <v>316257</v>
      </c>
      <c r="C738" s="17" t="s">
        <v>1110</v>
      </c>
      <c r="D738" s="36" t="s">
        <v>22</v>
      </c>
      <c r="E738" s="36" t="s">
        <v>743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 t="shared" si="33"/>
        <v>0</v>
      </c>
      <c r="J738" s="11">
        <v>5798</v>
      </c>
      <c r="K738" s="58" t="s">
        <v>1121</v>
      </c>
      <c r="L738" s="8">
        <f t="shared" si="34"/>
        <v>0</v>
      </c>
      <c r="M738" s="7" t="str">
        <f t="shared" si="35"/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21" ht="15.75" x14ac:dyDescent="0.25">
      <c r="A739" s="42">
        <v>734</v>
      </c>
      <c r="B739" s="7">
        <v>316260</v>
      </c>
      <c r="C739" s="17" t="s">
        <v>1110</v>
      </c>
      <c r="D739" s="36" t="s">
        <v>20</v>
      </c>
      <c r="E739" s="36" t="s">
        <v>744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 t="shared" si="33"/>
        <v>0</v>
      </c>
      <c r="J739" s="11">
        <v>7553</v>
      </c>
      <c r="K739" s="58" t="s">
        <v>1121</v>
      </c>
      <c r="L739" s="8">
        <f t="shared" si="34"/>
        <v>0</v>
      </c>
      <c r="M739" s="7" t="str">
        <f t="shared" si="35"/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21" ht="15.75" x14ac:dyDescent="0.25">
      <c r="A740" s="42">
        <v>735</v>
      </c>
      <c r="B740" s="7">
        <v>316265</v>
      </c>
      <c r="C740" s="17" t="s">
        <v>1118</v>
      </c>
      <c r="D740" s="36" t="s">
        <v>102</v>
      </c>
      <c r="E740" s="36" t="s">
        <v>745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 t="shared" si="33"/>
        <v>0</v>
      </c>
      <c r="J740" s="11">
        <v>4389</v>
      </c>
      <c r="K740" s="58" t="s">
        <v>1121</v>
      </c>
      <c r="L740" s="8">
        <f t="shared" si="34"/>
        <v>0</v>
      </c>
      <c r="M740" s="7" t="str">
        <f t="shared" si="35"/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21" ht="15.75" x14ac:dyDescent="0.25">
      <c r="A741" s="42">
        <v>736</v>
      </c>
      <c r="B741" s="7">
        <v>316270</v>
      </c>
      <c r="C741" s="17" t="s">
        <v>1118</v>
      </c>
      <c r="D741" s="36" t="s">
        <v>102</v>
      </c>
      <c r="E741" s="36" t="s">
        <v>746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 t="shared" si="33"/>
        <v>0</v>
      </c>
      <c r="J741" s="11">
        <v>23524</v>
      </c>
      <c r="K741" s="58" t="s">
        <v>1121</v>
      </c>
      <c r="L741" s="8">
        <f t="shared" si="34"/>
        <v>0</v>
      </c>
      <c r="M741" s="7" t="str">
        <f t="shared" si="35"/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21" ht="15.75" x14ac:dyDescent="0.25">
      <c r="A742" s="42">
        <v>737</v>
      </c>
      <c r="B742" s="7">
        <v>316280</v>
      </c>
      <c r="C742" s="17" t="s">
        <v>1110</v>
      </c>
      <c r="D742" s="36" t="s">
        <v>22</v>
      </c>
      <c r="E742" s="36" t="s">
        <v>747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 t="shared" si="33"/>
        <v>0</v>
      </c>
      <c r="J742" s="11">
        <v>15781</v>
      </c>
      <c r="K742" s="58" t="s">
        <v>1121</v>
      </c>
      <c r="L742" s="8">
        <f t="shared" si="34"/>
        <v>0</v>
      </c>
      <c r="M742" s="7" t="str">
        <f t="shared" si="35"/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21" ht="15.75" x14ac:dyDescent="0.25">
      <c r="A743" s="42">
        <v>738</v>
      </c>
      <c r="B743" s="7">
        <v>316290</v>
      </c>
      <c r="C743" s="17" t="s">
        <v>1115</v>
      </c>
      <c r="D743" s="36" t="s">
        <v>57</v>
      </c>
      <c r="E743" s="36" t="s">
        <v>748</v>
      </c>
      <c r="F743" s="12">
        <f>VLOOKUP(A743,Dengue!$1:$1048576,10,FALSE)</f>
        <v>4</v>
      </c>
      <c r="G743" s="12">
        <f>VLOOKUP($A743,Chik!$1:$1048576,10,FALSE)</f>
        <v>1</v>
      </c>
      <c r="H743" s="12">
        <f>VLOOKUP($A743,zika!$1:$1048576,10,FALSE)</f>
        <v>0</v>
      </c>
      <c r="I743" s="12">
        <f t="shared" si="33"/>
        <v>5</v>
      </c>
      <c r="J743" s="11">
        <v>26272</v>
      </c>
      <c r="K743" s="58" t="s">
        <v>1122</v>
      </c>
      <c r="L743" s="8">
        <f t="shared" si="34"/>
        <v>19.031668696711325</v>
      </c>
      <c r="M743" s="7" t="str">
        <f t="shared" si="35"/>
        <v>Baixa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21" ht="15.75" x14ac:dyDescent="0.25">
      <c r="A744" s="42">
        <v>739</v>
      </c>
      <c r="B744" s="7">
        <v>316292</v>
      </c>
      <c r="C744" s="17" t="s">
        <v>1108</v>
      </c>
      <c r="D744" s="36" t="s">
        <v>98</v>
      </c>
      <c r="E744" s="36" t="s">
        <v>749</v>
      </c>
      <c r="F744" s="12">
        <f>VLOOKUP(A744,Dengue!$1:$1048576,10,FALSE)</f>
        <v>15</v>
      </c>
      <c r="G744" s="12">
        <f>VLOOKUP($A744,Chik!$1:$1048576,10,FALSE)</f>
        <v>0</v>
      </c>
      <c r="H744" s="12">
        <f>VLOOKUP($A744,zika!$1:$1048576,10,FALSE)</f>
        <v>0</v>
      </c>
      <c r="I744" s="12">
        <f t="shared" si="33"/>
        <v>15</v>
      </c>
      <c r="J744" s="11">
        <v>30989</v>
      </c>
      <c r="K744" s="58" t="s">
        <v>1122</v>
      </c>
      <c r="L744" s="8">
        <f t="shared" si="34"/>
        <v>48.404272483784567</v>
      </c>
      <c r="M744" s="7" t="str">
        <f t="shared" si="35"/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21" ht="15.75" x14ac:dyDescent="0.25">
      <c r="A745" s="42">
        <v>740</v>
      </c>
      <c r="B745" s="7">
        <v>316294</v>
      </c>
      <c r="C745" s="17" t="s">
        <v>1114</v>
      </c>
      <c r="D745" s="36" t="s">
        <v>45</v>
      </c>
      <c r="E745" s="36" t="s">
        <v>750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 t="shared" si="33"/>
        <v>0</v>
      </c>
      <c r="J745" s="11">
        <v>7371</v>
      </c>
      <c r="K745" s="58" t="s">
        <v>1121</v>
      </c>
      <c r="L745" s="8">
        <f t="shared" si="34"/>
        <v>0</v>
      </c>
      <c r="M745" s="7" t="str">
        <f t="shared" si="35"/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21" ht="15.75" x14ac:dyDescent="0.25">
      <c r="A746" s="42">
        <v>741</v>
      </c>
      <c r="B746" s="7">
        <v>316295</v>
      </c>
      <c r="C746" s="17" t="s">
        <v>1108</v>
      </c>
      <c r="D746" s="36" t="s">
        <v>98</v>
      </c>
      <c r="E746" s="36" t="s">
        <v>751</v>
      </c>
      <c r="F746" s="12">
        <f>VLOOKUP(A746,Dengue!$1:$1048576,10,FALSE)</f>
        <v>6</v>
      </c>
      <c r="G746" s="12">
        <f>VLOOKUP($A746,Chik!$1:$1048576,10,FALSE)</f>
        <v>0</v>
      </c>
      <c r="H746" s="12">
        <f>VLOOKUP($A746,zika!$1:$1048576,10,FALSE)</f>
        <v>0</v>
      </c>
      <c r="I746" s="12">
        <f t="shared" si="33"/>
        <v>6</v>
      </c>
      <c r="J746" s="11">
        <v>23385</v>
      </c>
      <c r="K746" s="58" t="s">
        <v>1121</v>
      </c>
      <c r="L746" s="8">
        <f t="shared" si="34"/>
        <v>25.657472738935219</v>
      </c>
      <c r="M746" s="7" t="str">
        <f t="shared" si="35"/>
        <v>Baixa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21" ht="15.75" x14ac:dyDescent="0.25">
      <c r="A747" s="42">
        <v>742</v>
      </c>
      <c r="B747" s="7">
        <v>316300</v>
      </c>
      <c r="C747" s="17" t="s">
        <v>1110</v>
      </c>
      <c r="D747" s="36" t="s">
        <v>22</v>
      </c>
      <c r="E747" s="36" t="s">
        <v>752</v>
      </c>
      <c r="F747" s="12">
        <f>VLOOKUP(A747,Dengue!$1:$1048576,10,FALSE)</f>
        <v>17</v>
      </c>
      <c r="G747" s="12">
        <f>VLOOKUP($A747,Chik!$1:$1048576,10,FALSE)</f>
        <v>0</v>
      </c>
      <c r="H747" s="12">
        <f>VLOOKUP($A747,zika!$1:$1048576,10,FALSE)</f>
        <v>0</v>
      </c>
      <c r="I747" s="12">
        <f t="shared" si="33"/>
        <v>17</v>
      </c>
      <c r="J747" s="11">
        <v>4255</v>
      </c>
      <c r="K747" s="58" t="s">
        <v>1121</v>
      </c>
      <c r="L747" s="8">
        <f t="shared" si="34"/>
        <v>399.52996474735608</v>
      </c>
      <c r="M747" s="7" t="str">
        <f t="shared" si="35"/>
        <v>Alta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21" ht="15.75" x14ac:dyDescent="0.25">
      <c r="A748" s="42">
        <v>743</v>
      </c>
      <c r="B748" s="7">
        <v>316310</v>
      </c>
      <c r="C748" s="17" t="s">
        <v>1112</v>
      </c>
      <c r="D748" s="36" t="s">
        <v>26</v>
      </c>
      <c r="E748" s="36" t="s">
        <v>753</v>
      </c>
      <c r="F748" s="12">
        <f>VLOOKUP(A748,Dengue!$1:$1048576,10,FALSE)</f>
        <v>82</v>
      </c>
      <c r="G748" s="12">
        <f>VLOOKUP($A748,Chik!$1:$1048576,10,FALSE)</f>
        <v>0</v>
      </c>
      <c r="H748" s="12">
        <f>VLOOKUP($A748,zika!$1:$1048576,10,FALSE)</f>
        <v>0</v>
      </c>
      <c r="I748" s="12">
        <f t="shared" si="33"/>
        <v>82</v>
      </c>
      <c r="J748" s="11">
        <v>4927</v>
      </c>
      <c r="K748" s="58" t="s">
        <v>1121</v>
      </c>
      <c r="L748" s="8">
        <f t="shared" si="34"/>
        <v>1664.2987619240917</v>
      </c>
      <c r="M748" s="7" t="str">
        <f t="shared" si="35"/>
        <v>Muito Alta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10"/>
      <c r="T748" s="10"/>
      <c r="U748" s="10"/>
    </row>
    <row r="749" spans="1:21" ht="15.75" x14ac:dyDescent="0.25">
      <c r="A749" s="42">
        <v>744</v>
      </c>
      <c r="B749" s="7">
        <v>316320</v>
      </c>
      <c r="C749" s="17" t="s">
        <v>1114</v>
      </c>
      <c r="D749" s="36" t="s">
        <v>36</v>
      </c>
      <c r="E749" s="36" t="s">
        <v>754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 t="shared" si="33"/>
        <v>0</v>
      </c>
      <c r="J749" s="11">
        <v>4183</v>
      </c>
      <c r="K749" s="58" t="s">
        <v>1121</v>
      </c>
      <c r="L749" s="8">
        <f t="shared" si="34"/>
        <v>0</v>
      </c>
      <c r="M749" s="7" t="str">
        <f t="shared" si="35"/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21" ht="15.75" x14ac:dyDescent="0.25">
      <c r="A750" s="42">
        <v>745</v>
      </c>
      <c r="B750" s="7">
        <v>316330</v>
      </c>
      <c r="C750" s="17" t="s">
        <v>1113</v>
      </c>
      <c r="D750" s="36" t="s">
        <v>28</v>
      </c>
      <c r="E750" s="36" t="s">
        <v>755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 t="shared" si="33"/>
        <v>0</v>
      </c>
      <c r="J750" s="11">
        <v>3865</v>
      </c>
      <c r="K750" s="58" t="s">
        <v>1121</v>
      </c>
      <c r="L750" s="8">
        <f t="shared" si="34"/>
        <v>0</v>
      </c>
      <c r="M750" s="7" t="str">
        <f t="shared" si="35"/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21" ht="15.75" x14ac:dyDescent="0.25">
      <c r="A751" s="42">
        <v>746</v>
      </c>
      <c r="B751" s="7">
        <v>316340</v>
      </c>
      <c r="C751" s="17" t="s">
        <v>1109</v>
      </c>
      <c r="D751" s="36" t="s">
        <v>17</v>
      </c>
      <c r="E751" s="36" t="s">
        <v>756</v>
      </c>
      <c r="F751" s="12">
        <f>VLOOKUP(A751,Dengue!$1:$1048576,10,FALSE)</f>
        <v>2</v>
      </c>
      <c r="G751" s="12">
        <f>VLOOKUP($A751,Chik!$1:$1048576,10,FALSE)</f>
        <v>0</v>
      </c>
      <c r="H751" s="12">
        <f>VLOOKUP($A751,zika!$1:$1048576,10,FALSE)</f>
        <v>0</v>
      </c>
      <c r="I751" s="12">
        <f t="shared" si="33"/>
        <v>2</v>
      </c>
      <c r="J751" s="11">
        <v>5454</v>
      </c>
      <c r="K751" s="58" t="s">
        <v>1121</v>
      </c>
      <c r="L751" s="8">
        <f t="shared" si="34"/>
        <v>36.670333700036672</v>
      </c>
      <c r="M751" s="7" t="str">
        <f t="shared" si="35"/>
        <v>Baixa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21" ht="15.75" x14ac:dyDescent="0.25">
      <c r="A752" s="42">
        <v>747</v>
      </c>
      <c r="B752" s="7">
        <v>316350</v>
      </c>
      <c r="C752" s="17" t="s">
        <v>1110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 t="shared" si="33"/>
        <v>0</v>
      </c>
      <c r="J752" s="11">
        <v>6477</v>
      </c>
      <c r="K752" s="58" t="s">
        <v>1121</v>
      </c>
      <c r="L752" s="8">
        <f t="shared" si="34"/>
        <v>0</v>
      </c>
      <c r="M752" s="7" t="str">
        <f t="shared" si="35"/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748</v>
      </c>
      <c r="B753" s="7">
        <v>316360</v>
      </c>
      <c r="C753" s="17" t="s">
        <v>1109</v>
      </c>
      <c r="D753" s="36" t="s">
        <v>14</v>
      </c>
      <c r="E753" s="36" t="s">
        <v>758</v>
      </c>
      <c r="F753" s="12">
        <f>VLOOKUP(A753,Dengue!$1:$1048576,10,FALSE)</f>
        <v>1</v>
      </c>
      <c r="G753" s="12">
        <f>VLOOKUP($A753,Chik!$1:$1048576,10,FALSE)</f>
        <v>0</v>
      </c>
      <c r="H753" s="12">
        <f>VLOOKUP($A753,zika!$1:$1048576,10,FALSE)</f>
        <v>0</v>
      </c>
      <c r="I753" s="12">
        <f t="shared" si="33"/>
        <v>1</v>
      </c>
      <c r="J753" s="11">
        <v>2775</v>
      </c>
      <c r="K753" s="58" t="s">
        <v>1121</v>
      </c>
      <c r="L753" s="8">
        <f t="shared" si="34"/>
        <v>36.036036036036037</v>
      </c>
      <c r="M753" s="7" t="str">
        <f t="shared" si="35"/>
        <v>Baixa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749</v>
      </c>
      <c r="B754" s="7">
        <v>316370</v>
      </c>
      <c r="C754" s="17" t="s">
        <v>1114</v>
      </c>
      <c r="D754" s="36" t="s">
        <v>33</v>
      </c>
      <c r="E754" s="36" t="s">
        <v>759</v>
      </c>
      <c r="F754" s="12">
        <f>VLOOKUP(A754,Dengue!$1:$1048576,10,FALSE)</f>
        <v>5</v>
      </c>
      <c r="G754" s="12">
        <f>VLOOKUP($A754,Chik!$1:$1048576,10,FALSE)</f>
        <v>0</v>
      </c>
      <c r="H754" s="12">
        <f>VLOOKUP($A754,zika!$1:$1048576,10,FALSE)</f>
        <v>0</v>
      </c>
      <c r="I754" s="12">
        <f t="shared" si="33"/>
        <v>5</v>
      </c>
      <c r="J754" s="11">
        <v>45488</v>
      </c>
      <c r="K754" s="58" t="s">
        <v>1122</v>
      </c>
      <c r="L754" s="8">
        <f t="shared" si="34"/>
        <v>10.991909954273655</v>
      </c>
      <c r="M754" s="7" t="str">
        <f t="shared" si="35"/>
        <v>Baixa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21" ht="15.75" x14ac:dyDescent="0.25">
      <c r="A755" s="42">
        <v>750</v>
      </c>
      <c r="B755" s="7">
        <v>316380</v>
      </c>
      <c r="C755" s="17" t="s">
        <v>1109</v>
      </c>
      <c r="D755" s="36" t="s">
        <v>17</v>
      </c>
      <c r="E755" s="36" t="s">
        <v>760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 t="shared" si="33"/>
        <v>0</v>
      </c>
      <c r="J755" s="11">
        <v>6933</v>
      </c>
      <c r="K755" s="58" t="s">
        <v>1121</v>
      </c>
      <c r="L755" s="8">
        <f t="shared" si="34"/>
        <v>0</v>
      </c>
      <c r="M755" s="7" t="str">
        <f t="shared" si="35"/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751</v>
      </c>
      <c r="B756" s="7">
        <v>316390</v>
      </c>
      <c r="C756" s="17" t="s">
        <v>1114</v>
      </c>
      <c r="D756" s="36" t="s">
        <v>40</v>
      </c>
      <c r="E756" s="36" t="s">
        <v>761</v>
      </c>
      <c r="F756" s="12">
        <f>VLOOKUP(A756,Dengue!$1:$1048576,10,FALSE)</f>
        <v>3</v>
      </c>
      <c r="G756" s="12">
        <f>VLOOKUP($A756,Chik!$1:$1048576,10,FALSE)</f>
        <v>0</v>
      </c>
      <c r="H756" s="12">
        <f>VLOOKUP($A756,zika!$1:$1048576,10,FALSE)</f>
        <v>0</v>
      </c>
      <c r="I756" s="12">
        <f t="shared" si="33"/>
        <v>3</v>
      </c>
      <c r="J756" s="11">
        <v>4709</v>
      </c>
      <c r="K756" s="58" t="s">
        <v>1121</v>
      </c>
      <c r="L756" s="8">
        <f t="shared" si="34"/>
        <v>63.707793586748778</v>
      </c>
      <c r="M756" s="7" t="str">
        <f t="shared" si="35"/>
        <v>Baixa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21" ht="15.75" x14ac:dyDescent="0.25">
      <c r="A757" s="42">
        <v>752</v>
      </c>
      <c r="B757" s="7">
        <v>316410</v>
      </c>
      <c r="C757" s="17" t="s">
        <v>1110</v>
      </c>
      <c r="D757" s="36" t="s">
        <v>22</v>
      </c>
      <c r="E757" s="36" t="s">
        <v>762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 t="shared" si="33"/>
        <v>0</v>
      </c>
      <c r="J757" s="11">
        <v>5291</v>
      </c>
      <c r="K757" s="58" t="s">
        <v>1121</v>
      </c>
      <c r="L757" s="8">
        <f t="shared" si="34"/>
        <v>0</v>
      </c>
      <c r="M757" s="7" t="str">
        <f t="shared" si="35"/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753</v>
      </c>
      <c r="B758" s="7">
        <v>316400</v>
      </c>
      <c r="C758" s="17" t="s">
        <v>1109</v>
      </c>
      <c r="D758" s="36" t="s">
        <v>17</v>
      </c>
      <c r="E758" s="36" t="s">
        <v>763</v>
      </c>
      <c r="F758" s="12">
        <f>VLOOKUP(A758,Dengue!$1:$1048576,10,FALSE)</f>
        <v>172</v>
      </c>
      <c r="G758" s="12">
        <f>VLOOKUP($A758,Chik!$1:$1048576,10,FALSE)</f>
        <v>0</v>
      </c>
      <c r="H758" s="12">
        <f>VLOOKUP($A758,zika!$1:$1048576,10,FALSE)</f>
        <v>0</v>
      </c>
      <c r="I758" s="12">
        <f t="shared" si="33"/>
        <v>172</v>
      </c>
      <c r="J758" s="11">
        <v>7858</v>
      </c>
      <c r="K758" s="58" t="s">
        <v>1121</v>
      </c>
      <c r="L758" s="8">
        <f t="shared" si="34"/>
        <v>2188.8521252227029</v>
      </c>
      <c r="M758" s="7" t="str">
        <f t="shared" si="35"/>
        <v>Muito Alta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10"/>
      <c r="T758" s="10"/>
      <c r="U758" s="10"/>
    </row>
    <row r="759" spans="1:21" ht="15.75" x14ac:dyDescent="0.25">
      <c r="A759" s="42">
        <v>754</v>
      </c>
      <c r="B759" s="7">
        <v>316420</v>
      </c>
      <c r="C759" s="17" t="s">
        <v>1118</v>
      </c>
      <c r="D759" s="36" t="s">
        <v>121</v>
      </c>
      <c r="E759" s="36" t="s">
        <v>764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 t="shared" si="33"/>
        <v>0</v>
      </c>
      <c r="J759" s="11">
        <v>12139</v>
      </c>
      <c r="K759" s="58" t="s">
        <v>1121</v>
      </c>
      <c r="L759" s="8">
        <f t="shared" si="34"/>
        <v>0</v>
      </c>
      <c r="M759" s="7" t="str">
        <f t="shared" si="35"/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755</v>
      </c>
      <c r="B760" s="7">
        <v>316430</v>
      </c>
      <c r="C760" s="17" t="s">
        <v>1114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 t="shared" si="33"/>
        <v>0</v>
      </c>
      <c r="J760" s="11">
        <v>7026</v>
      </c>
      <c r="K760" s="58" t="s">
        <v>1121</v>
      </c>
      <c r="L760" s="8">
        <f t="shared" si="34"/>
        <v>0</v>
      </c>
      <c r="M760" s="7" t="str">
        <f t="shared" si="35"/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756</v>
      </c>
      <c r="B761" s="7">
        <v>316440</v>
      </c>
      <c r="C761" s="17" t="s">
        <v>1114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 t="shared" si="33"/>
        <v>0</v>
      </c>
      <c r="J761" s="11">
        <v>5455</v>
      </c>
      <c r="K761" s="58" t="s">
        <v>1121</v>
      </c>
      <c r="L761" s="8">
        <f t="shared" si="34"/>
        <v>0</v>
      </c>
      <c r="M761" s="7" t="str">
        <f t="shared" si="35"/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757</v>
      </c>
      <c r="B762" s="7">
        <v>316443</v>
      </c>
      <c r="C762" s="17" t="s">
        <v>1115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 t="shared" si="33"/>
        <v>0</v>
      </c>
      <c r="J762" s="11">
        <v>2991</v>
      </c>
      <c r="K762" s="58" t="s">
        <v>1121</v>
      </c>
      <c r="L762" s="8">
        <f t="shared" si="34"/>
        <v>0</v>
      </c>
      <c r="M762" s="7" t="str">
        <f t="shared" si="35"/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21" ht="15.75" x14ac:dyDescent="0.25">
      <c r="A763" s="42">
        <v>758</v>
      </c>
      <c r="B763" s="7">
        <v>316447</v>
      </c>
      <c r="C763" s="17" t="s">
        <v>1110</v>
      </c>
      <c r="D763" s="36" t="s">
        <v>20</v>
      </c>
      <c r="E763" s="36" t="s">
        <v>768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 t="shared" si="33"/>
        <v>0</v>
      </c>
      <c r="J763" s="11">
        <v>6479</v>
      </c>
      <c r="K763" s="58" t="s">
        <v>1121</v>
      </c>
      <c r="L763" s="8">
        <f t="shared" si="34"/>
        <v>0</v>
      </c>
      <c r="M763" s="7" t="str">
        <f t="shared" si="35"/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759</v>
      </c>
      <c r="B764" s="7">
        <v>316450</v>
      </c>
      <c r="C764" s="17" t="s">
        <v>1110</v>
      </c>
      <c r="D764" s="36" t="s">
        <v>22</v>
      </c>
      <c r="E764" s="36" t="s">
        <v>769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 t="shared" si="33"/>
        <v>0</v>
      </c>
      <c r="J764" s="11">
        <v>10129</v>
      </c>
      <c r="K764" s="58" t="s">
        <v>1121</v>
      </c>
      <c r="L764" s="8">
        <f t="shared" si="34"/>
        <v>0</v>
      </c>
      <c r="M764" s="7" t="str">
        <f t="shared" si="35"/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760</v>
      </c>
      <c r="B765" s="7">
        <v>316460</v>
      </c>
      <c r="C765" s="17" t="s">
        <v>1112</v>
      </c>
      <c r="D765" s="36" t="s">
        <v>26</v>
      </c>
      <c r="E765" s="36" t="s">
        <v>770</v>
      </c>
      <c r="F765" s="12">
        <f>VLOOKUP(A765,Dengue!$1:$1048576,10,FALSE)</f>
        <v>1</v>
      </c>
      <c r="G765" s="12">
        <f>VLOOKUP($A765,Chik!$1:$1048576,10,FALSE)</f>
        <v>0</v>
      </c>
      <c r="H765" s="12">
        <f>VLOOKUP($A765,zika!$1:$1048576,10,FALSE)</f>
        <v>0</v>
      </c>
      <c r="I765" s="12">
        <f t="shared" si="33"/>
        <v>1</v>
      </c>
      <c r="J765" s="11">
        <v>6684</v>
      </c>
      <c r="K765" s="58" t="s">
        <v>1121</v>
      </c>
      <c r="L765" s="8">
        <f t="shared" si="34"/>
        <v>14.961101137043686</v>
      </c>
      <c r="M765" s="7" t="str">
        <f t="shared" si="35"/>
        <v>Baixa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21" ht="15.75" x14ac:dyDescent="0.25">
      <c r="A766" s="42">
        <v>761</v>
      </c>
      <c r="B766" s="7">
        <v>316470</v>
      </c>
      <c r="C766" s="17" t="s">
        <v>1114</v>
      </c>
      <c r="D766" s="36" t="s">
        <v>45</v>
      </c>
      <c r="E766" s="36" t="s">
        <v>771</v>
      </c>
      <c r="F766" s="12">
        <f>VLOOKUP(A766,Dengue!$1:$1048576,10,FALSE)</f>
        <v>15</v>
      </c>
      <c r="G766" s="12">
        <f>VLOOKUP($A766,Chik!$1:$1048576,10,FALSE)</f>
        <v>0</v>
      </c>
      <c r="H766" s="12">
        <f>VLOOKUP($A766,zika!$1:$1048576,10,FALSE)</f>
        <v>1</v>
      </c>
      <c r="I766" s="12">
        <f t="shared" si="33"/>
        <v>16</v>
      </c>
      <c r="J766" s="11">
        <v>70450</v>
      </c>
      <c r="K766" s="58" t="s">
        <v>1123</v>
      </c>
      <c r="L766" s="8">
        <f t="shared" si="34"/>
        <v>22.711142654364799</v>
      </c>
      <c r="M766" s="7" t="str">
        <f t="shared" si="35"/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21" ht="15.75" x14ac:dyDescent="0.25">
      <c r="A767" s="42">
        <v>762</v>
      </c>
      <c r="B767" s="7">
        <v>316480</v>
      </c>
      <c r="C767" s="17" t="s">
        <v>1108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 t="shared" si="33"/>
        <v>0</v>
      </c>
      <c r="J767" s="11">
        <v>1520</v>
      </c>
      <c r="K767" s="58" t="s">
        <v>1121</v>
      </c>
      <c r="L767" s="8">
        <f t="shared" si="34"/>
        <v>0</v>
      </c>
      <c r="M767" s="7" t="str">
        <f t="shared" si="35"/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763</v>
      </c>
      <c r="B768" s="7">
        <v>316490</v>
      </c>
      <c r="C768" s="17" t="s">
        <v>1114</v>
      </c>
      <c r="D768" s="36" t="s">
        <v>33</v>
      </c>
      <c r="E768" s="36" t="s">
        <v>773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 t="shared" si="33"/>
        <v>0</v>
      </c>
      <c r="J768" s="11">
        <v>2231</v>
      </c>
      <c r="K768" s="58" t="s">
        <v>1121</v>
      </c>
      <c r="L768" s="8">
        <f t="shared" si="34"/>
        <v>0</v>
      </c>
      <c r="M768" s="7" t="str">
        <f t="shared" si="35"/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764</v>
      </c>
      <c r="B769" s="7">
        <v>316500</v>
      </c>
      <c r="C769" s="17" t="s">
        <v>1116</v>
      </c>
      <c r="D769" s="36" t="s">
        <v>94</v>
      </c>
      <c r="E769" s="36" t="s">
        <v>774</v>
      </c>
      <c r="F769" s="12">
        <f>VLOOKUP(A769,Dengue!$1:$1048576,10,FALSE)</f>
        <v>4</v>
      </c>
      <c r="G769" s="12">
        <f>VLOOKUP($A769,Chik!$1:$1048576,10,FALSE)</f>
        <v>4</v>
      </c>
      <c r="H769" s="12">
        <f>VLOOKUP($A769,zika!$1:$1048576,10,FALSE)</f>
        <v>0</v>
      </c>
      <c r="I769" s="12">
        <f t="shared" si="33"/>
        <v>8</v>
      </c>
      <c r="J769" s="11">
        <v>10922</v>
      </c>
      <c r="K769" s="58" t="s">
        <v>1121</v>
      </c>
      <c r="L769" s="8">
        <f t="shared" si="34"/>
        <v>73.24665812122322</v>
      </c>
      <c r="M769" s="7" t="str">
        <f t="shared" si="35"/>
        <v>Baixa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765</v>
      </c>
      <c r="B770" s="7">
        <v>316510</v>
      </c>
      <c r="C770" s="17" t="s">
        <v>1114</v>
      </c>
      <c r="D770" s="36" t="s">
        <v>45</v>
      </c>
      <c r="E770" s="36" t="s">
        <v>775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 t="shared" si="33"/>
        <v>0</v>
      </c>
      <c r="J770" s="11">
        <v>7042</v>
      </c>
      <c r="K770" s="58" t="s">
        <v>1121</v>
      </c>
      <c r="L770" s="8">
        <f t="shared" si="34"/>
        <v>0</v>
      </c>
      <c r="M770" s="7" t="str">
        <f t="shared" si="35"/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766</v>
      </c>
      <c r="B771" s="7">
        <v>316520</v>
      </c>
      <c r="C771" s="17" t="s">
        <v>1114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 t="shared" si="33"/>
        <v>0</v>
      </c>
      <c r="J771" s="11">
        <v>7056</v>
      </c>
      <c r="K771" s="58" t="s">
        <v>1121</v>
      </c>
      <c r="L771" s="8">
        <f t="shared" si="34"/>
        <v>0</v>
      </c>
      <c r="M771" s="7" t="str">
        <f t="shared" si="35"/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767</v>
      </c>
      <c r="B772" s="7">
        <v>316530</v>
      </c>
      <c r="C772" s="17" t="s">
        <v>1116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 t="shared" si="33"/>
        <v>0</v>
      </c>
      <c r="J772" s="11">
        <v>7687</v>
      </c>
      <c r="K772" s="58" t="s">
        <v>1121</v>
      </c>
      <c r="L772" s="8">
        <f t="shared" si="34"/>
        <v>0</v>
      </c>
      <c r="M772" s="7" t="str">
        <f t="shared" si="35"/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19" ht="15.75" x14ac:dyDescent="0.25">
      <c r="A773" s="42">
        <v>768</v>
      </c>
      <c r="B773" s="7">
        <v>316540</v>
      </c>
      <c r="C773" s="17" t="s">
        <v>1114</v>
      </c>
      <c r="D773" s="36" t="s">
        <v>36</v>
      </c>
      <c r="E773" s="36" t="s">
        <v>777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 t="shared" si="33"/>
        <v>0</v>
      </c>
      <c r="J773" s="11">
        <v>6869</v>
      </c>
      <c r="K773" s="58" t="s">
        <v>1121</v>
      </c>
      <c r="L773" s="8">
        <f t="shared" si="34"/>
        <v>0</v>
      </c>
      <c r="M773" s="7" t="str">
        <f t="shared" si="35"/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769</v>
      </c>
      <c r="B774" s="7">
        <v>316550</v>
      </c>
      <c r="C774" s="17" t="s">
        <v>1110</v>
      </c>
      <c r="D774" s="36" t="s">
        <v>22</v>
      </c>
      <c r="E774" s="36" t="s">
        <v>778</v>
      </c>
      <c r="F774" s="12">
        <f>VLOOKUP(A774,Dengue!$1:$1048576,10,FALSE)</f>
        <v>3</v>
      </c>
      <c r="G774" s="12">
        <f>VLOOKUP($A774,Chik!$1:$1048576,10,FALSE)</f>
        <v>0</v>
      </c>
      <c r="H774" s="12">
        <f>VLOOKUP($A774,zika!$1:$1048576,10,FALSE)</f>
        <v>0</v>
      </c>
      <c r="I774" s="12">
        <f t="shared" ref="I774:I837" si="36">H774+F774+G774</f>
        <v>3</v>
      </c>
      <c r="J774" s="11">
        <v>6236</v>
      </c>
      <c r="K774" s="58" t="s">
        <v>1121</v>
      </c>
      <c r="L774" s="8">
        <f t="shared" ref="L774:L837" si="37">I774/J774*100000</f>
        <v>48.10776138550353</v>
      </c>
      <c r="M774" s="7" t="str">
        <f t="shared" ref="M774:M837" si="38">IF(L774=0,"Silencioso",IF(AND(L774&gt;0,L774&lt;100),"Baixa",IF(AND(L774&gt;=100,L774&lt;300),"Média",IF(AND(L774&gt;=300,L774&lt;500),"Alta",IF(L774&gt;=500,"Muito Alta","Avaliar")))))</f>
        <v>Baixa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770</v>
      </c>
      <c r="B775" s="7">
        <v>316553</v>
      </c>
      <c r="C775" s="17" t="s">
        <v>1108</v>
      </c>
      <c r="D775" s="36" t="s">
        <v>98</v>
      </c>
      <c r="E775" s="36" t="s">
        <v>779</v>
      </c>
      <c r="F775" s="12">
        <f>VLOOKUP(A775,Dengue!$1:$1048576,10,FALSE)</f>
        <v>6</v>
      </c>
      <c r="G775" s="12">
        <f>VLOOKUP($A775,Chik!$1:$1048576,10,FALSE)</f>
        <v>0</v>
      </c>
      <c r="H775" s="12">
        <f>VLOOKUP($A775,zika!$1:$1048576,10,FALSE)</f>
        <v>0</v>
      </c>
      <c r="I775" s="12">
        <f t="shared" si="36"/>
        <v>6</v>
      </c>
      <c r="J775" s="11">
        <v>32069</v>
      </c>
      <c r="K775" s="58" t="s">
        <v>1122</v>
      </c>
      <c r="L775" s="8">
        <f t="shared" si="37"/>
        <v>18.709657301443762</v>
      </c>
      <c r="M775" s="7" t="str">
        <f t="shared" si="38"/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19" ht="15.75" x14ac:dyDescent="0.25">
      <c r="A776" s="42">
        <v>771</v>
      </c>
      <c r="B776" s="7">
        <v>316556</v>
      </c>
      <c r="C776" s="17" t="s">
        <v>1109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 t="shared" si="36"/>
        <v>0</v>
      </c>
      <c r="J776" s="11">
        <v>2661</v>
      </c>
      <c r="K776" s="58" t="s">
        <v>1121</v>
      </c>
      <c r="L776" s="8">
        <f t="shared" si="37"/>
        <v>0</v>
      </c>
      <c r="M776" s="7" t="str">
        <f t="shared" si="38"/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772</v>
      </c>
      <c r="B777" s="7">
        <v>316557</v>
      </c>
      <c r="C777" s="17" t="s">
        <v>1114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 t="shared" si="36"/>
        <v>0</v>
      </c>
      <c r="J777" s="11">
        <v>5352</v>
      </c>
      <c r="K777" s="58" t="s">
        <v>1121</v>
      </c>
      <c r="L777" s="8">
        <f t="shared" si="37"/>
        <v>0</v>
      </c>
      <c r="M777" s="7" t="str">
        <f t="shared" si="38"/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773</v>
      </c>
      <c r="B778" s="7">
        <v>316560</v>
      </c>
      <c r="C778" s="17" t="s">
        <v>1115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 t="shared" si="36"/>
        <v>0</v>
      </c>
      <c r="J778" s="11">
        <v>2007</v>
      </c>
      <c r="K778" s="58" t="s">
        <v>1121</v>
      </c>
      <c r="L778" s="8">
        <f t="shared" si="37"/>
        <v>0</v>
      </c>
      <c r="M778" s="7" t="str">
        <f t="shared" si="38"/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774</v>
      </c>
      <c r="B779" s="7">
        <v>316570</v>
      </c>
      <c r="C779" s="17" t="s">
        <v>1115</v>
      </c>
      <c r="D779" s="36" t="s">
        <v>62</v>
      </c>
      <c r="E779" s="36" t="s">
        <v>783</v>
      </c>
      <c r="F779" s="12">
        <f>VLOOKUP(A779,Dengue!$1:$1048576,10,FALSE)</f>
        <v>1</v>
      </c>
      <c r="G779" s="12">
        <f>VLOOKUP($A779,Chik!$1:$1048576,10,FALSE)</f>
        <v>0</v>
      </c>
      <c r="H779" s="12">
        <f>VLOOKUP($A779,zika!$1:$1048576,10,FALSE)</f>
        <v>0</v>
      </c>
      <c r="I779" s="12">
        <f t="shared" si="36"/>
        <v>1</v>
      </c>
      <c r="J779" s="11">
        <v>7764</v>
      </c>
      <c r="K779" s="58" t="s">
        <v>1121</v>
      </c>
      <c r="L779" s="8">
        <f t="shared" si="37"/>
        <v>12.879958784131892</v>
      </c>
      <c r="M779" s="7" t="str">
        <f t="shared" si="38"/>
        <v>Baixa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775</v>
      </c>
      <c r="B780" s="7">
        <v>316580</v>
      </c>
      <c r="C780" s="17" t="s">
        <v>1114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 t="shared" si="36"/>
        <v>0</v>
      </c>
      <c r="J780" s="11">
        <v>1545</v>
      </c>
      <c r="K780" s="58" t="s">
        <v>1121</v>
      </c>
      <c r="L780" s="8">
        <f t="shared" si="37"/>
        <v>0</v>
      </c>
      <c r="M780" s="7" t="str">
        <f t="shared" si="38"/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19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 t="shared" si="36"/>
        <v>0</v>
      </c>
      <c r="J781" s="11">
        <v>4209</v>
      </c>
      <c r="K781" s="58" t="s">
        <v>1121</v>
      </c>
      <c r="L781" s="8">
        <f t="shared" si="37"/>
        <v>0</v>
      </c>
      <c r="M781" s="7" t="str">
        <f t="shared" si="38"/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777</v>
      </c>
      <c r="B782" s="7">
        <v>316600</v>
      </c>
      <c r="C782" s="17" t="s">
        <v>1116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 t="shared" si="36"/>
        <v>0</v>
      </c>
      <c r="J782" s="11">
        <v>5786</v>
      </c>
      <c r="K782" s="58" t="s">
        <v>1121</v>
      </c>
      <c r="L782" s="8">
        <f t="shared" si="37"/>
        <v>0</v>
      </c>
      <c r="M782" s="7" t="str">
        <f t="shared" si="38"/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778</v>
      </c>
      <c r="B783" s="7">
        <v>316610</v>
      </c>
      <c r="C783" s="17" t="s">
        <v>1108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 t="shared" si="36"/>
        <v>0</v>
      </c>
      <c r="J783" s="11">
        <v>3527</v>
      </c>
      <c r="K783" s="58" t="s">
        <v>1121</v>
      </c>
      <c r="L783" s="8">
        <f t="shared" si="37"/>
        <v>0</v>
      </c>
      <c r="M783" s="7" t="str">
        <f t="shared" si="38"/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779</v>
      </c>
      <c r="B784" s="7">
        <v>316620</v>
      </c>
      <c r="C784" s="17" t="s">
        <v>1116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 t="shared" si="36"/>
        <v>0</v>
      </c>
      <c r="J784" s="11">
        <v>10451</v>
      </c>
      <c r="K784" s="58" t="s">
        <v>1121</v>
      </c>
      <c r="L784" s="8">
        <f t="shared" si="37"/>
        <v>0</v>
      </c>
      <c r="M784" s="7" t="str">
        <f t="shared" si="38"/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780</v>
      </c>
      <c r="B785" s="7">
        <v>316630</v>
      </c>
      <c r="C785" s="17" t="s">
        <v>1109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 t="shared" si="36"/>
        <v>0</v>
      </c>
      <c r="J785" s="11">
        <v>7319</v>
      </c>
      <c r="K785" s="58" t="s">
        <v>1121</v>
      </c>
      <c r="L785" s="8">
        <f t="shared" si="37"/>
        <v>0</v>
      </c>
      <c r="M785" s="7" t="str">
        <f t="shared" si="38"/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781</v>
      </c>
      <c r="B786" s="7">
        <v>316640</v>
      </c>
      <c r="C786" s="17" t="s">
        <v>1114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 t="shared" si="36"/>
        <v>0</v>
      </c>
      <c r="J786" s="11">
        <v>1848</v>
      </c>
      <c r="K786" s="58" t="s">
        <v>1121</v>
      </c>
      <c r="L786" s="8">
        <f t="shared" si="37"/>
        <v>0</v>
      </c>
      <c r="M786" s="7" t="str">
        <f t="shared" si="38"/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782</v>
      </c>
      <c r="B787" s="7">
        <v>316650</v>
      </c>
      <c r="C787" s="17" t="s">
        <v>1108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 t="shared" si="36"/>
        <v>0</v>
      </c>
      <c r="J787" s="11">
        <v>4293</v>
      </c>
      <c r="K787" s="58" t="s">
        <v>1121</v>
      </c>
      <c r="L787" s="8">
        <f t="shared" si="37"/>
        <v>0</v>
      </c>
      <c r="M787" s="7" t="str">
        <f t="shared" si="38"/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783</v>
      </c>
      <c r="B788" s="7">
        <v>316660</v>
      </c>
      <c r="C788" s="17" t="s">
        <v>1112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 t="shared" si="36"/>
        <v>0</v>
      </c>
      <c r="J788" s="11">
        <v>786</v>
      </c>
      <c r="K788" s="58" t="s">
        <v>1121</v>
      </c>
      <c r="L788" s="8">
        <f t="shared" si="37"/>
        <v>0</v>
      </c>
      <c r="M788" s="7" t="str">
        <f t="shared" si="38"/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784</v>
      </c>
      <c r="B789" s="7">
        <v>316680</v>
      </c>
      <c r="C789" s="17" t="s">
        <v>1117</v>
      </c>
      <c r="D789" s="36" t="s">
        <v>71</v>
      </c>
      <c r="E789" s="36" t="s">
        <v>793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 t="shared" si="36"/>
        <v>0</v>
      </c>
      <c r="J789" s="11">
        <v>11493</v>
      </c>
      <c r="K789" s="58" t="s">
        <v>1121</v>
      </c>
      <c r="L789" s="8">
        <f t="shared" si="37"/>
        <v>0</v>
      </c>
      <c r="M789" s="7" t="str">
        <f t="shared" si="38"/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785</v>
      </c>
      <c r="B790" s="7">
        <v>316670</v>
      </c>
      <c r="C790" s="17" t="s">
        <v>1113</v>
      </c>
      <c r="D790" s="36" t="s">
        <v>28</v>
      </c>
      <c r="E790" s="36" t="s">
        <v>794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 t="shared" si="36"/>
        <v>0</v>
      </c>
      <c r="J790" s="11">
        <v>8685</v>
      </c>
      <c r="K790" s="58" t="s">
        <v>1121</v>
      </c>
      <c r="L790" s="8">
        <f t="shared" si="37"/>
        <v>0</v>
      </c>
      <c r="M790" s="7" t="str">
        <f t="shared" si="38"/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786</v>
      </c>
      <c r="B791" s="7">
        <v>316690</v>
      </c>
      <c r="C791" s="17" t="s">
        <v>1114</v>
      </c>
      <c r="D791" s="36" t="s">
        <v>40</v>
      </c>
      <c r="E791" s="36" t="s">
        <v>795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 t="shared" si="36"/>
        <v>0</v>
      </c>
      <c r="J791" s="11">
        <v>7670</v>
      </c>
      <c r="K791" s="58" t="s">
        <v>1121</v>
      </c>
      <c r="L791" s="8">
        <f t="shared" si="37"/>
        <v>0</v>
      </c>
      <c r="M791" s="7" t="str">
        <f t="shared" si="38"/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787</v>
      </c>
      <c r="B792" s="7">
        <v>316695</v>
      </c>
      <c r="C792" s="17" t="s">
        <v>1118</v>
      </c>
      <c r="D792" s="36" t="s">
        <v>102</v>
      </c>
      <c r="E792" s="36" t="s">
        <v>796</v>
      </c>
      <c r="F792" s="12">
        <f>VLOOKUP(A792,Dengue!$1:$1048576,10,FALSE)</f>
        <v>1</v>
      </c>
      <c r="G792" s="12">
        <f>VLOOKUP($A792,Chik!$1:$1048576,10,FALSE)</f>
        <v>0</v>
      </c>
      <c r="H792" s="12">
        <f>VLOOKUP($A792,zika!$1:$1048576,10,FALSE)</f>
        <v>0</v>
      </c>
      <c r="I792" s="12">
        <f t="shared" si="36"/>
        <v>1</v>
      </c>
      <c r="J792" s="11">
        <v>4752</v>
      </c>
      <c r="K792" s="58" t="s">
        <v>1121</v>
      </c>
      <c r="L792" s="8">
        <f t="shared" si="37"/>
        <v>21.043771043771041</v>
      </c>
      <c r="M792" s="7" t="str">
        <f t="shared" si="38"/>
        <v>Baixa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788</v>
      </c>
      <c r="B793" s="7">
        <v>316700</v>
      </c>
      <c r="C793" s="17" t="s">
        <v>1114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 t="shared" si="36"/>
        <v>0</v>
      </c>
      <c r="J793" s="11">
        <v>1970</v>
      </c>
      <c r="K793" s="58" t="s">
        <v>1121</v>
      </c>
      <c r="L793" s="8">
        <f t="shared" si="37"/>
        <v>0</v>
      </c>
      <c r="M793" s="7" t="str">
        <f t="shared" si="38"/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 t="shared" si="36"/>
        <v>0</v>
      </c>
      <c r="J794" s="11">
        <v>20993</v>
      </c>
      <c r="K794" s="58" t="s">
        <v>1121</v>
      </c>
      <c r="L794" s="8">
        <f t="shared" si="37"/>
        <v>0</v>
      </c>
      <c r="M794" s="7" t="str">
        <f t="shared" si="38"/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790</v>
      </c>
      <c r="B795" s="7">
        <v>316720</v>
      </c>
      <c r="C795" s="17" t="s">
        <v>1108</v>
      </c>
      <c r="D795" s="36" t="s">
        <v>11</v>
      </c>
      <c r="E795" s="36" t="s">
        <v>11</v>
      </c>
      <c r="F795" s="12">
        <f>VLOOKUP(A795,Dengue!$1:$1048576,10,FALSE)</f>
        <v>72</v>
      </c>
      <c r="G795" s="12">
        <f>VLOOKUP($A795,Chik!$1:$1048576,10,FALSE)</f>
        <v>0</v>
      </c>
      <c r="H795" s="12">
        <f>VLOOKUP($A795,zika!$1:$1048576,10,FALSE)</f>
        <v>0</v>
      </c>
      <c r="I795" s="12">
        <f t="shared" si="36"/>
        <v>72</v>
      </c>
      <c r="J795" s="11">
        <v>237286</v>
      </c>
      <c r="K795" s="58" t="s">
        <v>1124</v>
      </c>
      <c r="L795" s="8">
        <f t="shared" si="37"/>
        <v>30.343130231029221</v>
      </c>
      <c r="M795" s="7" t="str">
        <f t="shared" si="38"/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19" ht="15.75" x14ac:dyDescent="0.25">
      <c r="A796" s="42">
        <v>791</v>
      </c>
      <c r="B796" s="7">
        <v>316555</v>
      </c>
      <c r="C796" s="17" t="s">
        <v>1113</v>
      </c>
      <c r="D796" s="36" t="s">
        <v>28</v>
      </c>
      <c r="E796" s="36" t="s">
        <v>799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 t="shared" si="36"/>
        <v>0</v>
      </c>
      <c r="J796" s="11">
        <v>12134</v>
      </c>
      <c r="K796" s="58" t="s">
        <v>1121</v>
      </c>
      <c r="L796" s="8">
        <f t="shared" si="37"/>
        <v>0</v>
      </c>
      <c r="M796" s="7" t="str">
        <f t="shared" si="38"/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792</v>
      </c>
      <c r="B797" s="7">
        <v>316730</v>
      </c>
      <c r="C797" s="17" t="s">
        <v>1115</v>
      </c>
      <c r="D797" s="36" t="s">
        <v>62</v>
      </c>
      <c r="E797" s="36" t="s">
        <v>800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 t="shared" si="36"/>
        <v>0</v>
      </c>
      <c r="J797" s="11">
        <v>2258</v>
      </c>
      <c r="K797" s="58" t="s">
        <v>1121</v>
      </c>
      <c r="L797" s="8">
        <f t="shared" si="37"/>
        <v>0</v>
      </c>
      <c r="M797" s="7" t="str">
        <f t="shared" si="38"/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793</v>
      </c>
      <c r="B798" s="7">
        <v>316740</v>
      </c>
      <c r="C798" s="17" t="s">
        <v>1114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 t="shared" si="36"/>
        <v>0</v>
      </c>
      <c r="J798" s="11">
        <v>6227</v>
      </c>
      <c r="K798" s="58" t="s">
        <v>1121</v>
      </c>
      <c r="L798" s="8">
        <f t="shared" si="37"/>
        <v>0</v>
      </c>
      <c r="M798" s="7" t="str">
        <f t="shared" si="38"/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794</v>
      </c>
      <c r="B799" s="7">
        <v>316750</v>
      </c>
      <c r="C799" s="17" t="s">
        <v>1115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 t="shared" si="36"/>
        <v>0</v>
      </c>
      <c r="J799" s="11">
        <v>2612</v>
      </c>
      <c r="K799" s="58" t="s">
        <v>1121</v>
      </c>
      <c r="L799" s="8">
        <f t="shared" si="37"/>
        <v>0</v>
      </c>
      <c r="M799" s="7" t="str">
        <f t="shared" si="38"/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795</v>
      </c>
      <c r="B800" s="7">
        <v>316760</v>
      </c>
      <c r="C800" s="17" t="s">
        <v>1109</v>
      </c>
      <c r="D800" s="36" t="s">
        <v>14</v>
      </c>
      <c r="E800" s="36" t="s">
        <v>803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 t="shared" si="36"/>
        <v>0</v>
      </c>
      <c r="J800" s="11">
        <v>19528</v>
      </c>
      <c r="K800" s="58" t="s">
        <v>1121</v>
      </c>
      <c r="L800" s="8">
        <f t="shared" si="37"/>
        <v>0</v>
      </c>
      <c r="M800" s="7" t="str">
        <f t="shared" si="38"/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796</v>
      </c>
      <c r="B801" s="7">
        <v>316770</v>
      </c>
      <c r="C801" s="17" t="s">
        <v>1110</v>
      </c>
      <c r="D801" s="36" t="s">
        <v>22</v>
      </c>
      <c r="E801" s="36" t="s">
        <v>804</v>
      </c>
      <c r="F801" s="12">
        <f>VLOOKUP(A801,Dengue!$1:$1048576,10,FALSE)</f>
        <v>1</v>
      </c>
      <c r="G801" s="12">
        <f>VLOOKUP($A801,Chik!$1:$1048576,10,FALSE)</f>
        <v>0</v>
      </c>
      <c r="H801" s="12">
        <f>VLOOKUP($A801,zika!$1:$1048576,10,FALSE)</f>
        <v>0</v>
      </c>
      <c r="I801" s="12">
        <f t="shared" si="36"/>
        <v>1</v>
      </c>
      <c r="J801" s="11">
        <v>5594</v>
      </c>
      <c r="K801" s="58" t="s">
        <v>1121</v>
      </c>
      <c r="L801" s="8">
        <f t="shared" si="37"/>
        <v>17.876296031462282</v>
      </c>
      <c r="M801" s="7" t="str">
        <f t="shared" si="38"/>
        <v>Baixa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797</v>
      </c>
      <c r="B802" s="7">
        <v>316780</v>
      </c>
      <c r="C802" s="17" t="s">
        <v>1114</v>
      </c>
      <c r="D802" s="36" t="s">
        <v>33</v>
      </c>
      <c r="E802" s="36" t="s">
        <v>805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 t="shared" si="36"/>
        <v>0</v>
      </c>
      <c r="J802" s="11">
        <v>6112</v>
      </c>
      <c r="K802" s="58" t="s">
        <v>1121</v>
      </c>
      <c r="L802" s="8">
        <f t="shared" si="37"/>
        <v>0</v>
      </c>
      <c r="M802" s="7" t="str">
        <f t="shared" si="38"/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798</v>
      </c>
      <c r="B803" s="7">
        <v>316790</v>
      </c>
      <c r="C803" s="17" t="s">
        <v>1115</v>
      </c>
      <c r="D803" s="36" t="s">
        <v>62</v>
      </c>
      <c r="E803" s="36" t="s">
        <v>806</v>
      </c>
      <c r="F803" s="12">
        <f>VLOOKUP(A803,Dengue!$1:$1048576,10,FALSE)</f>
        <v>1</v>
      </c>
      <c r="G803" s="12">
        <f>VLOOKUP($A803,Chik!$1:$1048576,10,FALSE)</f>
        <v>0</v>
      </c>
      <c r="H803" s="12">
        <f>VLOOKUP($A803,zika!$1:$1048576,10,FALSE)</f>
        <v>0</v>
      </c>
      <c r="I803" s="12">
        <f t="shared" si="36"/>
        <v>1</v>
      </c>
      <c r="J803" s="11">
        <v>3792</v>
      </c>
      <c r="K803" s="58" t="s">
        <v>1121</v>
      </c>
      <c r="L803" s="8">
        <f t="shared" si="37"/>
        <v>26.371308016877634</v>
      </c>
      <c r="M803" s="7" t="str">
        <f t="shared" si="38"/>
        <v>Baixa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799</v>
      </c>
      <c r="B804" s="7">
        <v>316800</v>
      </c>
      <c r="C804" s="17" t="s">
        <v>1118</v>
      </c>
      <c r="D804" s="36" t="s">
        <v>102</v>
      </c>
      <c r="E804" s="36" t="s">
        <v>807</v>
      </c>
      <c r="F804" s="12">
        <f>VLOOKUP(A804,Dengue!$1:$1048576,10,FALSE)</f>
        <v>8</v>
      </c>
      <c r="G804" s="12">
        <f>VLOOKUP($A804,Chik!$1:$1048576,10,FALSE)</f>
        <v>0</v>
      </c>
      <c r="H804" s="12">
        <f>VLOOKUP($A804,zika!$1:$1048576,10,FALSE)</f>
        <v>0</v>
      </c>
      <c r="I804" s="12">
        <f t="shared" si="36"/>
        <v>8</v>
      </c>
      <c r="J804" s="11">
        <v>33858</v>
      </c>
      <c r="K804" s="58" t="s">
        <v>1122</v>
      </c>
      <c r="L804" s="8">
        <f t="shared" si="37"/>
        <v>23.628093803532401</v>
      </c>
      <c r="M804" s="7" t="str">
        <f t="shared" si="38"/>
        <v>Baixa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21" ht="15.75" x14ac:dyDescent="0.25">
      <c r="A805" s="42">
        <v>800</v>
      </c>
      <c r="B805" s="7">
        <v>316805</v>
      </c>
      <c r="C805" s="17" t="s">
        <v>1109</v>
      </c>
      <c r="D805" s="36" t="s">
        <v>14</v>
      </c>
      <c r="E805" s="36" t="s">
        <v>808</v>
      </c>
      <c r="F805" s="12">
        <f>VLOOKUP(A805,Dengue!$1:$1048576,10,FALSE)</f>
        <v>5</v>
      </c>
      <c r="G805" s="12">
        <f>VLOOKUP($A805,Chik!$1:$1048576,10,FALSE)</f>
        <v>0</v>
      </c>
      <c r="H805" s="12">
        <f>VLOOKUP($A805,zika!$1:$1048576,10,FALSE)</f>
        <v>0</v>
      </c>
      <c r="I805" s="12">
        <f t="shared" si="36"/>
        <v>5</v>
      </c>
      <c r="J805" s="11">
        <v>3119</v>
      </c>
      <c r="K805" s="58" t="s">
        <v>1121</v>
      </c>
      <c r="L805" s="8">
        <f t="shared" si="37"/>
        <v>160.3077909586406</v>
      </c>
      <c r="M805" s="7" t="str">
        <f t="shared" si="38"/>
        <v>Média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21" ht="15.75" x14ac:dyDescent="0.25">
      <c r="A806" s="42">
        <v>801</v>
      </c>
      <c r="B806" s="7">
        <v>316810</v>
      </c>
      <c r="C806" s="17" t="s">
        <v>1111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 t="shared" si="36"/>
        <v>0</v>
      </c>
      <c r="J806" s="11">
        <v>4711</v>
      </c>
      <c r="K806" s="58" t="s">
        <v>1121</v>
      </c>
      <c r="L806" s="8">
        <f t="shared" si="37"/>
        <v>0</v>
      </c>
      <c r="M806" s="7" t="str">
        <f t="shared" si="38"/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802</v>
      </c>
      <c r="B807" s="7">
        <v>316820</v>
      </c>
      <c r="C807" s="17" t="s">
        <v>1112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 t="shared" si="36"/>
        <v>0</v>
      </c>
      <c r="J807" s="11">
        <v>1879</v>
      </c>
      <c r="K807" s="58" t="s">
        <v>1121</v>
      </c>
      <c r="L807" s="8">
        <f t="shared" si="37"/>
        <v>0</v>
      </c>
      <c r="M807" s="7" t="str">
        <f t="shared" si="38"/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803</v>
      </c>
      <c r="B808" s="7">
        <v>316830</v>
      </c>
      <c r="C808" s="17" t="s">
        <v>1108</v>
      </c>
      <c r="D808" s="36" t="s">
        <v>98</v>
      </c>
      <c r="E808" s="36" t="s">
        <v>811</v>
      </c>
      <c r="F808" s="12">
        <f>VLOOKUP(A808,Dengue!$1:$1048576,10,FALSE)</f>
        <v>1</v>
      </c>
      <c r="G808" s="12">
        <f>VLOOKUP($A808,Chik!$1:$1048576,10,FALSE)</f>
        <v>0</v>
      </c>
      <c r="H808" s="12">
        <f>VLOOKUP($A808,zika!$1:$1048576,10,FALSE)</f>
        <v>0</v>
      </c>
      <c r="I808" s="12">
        <f t="shared" si="36"/>
        <v>1</v>
      </c>
      <c r="J808" s="11">
        <v>4055</v>
      </c>
      <c r="K808" s="58" t="s">
        <v>1121</v>
      </c>
      <c r="L808" s="8">
        <f t="shared" si="37"/>
        <v>24.660912453760787</v>
      </c>
      <c r="M808" s="7" t="str">
        <f t="shared" si="38"/>
        <v>Baixa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804</v>
      </c>
      <c r="B809" s="7">
        <v>316840</v>
      </c>
      <c r="C809" s="17" t="s">
        <v>1110</v>
      </c>
      <c r="D809" s="36" t="s">
        <v>22</v>
      </c>
      <c r="E809" s="36" t="s">
        <v>812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 t="shared" si="36"/>
        <v>0</v>
      </c>
      <c r="J809" s="11">
        <v>14350</v>
      </c>
      <c r="K809" s="58" t="s">
        <v>1121</v>
      </c>
      <c r="L809" s="8">
        <f t="shared" si="37"/>
        <v>0</v>
      </c>
      <c r="M809" s="7" t="str">
        <f t="shared" si="38"/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805</v>
      </c>
      <c r="B810" s="7">
        <v>316850</v>
      </c>
      <c r="C810" s="17" t="s">
        <v>1109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 t="shared" si="36"/>
        <v>0</v>
      </c>
      <c r="J810" s="11">
        <v>11650</v>
      </c>
      <c r="K810" s="58" t="s">
        <v>1121</v>
      </c>
      <c r="L810" s="8">
        <f t="shared" si="37"/>
        <v>0</v>
      </c>
      <c r="M810" s="7" t="str">
        <f t="shared" si="38"/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806</v>
      </c>
      <c r="B811" s="7">
        <v>316860</v>
      </c>
      <c r="C811" s="17" t="s">
        <v>1113</v>
      </c>
      <c r="D811" s="36" t="s">
        <v>28</v>
      </c>
      <c r="E811" s="36" t="s">
        <v>28</v>
      </c>
      <c r="F811" s="12">
        <f>VLOOKUP(A811,Dengue!$1:$1048576,10,FALSE)</f>
        <v>14</v>
      </c>
      <c r="G811" s="12">
        <f>VLOOKUP($A811,Chik!$1:$1048576,10,FALSE)</f>
        <v>1</v>
      </c>
      <c r="H811" s="12">
        <f>VLOOKUP($A811,zika!$1:$1048576,10,FALSE)</f>
        <v>1</v>
      </c>
      <c r="I811" s="12">
        <f t="shared" si="36"/>
        <v>16</v>
      </c>
      <c r="J811" s="11">
        <v>140235</v>
      </c>
      <c r="K811" s="58" t="s">
        <v>1124</v>
      </c>
      <c r="L811" s="8">
        <f t="shared" si="37"/>
        <v>11.409419902306842</v>
      </c>
      <c r="M811" s="7" t="str">
        <f t="shared" si="38"/>
        <v>Baixa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21" ht="15.75" x14ac:dyDescent="0.25">
      <c r="A812" s="42">
        <v>807</v>
      </c>
      <c r="B812" s="7">
        <v>316870</v>
      </c>
      <c r="C812" s="17" t="s">
        <v>1110</v>
      </c>
      <c r="D812" s="36" t="s">
        <v>20</v>
      </c>
      <c r="E812" s="36" t="s">
        <v>814</v>
      </c>
      <c r="F812" s="12">
        <f>VLOOKUP(A812,Dengue!$1:$1048576,10,FALSE)</f>
        <v>16</v>
      </c>
      <c r="G812" s="12">
        <f>VLOOKUP($A812,Chik!$1:$1048576,10,FALSE)</f>
        <v>0</v>
      </c>
      <c r="H812" s="12">
        <f>VLOOKUP($A812,zika!$1:$1048576,10,FALSE)</f>
        <v>4</v>
      </c>
      <c r="I812" s="12">
        <f t="shared" si="36"/>
        <v>20</v>
      </c>
      <c r="J812" s="11">
        <v>89090</v>
      </c>
      <c r="K812" s="58" t="s">
        <v>1123</v>
      </c>
      <c r="L812" s="8">
        <f t="shared" si="37"/>
        <v>22.449208665394547</v>
      </c>
      <c r="M812" s="7" t="str">
        <f t="shared" si="38"/>
        <v>Baixa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21" ht="15.75" x14ac:dyDescent="0.25">
      <c r="A813" s="42">
        <v>808</v>
      </c>
      <c r="B813" s="7">
        <v>316880</v>
      </c>
      <c r="C813" s="17" t="s">
        <v>1116</v>
      </c>
      <c r="D813" s="36" t="s">
        <v>94</v>
      </c>
      <c r="E813" s="36" t="s">
        <v>815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 t="shared" si="36"/>
        <v>0</v>
      </c>
      <c r="J813" s="11">
        <v>7886</v>
      </c>
      <c r="K813" s="58" t="s">
        <v>1121</v>
      </c>
      <c r="L813" s="8">
        <f t="shared" si="37"/>
        <v>0</v>
      </c>
      <c r="M813" s="7" t="str">
        <f t="shared" si="38"/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809</v>
      </c>
      <c r="B814" s="7">
        <v>316890</v>
      </c>
      <c r="C814" s="17" t="s">
        <v>1117</v>
      </c>
      <c r="D814" s="36" t="s">
        <v>71</v>
      </c>
      <c r="E814" s="36" t="s">
        <v>816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 t="shared" si="36"/>
        <v>0</v>
      </c>
      <c r="J814" s="11">
        <v>6539</v>
      </c>
      <c r="K814" s="58" t="s">
        <v>1121</v>
      </c>
      <c r="L814" s="8">
        <f t="shared" si="37"/>
        <v>0</v>
      </c>
      <c r="M814" s="7" t="str">
        <f t="shared" si="38"/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810</v>
      </c>
      <c r="B815" s="7">
        <v>316900</v>
      </c>
      <c r="C815" s="17" t="s">
        <v>1115</v>
      </c>
      <c r="D815" s="36" t="s">
        <v>62</v>
      </c>
      <c r="E815" s="36" t="s">
        <v>817</v>
      </c>
      <c r="F815" s="12">
        <f>VLOOKUP(A815,Dengue!$1:$1048576,10,FALSE)</f>
        <v>407</v>
      </c>
      <c r="G815" s="12">
        <f>VLOOKUP($A815,Chik!$1:$1048576,10,FALSE)</f>
        <v>15</v>
      </c>
      <c r="H815" s="12">
        <f>VLOOKUP($A815,zika!$1:$1048576,10,FALSE)</f>
        <v>0</v>
      </c>
      <c r="I815" s="12">
        <f t="shared" si="36"/>
        <v>422</v>
      </c>
      <c r="J815" s="11">
        <v>16602</v>
      </c>
      <c r="K815" s="58" t="s">
        <v>1121</v>
      </c>
      <c r="L815" s="8">
        <f t="shared" si="37"/>
        <v>2541.8624262137091</v>
      </c>
      <c r="M815" s="7" t="str">
        <f t="shared" si="38"/>
        <v>Muito Alta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10"/>
      <c r="T815" s="10"/>
      <c r="U815" s="10"/>
    </row>
    <row r="816" spans="1:21" ht="15.75" x14ac:dyDescent="0.25">
      <c r="A816" s="42">
        <v>811</v>
      </c>
      <c r="B816" s="7">
        <v>316905</v>
      </c>
      <c r="C816" s="17" t="s">
        <v>1114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 t="shared" si="36"/>
        <v>0</v>
      </c>
      <c r="J816" s="11">
        <v>4093</v>
      </c>
      <c r="K816" s="58" t="s">
        <v>1121</v>
      </c>
      <c r="L816" s="8">
        <f t="shared" si="37"/>
        <v>0</v>
      </c>
      <c r="M816" s="7" t="str">
        <f t="shared" si="38"/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21" ht="15.75" x14ac:dyDescent="0.25">
      <c r="A817" s="42">
        <v>812</v>
      </c>
      <c r="B817" s="7">
        <v>316910</v>
      </c>
      <c r="C817" s="17" t="s">
        <v>1114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 t="shared" si="36"/>
        <v>0</v>
      </c>
      <c r="J817" s="11">
        <v>6217</v>
      </c>
      <c r="K817" s="58" t="s">
        <v>1121</v>
      </c>
      <c r="L817" s="8">
        <f t="shared" si="37"/>
        <v>0</v>
      </c>
      <c r="M817" s="7" t="str">
        <f t="shared" si="38"/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21" ht="15.75" x14ac:dyDescent="0.25">
      <c r="A818" s="42">
        <v>813</v>
      </c>
      <c r="B818" s="7">
        <v>316920</v>
      </c>
      <c r="C818" s="17" t="s">
        <v>1115</v>
      </c>
      <c r="D818" s="36" t="s">
        <v>14</v>
      </c>
      <c r="E818" s="36" t="s">
        <v>820</v>
      </c>
      <c r="F818" s="12">
        <f>VLOOKUP(A818,Dengue!$1:$1048576,10,FALSE)</f>
        <v>1</v>
      </c>
      <c r="G818" s="12">
        <f>VLOOKUP($A818,Chik!$1:$1048576,10,FALSE)</f>
        <v>1</v>
      </c>
      <c r="H818" s="12">
        <f>VLOOKUP($A818,zika!$1:$1048576,10,FALSE)</f>
        <v>0</v>
      </c>
      <c r="I818" s="12">
        <f t="shared" si="36"/>
        <v>2</v>
      </c>
      <c r="J818" s="11">
        <v>8201</v>
      </c>
      <c r="K818" s="58" t="s">
        <v>1121</v>
      </c>
      <c r="L818" s="8">
        <f t="shared" si="37"/>
        <v>24.387269845140839</v>
      </c>
      <c r="M818" s="7" t="str">
        <f t="shared" si="38"/>
        <v>Baixa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21" ht="15.75" x14ac:dyDescent="0.25">
      <c r="A819" s="42">
        <v>814</v>
      </c>
      <c r="B819" s="7">
        <v>316930</v>
      </c>
      <c r="C819" s="17" t="s">
        <v>1114</v>
      </c>
      <c r="D819" s="36" t="s">
        <v>33</v>
      </c>
      <c r="E819" s="36" t="s">
        <v>821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 t="shared" si="36"/>
        <v>0</v>
      </c>
      <c r="J819" s="11">
        <v>78913</v>
      </c>
      <c r="K819" s="58" t="s">
        <v>1123</v>
      </c>
      <c r="L819" s="8">
        <f t="shared" si="37"/>
        <v>0</v>
      </c>
      <c r="M819" s="7" t="str">
        <f t="shared" si="38"/>
        <v>Silencioso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21" ht="15.75" x14ac:dyDescent="0.25">
      <c r="A820" s="42">
        <v>815</v>
      </c>
      <c r="B820" s="7">
        <v>316935</v>
      </c>
      <c r="C820" s="17" t="s">
        <v>1108</v>
      </c>
      <c r="D820" s="36" t="s">
        <v>11</v>
      </c>
      <c r="E820" s="36" t="s">
        <v>822</v>
      </c>
      <c r="F820" s="12">
        <f>VLOOKUP(A820,Dengue!$1:$1048576,10,FALSE)</f>
        <v>4</v>
      </c>
      <c r="G820" s="12">
        <f>VLOOKUP($A820,Chik!$1:$1048576,10,FALSE)</f>
        <v>0</v>
      </c>
      <c r="H820" s="12">
        <f>VLOOKUP($A820,zika!$1:$1048576,10,FALSE)</f>
        <v>0</v>
      </c>
      <c r="I820" s="12">
        <f t="shared" si="36"/>
        <v>4</v>
      </c>
      <c r="J820" s="11">
        <v>31984</v>
      </c>
      <c r="K820" s="58" t="s">
        <v>1122</v>
      </c>
      <c r="L820" s="8">
        <f t="shared" si="37"/>
        <v>12.50625312656328</v>
      </c>
      <c r="M820" s="7" t="str">
        <f t="shared" si="38"/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38"/>
    </row>
    <row r="821" spans="1:21" ht="15.75" x14ac:dyDescent="0.25">
      <c r="A821" s="42">
        <v>816</v>
      </c>
      <c r="B821" s="7">
        <v>316940</v>
      </c>
      <c r="C821" s="17" t="s">
        <v>1114</v>
      </c>
      <c r="D821" s="36" t="s">
        <v>33</v>
      </c>
      <c r="E821" s="36" t="s">
        <v>823</v>
      </c>
      <c r="F821" s="12">
        <f>VLOOKUP(A821,Dengue!$1:$1048576,10,FALSE)</f>
        <v>6</v>
      </c>
      <c r="G821" s="12">
        <f>VLOOKUP($A821,Chik!$1:$1048576,10,FALSE)</f>
        <v>0</v>
      </c>
      <c r="H821" s="12">
        <f>VLOOKUP($A821,zika!$1:$1048576,10,FALSE)</f>
        <v>0</v>
      </c>
      <c r="I821" s="12">
        <f t="shared" si="36"/>
        <v>6</v>
      </c>
      <c r="J821" s="11">
        <v>56546</v>
      </c>
      <c r="K821" s="58" t="s">
        <v>1122</v>
      </c>
      <c r="L821" s="8">
        <f t="shared" si="37"/>
        <v>10.610830120609769</v>
      </c>
      <c r="M821" s="7" t="str">
        <f t="shared" si="38"/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21" ht="15.75" x14ac:dyDescent="0.25">
      <c r="A822" s="42">
        <v>817</v>
      </c>
      <c r="B822" s="7">
        <v>316950</v>
      </c>
      <c r="C822" s="17" t="s">
        <v>1110</v>
      </c>
      <c r="D822" s="36" t="s">
        <v>22</v>
      </c>
      <c r="E822" s="36" t="s">
        <v>824</v>
      </c>
      <c r="F822" s="12">
        <f>VLOOKUP(A822,Dengue!$1:$1048576,10,FALSE)</f>
        <v>34</v>
      </c>
      <c r="G822" s="12">
        <f>VLOOKUP($A822,Chik!$1:$1048576,10,FALSE)</f>
        <v>4</v>
      </c>
      <c r="H822" s="12">
        <f>VLOOKUP($A822,zika!$1:$1048576,10,FALSE)</f>
        <v>0</v>
      </c>
      <c r="I822" s="12">
        <f t="shared" si="36"/>
        <v>38</v>
      </c>
      <c r="J822" s="11">
        <v>6698</v>
      </c>
      <c r="K822" s="58" t="s">
        <v>1121</v>
      </c>
      <c r="L822" s="8">
        <f t="shared" si="37"/>
        <v>567.33353239773066</v>
      </c>
      <c r="M822" s="7" t="str">
        <f t="shared" si="38"/>
        <v>Muito Alta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10"/>
      <c r="T822" s="10"/>
      <c r="U822" s="10"/>
    </row>
    <row r="823" spans="1:21" ht="15.75" x14ac:dyDescent="0.25">
      <c r="A823" s="42">
        <v>818</v>
      </c>
      <c r="B823" s="7">
        <v>316960</v>
      </c>
      <c r="C823" s="17" t="s">
        <v>1107</v>
      </c>
      <c r="D823" s="36" t="s">
        <v>8</v>
      </c>
      <c r="E823" s="36" t="s">
        <v>825</v>
      </c>
      <c r="F823" s="12">
        <f>VLOOKUP(A823,Dengue!$1:$1048576,10,FALSE)</f>
        <v>2</v>
      </c>
      <c r="G823" s="12">
        <f>VLOOKUP($A823,Chik!$1:$1048576,10,FALSE)</f>
        <v>1</v>
      </c>
      <c r="H823" s="12">
        <f>VLOOKUP($A823,zika!$1:$1048576,10,FALSE)</f>
        <v>0</v>
      </c>
      <c r="I823" s="12">
        <f t="shared" si="36"/>
        <v>3</v>
      </c>
      <c r="J823" s="11">
        <v>25253</v>
      </c>
      <c r="K823" s="58" t="s">
        <v>1122</v>
      </c>
      <c r="L823" s="8">
        <f t="shared" si="37"/>
        <v>11.879776660198788</v>
      </c>
      <c r="M823" s="7" t="str">
        <f t="shared" si="38"/>
        <v>Baixa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21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17</v>
      </c>
      <c r="G824" s="12">
        <f>VLOOKUP($A824,Chik!$1:$1048576,10,FALSE)</f>
        <v>0</v>
      </c>
      <c r="H824" s="12">
        <f>VLOOKUP($A824,zika!$1:$1048576,10,FALSE)</f>
        <v>0</v>
      </c>
      <c r="I824" s="12">
        <f t="shared" si="36"/>
        <v>17</v>
      </c>
      <c r="J824" s="11">
        <v>19797</v>
      </c>
      <c r="K824" s="58" t="s">
        <v>1121</v>
      </c>
      <c r="L824" s="8">
        <f t="shared" si="37"/>
        <v>85.871596706571708</v>
      </c>
      <c r="M824" s="7" t="str">
        <f t="shared" si="38"/>
        <v>Baixa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21" ht="15.75" x14ac:dyDescent="0.25">
      <c r="A825" s="42">
        <v>820</v>
      </c>
      <c r="B825" s="7">
        <v>316980</v>
      </c>
      <c r="C825" s="17" t="s">
        <v>1114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 t="shared" si="36"/>
        <v>0</v>
      </c>
      <c r="J825" s="11">
        <v>5008</v>
      </c>
      <c r="K825" s="58" t="s">
        <v>1121</v>
      </c>
      <c r="L825" s="8">
        <f t="shared" si="37"/>
        <v>0</v>
      </c>
      <c r="M825" s="7" t="str">
        <f t="shared" si="38"/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21" ht="15.75" x14ac:dyDescent="0.25">
      <c r="A826" s="42">
        <v>821</v>
      </c>
      <c r="B826" s="7">
        <v>316990</v>
      </c>
      <c r="C826" s="17" t="s">
        <v>1115</v>
      </c>
      <c r="D826" s="36" t="s">
        <v>62</v>
      </c>
      <c r="E826" s="46" t="s">
        <v>62</v>
      </c>
      <c r="F826" s="12">
        <f>VLOOKUP(A826,Dengue!$1:$1048576,10,FALSE)</f>
        <v>73</v>
      </c>
      <c r="G826" s="12">
        <f>VLOOKUP($A826,Chik!$1:$1048576,10,FALSE)</f>
        <v>7</v>
      </c>
      <c r="H826" s="12">
        <f>VLOOKUP($A826,zika!$1:$1048576,10,FALSE)</f>
        <v>4</v>
      </c>
      <c r="I826" s="12">
        <f t="shared" si="36"/>
        <v>84</v>
      </c>
      <c r="J826" s="11">
        <v>114265</v>
      </c>
      <c r="K826" s="58" t="s">
        <v>1124</v>
      </c>
      <c r="L826" s="8">
        <f t="shared" si="37"/>
        <v>73.513324290027569</v>
      </c>
      <c r="M826" s="7" t="str">
        <f t="shared" si="38"/>
        <v>Baixa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21" ht="15.75" x14ac:dyDescent="0.25">
      <c r="A827" s="42">
        <v>822</v>
      </c>
      <c r="B827" s="7">
        <v>317000</v>
      </c>
      <c r="C827" s="17" t="s">
        <v>1118</v>
      </c>
      <c r="D827" s="36" t="s">
        <v>121</v>
      </c>
      <c r="E827" s="36" t="s">
        <v>828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 t="shared" si="36"/>
        <v>0</v>
      </c>
      <c r="J827" s="11">
        <v>12466</v>
      </c>
      <c r="K827" s="58" t="s">
        <v>1121</v>
      </c>
      <c r="L827" s="8">
        <f t="shared" si="37"/>
        <v>0</v>
      </c>
      <c r="M827" s="7" t="str">
        <f t="shared" si="38"/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21" ht="15.75" x14ac:dyDescent="0.25">
      <c r="A828" s="42">
        <v>823</v>
      </c>
      <c r="B828" s="7">
        <v>317005</v>
      </c>
      <c r="C828" s="17" t="s">
        <v>1110</v>
      </c>
      <c r="D828" s="36" t="s">
        <v>20</v>
      </c>
      <c r="E828" s="36" t="s">
        <v>829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 t="shared" si="36"/>
        <v>0</v>
      </c>
      <c r="J828" s="11">
        <v>12449</v>
      </c>
      <c r="K828" s="58" t="s">
        <v>1121</v>
      </c>
      <c r="L828" s="8">
        <f t="shared" si="37"/>
        <v>0</v>
      </c>
      <c r="M828" s="7" t="str">
        <f t="shared" si="38"/>
        <v>Silencioso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21" ht="15.75" x14ac:dyDescent="0.25">
      <c r="A829" s="42">
        <v>824</v>
      </c>
      <c r="B829" s="7">
        <v>317010</v>
      </c>
      <c r="C829" s="17" t="s">
        <v>1111</v>
      </c>
      <c r="D829" s="36" t="s">
        <v>24</v>
      </c>
      <c r="E829" s="36" t="s">
        <v>24</v>
      </c>
      <c r="F829" s="12">
        <f>VLOOKUP(A829,Dengue!$1:$1048576,10,FALSE)</f>
        <v>149</v>
      </c>
      <c r="G829" s="12">
        <f>VLOOKUP($A829,Chik!$1:$1048576,10,FALSE)</f>
        <v>2</v>
      </c>
      <c r="H829" s="12">
        <f>VLOOKUP($A829,zika!$1:$1048576,10,FALSE)</f>
        <v>1</v>
      </c>
      <c r="I829" s="12">
        <f t="shared" si="36"/>
        <v>152</v>
      </c>
      <c r="J829" s="11">
        <v>330361</v>
      </c>
      <c r="K829" s="58" t="s">
        <v>1124</v>
      </c>
      <c r="L829" s="8">
        <f t="shared" si="37"/>
        <v>46.010273609778395</v>
      </c>
      <c r="M829" s="7" t="str">
        <f t="shared" si="38"/>
        <v>Baixa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21" ht="15.75" x14ac:dyDescent="0.25">
      <c r="A830" s="42">
        <v>825</v>
      </c>
      <c r="B830" s="7">
        <v>317020</v>
      </c>
      <c r="C830" s="17" t="s">
        <v>1107</v>
      </c>
      <c r="D830" s="36" t="s">
        <v>8</v>
      </c>
      <c r="E830" s="36" t="s">
        <v>8</v>
      </c>
      <c r="F830" s="12">
        <f>VLOOKUP(A830,Dengue!$1:$1048576,10,FALSE)</f>
        <v>251</v>
      </c>
      <c r="G830" s="12">
        <f>VLOOKUP($A830,Chik!$1:$1048576,10,FALSE)</f>
        <v>2</v>
      </c>
      <c r="H830" s="12">
        <f>VLOOKUP($A830,zika!$1:$1048576,10,FALSE)</f>
        <v>4</v>
      </c>
      <c r="I830" s="12">
        <f t="shared" si="36"/>
        <v>257</v>
      </c>
      <c r="J830" s="11">
        <v>683247</v>
      </c>
      <c r="K830" s="58" t="s">
        <v>1125</v>
      </c>
      <c r="L830" s="8">
        <f t="shared" si="37"/>
        <v>37.614508369594013</v>
      </c>
      <c r="M830" s="7" t="str">
        <f t="shared" si="38"/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21" ht="15.75" x14ac:dyDescent="0.25">
      <c r="A831" s="42">
        <v>826</v>
      </c>
      <c r="B831" s="7">
        <v>317030</v>
      </c>
      <c r="C831" s="17" t="s">
        <v>1113</v>
      </c>
      <c r="D831" s="36" t="s">
        <v>28</v>
      </c>
      <c r="E831" s="36" t="s">
        <v>830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2</v>
      </c>
      <c r="I831" s="12">
        <f t="shared" si="36"/>
        <v>2</v>
      </c>
      <c r="J831" s="11">
        <v>2626</v>
      </c>
      <c r="K831" s="58" t="s">
        <v>1121</v>
      </c>
      <c r="L831" s="8">
        <f t="shared" si="37"/>
        <v>76.161462300076167</v>
      </c>
      <c r="M831" s="7" t="str">
        <f t="shared" si="38"/>
        <v>Baixa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21" ht="15.75" x14ac:dyDescent="0.25">
      <c r="A832" s="42">
        <v>827</v>
      </c>
      <c r="B832" s="7">
        <v>317040</v>
      </c>
      <c r="C832" s="17" t="s">
        <v>1117</v>
      </c>
      <c r="D832" s="36" t="s">
        <v>80</v>
      </c>
      <c r="E832" s="36" t="s">
        <v>80</v>
      </c>
      <c r="F832" s="12">
        <f>VLOOKUP(A832,Dengue!$1:$1048576,10,FALSE)</f>
        <v>135</v>
      </c>
      <c r="G832" s="12">
        <f>VLOOKUP($A832,Chik!$1:$1048576,10,FALSE)</f>
        <v>0</v>
      </c>
      <c r="H832" s="12">
        <f>VLOOKUP($A832,zika!$1:$1048576,10,FALSE)</f>
        <v>0</v>
      </c>
      <c r="I832" s="12">
        <f t="shared" si="36"/>
        <v>135</v>
      </c>
      <c r="J832" s="11">
        <v>83808</v>
      </c>
      <c r="K832" s="58" t="s">
        <v>1123</v>
      </c>
      <c r="L832" s="8">
        <f t="shared" si="37"/>
        <v>161.08247422680412</v>
      </c>
      <c r="M832" s="7" t="str">
        <f t="shared" si="38"/>
        <v>Média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19" ht="15.75" x14ac:dyDescent="0.25">
      <c r="A833" s="42">
        <v>828</v>
      </c>
      <c r="B833" s="7">
        <v>317043</v>
      </c>
      <c r="C833" s="17" t="s">
        <v>1111</v>
      </c>
      <c r="D833" s="36" t="s">
        <v>24</v>
      </c>
      <c r="E833" s="36" t="s">
        <v>831</v>
      </c>
      <c r="F833" s="12">
        <f>VLOOKUP(A833,Dengue!$1:$1048576,10,FALSE)</f>
        <v>1</v>
      </c>
      <c r="G833" s="12">
        <f>VLOOKUP($A833,Chik!$1:$1048576,10,FALSE)</f>
        <v>0</v>
      </c>
      <c r="H833" s="12">
        <f>VLOOKUP($A833,zika!$1:$1048576,10,FALSE)</f>
        <v>0</v>
      </c>
      <c r="I833" s="12">
        <f t="shared" si="36"/>
        <v>1</v>
      </c>
      <c r="J833" s="11">
        <v>4325</v>
      </c>
      <c r="K833" s="58" t="s">
        <v>1121</v>
      </c>
      <c r="L833" s="8">
        <f t="shared" si="37"/>
        <v>23.121387283236995</v>
      </c>
      <c r="M833" s="7" t="str">
        <f t="shared" si="38"/>
        <v>Baixa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829</v>
      </c>
      <c r="B834" s="7">
        <v>317047</v>
      </c>
      <c r="C834" s="17" t="s">
        <v>1117</v>
      </c>
      <c r="D834" s="36" t="s">
        <v>80</v>
      </c>
      <c r="E834" s="36" t="s">
        <v>832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 t="shared" si="36"/>
        <v>0</v>
      </c>
      <c r="J834" s="11">
        <v>3267</v>
      </c>
      <c r="K834" s="58" t="s">
        <v>1121</v>
      </c>
      <c r="L834" s="8">
        <f t="shared" si="37"/>
        <v>0</v>
      </c>
      <c r="M834" s="7" t="str">
        <f t="shared" si="38"/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830</v>
      </c>
      <c r="B835" s="7">
        <v>317050</v>
      </c>
      <c r="C835" s="17" t="s">
        <v>1109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 t="shared" si="36"/>
        <v>0</v>
      </c>
      <c r="J835" s="11">
        <v>10371</v>
      </c>
      <c r="K835" s="58" t="s">
        <v>1121</v>
      </c>
      <c r="L835" s="8">
        <f t="shared" si="37"/>
        <v>0</v>
      </c>
      <c r="M835" s="7" t="str">
        <f t="shared" si="38"/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831</v>
      </c>
      <c r="B836" s="7">
        <v>317052</v>
      </c>
      <c r="C836" s="17" t="s">
        <v>1118</v>
      </c>
      <c r="D836" s="36" t="s">
        <v>121</v>
      </c>
      <c r="E836" s="36" t="s">
        <v>834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 t="shared" si="36"/>
        <v>0</v>
      </c>
      <c r="J836" s="11">
        <v>16547</v>
      </c>
      <c r="K836" s="58" t="s">
        <v>1121</v>
      </c>
      <c r="L836" s="8">
        <f t="shared" si="37"/>
        <v>0</v>
      </c>
      <c r="M836" s="7" t="str">
        <f t="shared" si="38"/>
        <v>Silencioso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832</v>
      </c>
      <c r="B837" s="7">
        <v>317057</v>
      </c>
      <c r="C837" s="17" t="s">
        <v>1110</v>
      </c>
      <c r="D837" s="36" t="s">
        <v>20</v>
      </c>
      <c r="E837" s="36" t="s">
        <v>835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 t="shared" si="36"/>
        <v>0</v>
      </c>
      <c r="J837" s="11">
        <v>6491</v>
      </c>
      <c r="K837" s="58" t="s">
        <v>1121</v>
      </c>
      <c r="L837" s="8">
        <f t="shared" si="37"/>
        <v>0</v>
      </c>
      <c r="M837" s="7" t="str">
        <f t="shared" si="38"/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833</v>
      </c>
      <c r="B838" s="7">
        <v>317060</v>
      </c>
      <c r="C838" s="17" t="s">
        <v>1114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 t="shared" ref="I838:I901" si="39">H838+F838+G838</f>
        <v>0</v>
      </c>
      <c r="J838" s="11">
        <v>2158</v>
      </c>
      <c r="K838" s="58" t="s">
        <v>1121</v>
      </c>
      <c r="L838" s="8">
        <f t="shared" ref="L838:L858" si="40">I838/J838*100000</f>
        <v>0</v>
      </c>
      <c r="M838" s="7" t="str">
        <f t="shared" ref="M838:M901" si="41"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19" ht="15.75" x14ac:dyDescent="0.25">
      <c r="A839" s="42">
        <v>834</v>
      </c>
      <c r="B839" s="7">
        <v>317065</v>
      </c>
      <c r="C839" s="17" t="s">
        <v>1118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 t="shared" si="39"/>
        <v>0</v>
      </c>
      <c r="J839" s="11">
        <v>4987</v>
      </c>
      <c r="K839" s="58" t="s">
        <v>1121</v>
      </c>
      <c r="L839" s="8">
        <f t="shared" si="40"/>
        <v>0</v>
      </c>
      <c r="M839" s="7" t="str">
        <f t="shared" si="41"/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835</v>
      </c>
      <c r="B840" s="7">
        <v>317070</v>
      </c>
      <c r="C840" s="17" t="s">
        <v>1114</v>
      </c>
      <c r="D840" s="36" t="s">
        <v>33</v>
      </c>
      <c r="E840" s="36" t="s">
        <v>33</v>
      </c>
      <c r="F840" s="12">
        <f>VLOOKUP(A840,Dengue!$1:$1048576,10,FALSE)</f>
        <v>3</v>
      </c>
      <c r="G840" s="12">
        <f>VLOOKUP($A840,Chik!$1:$1048576,10,FALSE)</f>
        <v>0</v>
      </c>
      <c r="H840" s="12">
        <f>VLOOKUP($A840,zika!$1:$1048576,10,FALSE)</f>
        <v>0</v>
      </c>
      <c r="I840" s="12">
        <f t="shared" si="39"/>
        <v>3</v>
      </c>
      <c r="J840" s="11">
        <v>134477</v>
      </c>
      <c r="K840" s="58" t="s">
        <v>1124</v>
      </c>
      <c r="L840" s="8">
        <f t="shared" si="40"/>
        <v>2.2308647575421818</v>
      </c>
      <c r="M840" s="7" t="str">
        <f t="shared" si="41"/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836</v>
      </c>
      <c r="B841" s="7">
        <v>317075</v>
      </c>
      <c r="C841" s="17" t="s">
        <v>1117</v>
      </c>
      <c r="D841" s="36" t="s">
        <v>71</v>
      </c>
      <c r="E841" s="36" t="s">
        <v>838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 t="shared" si="39"/>
        <v>0</v>
      </c>
      <c r="J841" s="11">
        <v>7071</v>
      </c>
      <c r="K841" s="58" t="s">
        <v>1121</v>
      </c>
      <c r="L841" s="8">
        <f t="shared" si="40"/>
        <v>0</v>
      </c>
      <c r="M841" s="7" t="str">
        <f t="shared" si="41"/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837</v>
      </c>
      <c r="B842" s="7">
        <v>317080</v>
      </c>
      <c r="C842" s="17" t="s">
        <v>1118</v>
      </c>
      <c r="D842" s="36" t="s">
        <v>135</v>
      </c>
      <c r="E842" s="36" t="s">
        <v>839</v>
      </c>
      <c r="F842" s="12">
        <f>VLOOKUP(A842,Dengue!$1:$1048576,10,FALSE)</f>
        <v>11</v>
      </c>
      <c r="G842" s="12">
        <f>VLOOKUP($A842,Chik!$1:$1048576,10,FALSE)</f>
        <v>0</v>
      </c>
      <c r="H842" s="12">
        <f>VLOOKUP($A842,zika!$1:$1048576,10,FALSE)</f>
        <v>0</v>
      </c>
      <c r="I842" s="12">
        <f t="shared" si="39"/>
        <v>11</v>
      </c>
      <c r="J842" s="11">
        <v>39173</v>
      </c>
      <c r="K842" s="58" t="s">
        <v>1122</v>
      </c>
      <c r="L842" s="8">
        <f t="shared" si="40"/>
        <v>28.080565695759837</v>
      </c>
      <c r="M842" s="7" t="str">
        <f t="shared" si="41"/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838</v>
      </c>
      <c r="B843" s="7">
        <v>317090</v>
      </c>
      <c r="C843" s="17" t="s">
        <v>1118</v>
      </c>
      <c r="D843" s="36" t="s">
        <v>121</v>
      </c>
      <c r="E843" s="36" t="s">
        <v>840</v>
      </c>
      <c r="F843" s="12">
        <f>VLOOKUP(A843,Dengue!$1:$1048576,10,FALSE)</f>
        <v>1</v>
      </c>
      <c r="G843" s="12">
        <f>VLOOKUP($A843,Chik!$1:$1048576,10,FALSE)</f>
        <v>0</v>
      </c>
      <c r="H843" s="12">
        <f>VLOOKUP($A843,zika!$1:$1048576,10,FALSE)</f>
        <v>0</v>
      </c>
      <c r="I843" s="12">
        <f t="shared" si="39"/>
        <v>1</v>
      </c>
      <c r="J843" s="11">
        <v>19335</v>
      </c>
      <c r="K843" s="58" t="s">
        <v>1121</v>
      </c>
      <c r="L843" s="8">
        <f t="shared" si="40"/>
        <v>5.1719679337988103</v>
      </c>
      <c r="M843" s="7" t="str">
        <f t="shared" si="41"/>
        <v>Baixa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839</v>
      </c>
      <c r="B844" s="7">
        <v>317100</v>
      </c>
      <c r="C844" s="17" t="s">
        <v>1117</v>
      </c>
      <c r="D844" s="36" t="s">
        <v>71</v>
      </c>
      <c r="E844" s="36" t="s">
        <v>841</v>
      </c>
      <c r="F844" s="12">
        <f>VLOOKUP(A844,Dengue!$1:$1048576,10,FALSE)</f>
        <v>9</v>
      </c>
      <c r="G844" s="12">
        <f>VLOOKUP($A844,Chik!$1:$1048576,10,FALSE)</f>
        <v>0</v>
      </c>
      <c r="H844" s="12">
        <f>VLOOKUP($A844,zika!$1:$1048576,10,FALSE)</f>
        <v>0</v>
      </c>
      <c r="I844" s="12">
        <f t="shared" si="39"/>
        <v>9</v>
      </c>
      <c r="J844" s="11">
        <v>20537</v>
      </c>
      <c r="K844" s="58" t="s">
        <v>1121</v>
      </c>
      <c r="L844" s="8">
        <f t="shared" si="40"/>
        <v>43.823343234162728</v>
      </c>
      <c r="M844" s="7" t="str">
        <f t="shared" si="41"/>
        <v>Baixa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19" ht="15.75" x14ac:dyDescent="0.25">
      <c r="A845" s="42">
        <v>840</v>
      </c>
      <c r="B845" s="7">
        <v>317103</v>
      </c>
      <c r="C845" s="17" t="s">
        <v>1118</v>
      </c>
      <c r="D845" s="36" t="s">
        <v>102</v>
      </c>
      <c r="E845" s="36" t="s">
        <v>842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 t="shared" si="39"/>
        <v>0</v>
      </c>
      <c r="J845" s="11">
        <v>9265</v>
      </c>
      <c r="K845" s="58" t="s">
        <v>1121</v>
      </c>
      <c r="L845" s="8">
        <f t="shared" si="40"/>
        <v>0</v>
      </c>
      <c r="M845" s="7" t="str">
        <f t="shared" si="41"/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 t="shared" si="39"/>
        <v>0</v>
      </c>
      <c r="J846" s="11">
        <v>5712</v>
      </c>
      <c r="K846" s="58" t="s">
        <v>1121</v>
      </c>
      <c r="L846" s="8">
        <f t="shared" si="40"/>
        <v>0</v>
      </c>
      <c r="M846" s="7" t="str">
        <f t="shared" si="41"/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842</v>
      </c>
      <c r="B847" s="7">
        <v>317110</v>
      </c>
      <c r="C847" s="17" t="s">
        <v>1111</v>
      </c>
      <c r="D847" s="36" t="s">
        <v>24</v>
      </c>
      <c r="E847" s="36" t="s">
        <v>844</v>
      </c>
      <c r="F847" s="12">
        <f>VLOOKUP(A847,Dengue!$1:$1048576,10,FALSE)</f>
        <v>11</v>
      </c>
      <c r="G847" s="12">
        <f>VLOOKUP($A847,Chik!$1:$1048576,10,FALSE)</f>
        <v>0</v>
      </c>
      <c r="H847" s="12">
        <f>VLOOKUP($A847,zika!$1:$1048576,10,FALSE)</f>
        <v>0</v>
      </c>
      <c r="I847" s="12">
        <f t="shared" si="39"/>
        <v>11</v>
      </c>
      <c r="J847" s="11">
        <v>3951</v>
      </c>
      <c r="K847" s="58" t="s">
        <v>1121</v>
      </c>
      <c r="L847" s="8">
        <f t="shared" si="40"/>
        <v>278.41052898000504</v>
      </c>
      <c r="M847" s="7" t="str">
        <f t="shared" si="41"/>
        <v>Média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843</v>
      </c>
      <c r="B848" s="7">
        <v>317115</v>
      </c>
      <c r="C848" s="17" t="s">
        <v>1110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 t="shared" si="39"/>
        <v>0</v>
      </c>
      <c r="J848" s="11">
        <v>4832</v>
      </c>
      <c r="K848" s="58" t="s">
        <v>1121</v>
      </c>
      <c r="L848" s="8">
        <f t="shared" si="40"/>
        <v>0</v>
      </c>
      <c r="M848" s="7" t="str">
        <f t="shared" si="41"/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1108</v>
      </c>
      <c r="D849" s="36" t="s">
        <v>98</v>
      </c>
      <c r="E849" s="36" t="s">
        <v>846</v>
      </c>
      <c r="F849" s="12">
        <f>VLOOKUP(A849,Dengue!$1:$1048576,10,FALSE)</f>
        <v>3</v>
      </c>
      <c r="G849" s="12">
        <f>VLOOKUP($A849,Chik!$1:$1048576,10,FALSE)</f>
        <v>0</v>
      </c>
      <c r="H849" s="12">
        <f>VLOOKUP($A849,zika!$1:$1048576,10,FALSE)</f>
        <v>0</v>
      </c>
      <c r="I849" s="12">
        <f t="shared" si="39"/>
        <v>3</v>
      </c>
      <c r="J849" s="11">
        <v>125376</v>
      </c>
      <c r="K849" s="58" t="s">
        <v>1124</v>
      </c>
      <c r="L849" s="8">
        <f t="shared" si="40"/>
        <v>2.3928024502297092</v>
      </c>
      <c r="M849" s="7" t="str">
        <f t="shared" si="41"/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1109</v>
      </c>
      <c r="D850" s="36" t="s">
        <v>17</v>
      </c>
      <c r="E850" s="36" t="s">
        <v>847</v>
      </c>
      <c r="F850" s="12">
        <f>VLOOKUP(A850,Dengue!$1:$1048576,10,FALSE)</f>
        <v>4</v>
      </c>
      <c r="G850" s="12">
        <f>VLOOKUP($A850,Chik!$1:$1048576,10,FALSE)</f>
        <v>0</v>
      </c>
      <c r="H850" s="12">
        <f>VLOOKUP($A850,zika!$1:$1048576,10,FALSE)</f>
        <v>0</v>
      </c>
      <c r="I850" s="12">
        <f t="shared" si="39"/>
        <v>4</v>
      </c>
      <c r="J850" s="11">
        <v>78286</v>
      </c>
      <c r="K850" s="58" t="s">
        <v>1123</v>
      </c>
      <c r="L850" s="8">
        <f t="shared" si="40"/>
        <v>5.1094704033926881</v>
      </c>
      <c r="M850" s="7" t="str">
        <f t="shared" si="41"/>
        <v>Baixa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1115</v>
      </c>
      <c r="D851" s="36" t="s">
        <v>62</v>
      </c>
      <c r="E851" s="36" t="s">
        <v>848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 t="shared" si="39"/>
        <v>0</v>
      </c>
      <c r="J851" s="11">
        <v>3629</v>
      </c>
      <c r="K851" s="58" t="s">
        <v>1121</v>
      </c>
      <c r="L851" s="8">
        <f t="shared" si="40"/>
        <v>0</v>
      </c>
      <c r="M851" s="7" t="str">
        <f t="shared" si="41"/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 t="shared" si="39"/>
        <v>0</v>
      </c>
      <c r="J852" s="11">
        <v>13764</v>
      </c>
      <c r="K852" s="58" t="s">
        <v>1121</v>
      </c>
      <c r="L852" s="8">
        <f t="shared" si="40"/>
        <v>0</v>
      </c>
      <c r="M852" s="7" t="str">
        <f t="shared" si="41"/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1114</v>
      </c>
      <c r="D853" s="36" t="s">
        <v>33</v>
      </c>
      <c r="E853" s="36" t="s">
        <v>850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 t="shared" si="39"/>
        <v>0</v>
      </c>
      <c r="J853" s="11">
        <v>8685</v>
      </c>
      <c r="K853" s="58" t="s">
        <v>1121</v>
      </c>
      <c r="L853" s="8">
        <f t="shared" si="40"/>
        <v>0</v>
      </c>
      <c r="M853" s="7" t="str">
        <f t="shared" si="41"/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1108</v>
      </c>
      <c r="D854" s="36" t="s">
        <v>90</v>
      </c>
      <c r="E854" s="36" t="s">
        <v>851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 t="shared" si="39"/>
        <v>0</v>
      </c>
      <c r="J854" s="11">
        <v>10537</v>
      </c>
      <c r="K854" s="58" t="s">
        <v>1121</v>
      </c>
      <c r="L854" s="8">
        <f t="shared" si="40"/>
        <v>0</v>
      </c>
      <c r="M854" s="7" t="str">
        <f t="shared" si="41"/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1110</v>
      </c>
      <c r="D855" s="36" t="s">
        <v>22</v>
      </c>
      <c r="E855" s="36" t="s">
        <v>852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 t="shared" si="39"/>
        <v>0</v>
      </c>
      <c r="J855" s="11">
        <v>5420</v>
      </c>
      <c r="K855" s="58" t="s">
        <v>1121</v>
      </c>
      <c r="L855" s="8">
        <f t="shared" si="40"/>
        <v>0</v>
      </c>
      <c r="M855" s="7" t="str">
        <f t="shared" si="41"/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1115</v>
      </c>
      <c r="D856" s="36" t="s">
        <v>62</v>
      </c>
      <c r="E856" s="36" t="s">
        <v>853</v>
      </c>
      <c r="F856" s="12">
        <f>VLOOKUP(A856,Dengue!$1:$1048576,10,FALSE)</f>
        <v>46</v>
      </c>
      <c r="G856" s="12">
        <f>VLOOKUP($A856,Chik!$1:$1048576,10,FALSE)</f>
        <v>0</v>
      </c>
      <c r="H856" s="12">
        <f>VLOOKUP($A856,zika!$1:$1048576,10,FALSE)</f>
        <v>1</v>
      </c>
      <c r="I856" s="12">
        <f t="shared" si="39"/>
        <v>47</v>
      </c>
      <c r="J856" s="11">
        <v>42149</v>
      </c>
      <c r="K856" s="58" t="s">
        <v>1122</v>
      </c>
      <c r="L856" s="8">
        <f t="shared" si="40"/>
        <v>111.50916984981851</v>
      </c>
      <c r="M856" s="7" t="str">
        <f t="shared" si="41"/>
        <v>Média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1115</v>
      </c>
      <c r="D857" s="36" t="s">
        <v>38</v>
      </c>
      <c r="E857" s="36" t="s">
        <v>854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 t="shared" si="39"/>
        <v>0</v>
      </c>
      <c r="J857" s="11">
        <v>5243</v>
      </c>
      <c r="K857" s="58" t="s">
        <v>1121</v>
      </c>
      <c r="L857" s="8">
        <f t="shared" si="40"/>
        <v>0</v>
      </c>
      <c r="M857" s="7" t="str">
        <f t="shared" si="41"/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 t="shared" si="39"/>
        <v>0</v>
      </c>
      <c r="J858" s="11">
        <v>2558</v>
      </c>
      <c r="K858" s="58" t="s">
        <v>1121</v>
      </c>
      <c r="L858" s="8">
        <f t="shared" si="40"/>
        <v>0</v>
      </c>
      <c r="M858" s="7" t="str">
        <f t="shared" si="41"/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>
        <f>SUM(F6:F858)</f>
        <v>6549</v>
      </c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U858">
    <sortState ref="A6:U859">
      <sortCondition ref="E5:E858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K43" sqref="K43"/>
    </sheetView>
  </sheetViews>
  <sheetFormatPr defaultRowHeight="12" x14ac:dyDescent="0.2"/>
  <cols>
    <col min="1" max="1" width="18.7109375" style="96" bestFit="1" customWidth="1"/>
    <col min="2" max="2" width="20.140625" style="105" bestFit="1" customWidth="1"/>
    <col min="3" max="3" width="7" style="79" bestFit="1" customWidth="1"/>
    <col min="4" max="5" width="4.28515625" style="79" bestFit="1" customWidth="1"/>
    <col min="6" max="6" width="5" style="79" bestFit="1" customWidth="1"/>
    <col min="7" max="7" width="8.140625" style="79" customWidth="1"/>
    <col min="8" max="8" width="9.42578125" style="86" customWidth="1"/>
    <col min="9" max="9" width="9.140625" style="79"/>
    <col min="10" max="16384" width="9.140625" style="78"/>
  </cols>
  <sheetData>
    <row r="1" spans="1:9" ht="24" customHeight="1" x14ac:dyDescent="0.2">
      <c r="A1" s="106" t="s">
        <v>2</v>
      </c>
      <c r="B1" s="103" t="s">
        <v>872</v>
      </c>
      <c r="C1" s="91" t="s">
        <v>867</v>
      </c>
      <c r="D1" s="91" t="s">
        <v>868</v>
      </c>
      <c r="E1" s="91" t="s">
        <v>1126</v>
      </c>
      <c r="F1" s="91" t="s">
        <v>3</v>
      </c>
      <c r="G1" s="90" t="s">
        <v>1105</v>
      </c>
      <c r="H1" s="92" t="s">
        <v>4</v>
      </c>
      <c r="I1" s="107" t="s">
        <v>5</v>
      </c>
    </row>
    <row r="2" spans="1:9" x14ac:dyDescent="0.2">
      <c r="A2" s="94" t="s">
        <v>11</v>
      </c>
      <c r="B2" s="80" t="s">
        <v>382</v>
      </c>
      <c r="C2" s="81">
        <v>181</v>
      </c>
      <c r="D2" s="81">
        <v>0</v>
      </c>
      <c r="E2" s="81">
        <v>1</v>
      </c>
      <c r="F2" s="81">
        <v>182</v>
      </c>
      <c r="G2" s="81">
        <v>6228</v>
      </c>
      <c r="H2" s="82">
        <v>2922.286448298009</v>
      </c>
      <c r="I2" s="108" t="s">
        <v>1127</v>
      </c>
    </row>
    <row r="3" spans="1:9" x14ac:dyDescent="0.2">
      <c r="A3" s="95" t="s">
        <v>62</v>
      </c>
      <c r="B3" s="83" t="s">
        <v>817</v>
      </c>
      <c r="C3" s="84">
        <v>407</v>
      </c>
      <c r="D3" s="84">
        <v>15</v>
      </c>
      <c r="E3" s="84">
        <v>0</v>
      </c>
      <c r="F3" s="84">
        <v>422</v>
      </c>
      <c r="G3" s="84">
        <v>16602</v>
      </c>
      <c r="H3" s="85">
        <v>2541.8624262137091</v>
      </c>
      <c r="I3" s="108" t="s">
        <v>1127</v>
      </c>
    </row>
    <row r="4" spans="1:9" x14ac:dyDescent="0.2">
      <c r="A4" s="94" t="s">
        <v>30</v>
      </c>
      <c r="B4" s="80" t="s">
        <v>88</v>
      </c>
      <c r="C4" s="81">
        <v>120</v>
      </c>
      <c r="D4" s="81">
        <v>0</v>
      </c>
      <c r="E4" s="81">
        <v>0</v>
      </c>
      <c r="F4" s="81">
        <v>120</v>
      </c>
      <c r="G4" s="81">
        <v>4825</v>
      </c>
      <c r="H4" s="82">
        <v>2487.0466321243521</v>
      </c>
      <c r="I4" s="108" t="s">
        <v>1127</v>
      </c>
    </row>
    <row r="5" spans="1:9" x14ac:dyDescent="0.2">
      <c r="A5" s="95" t="s">
        <v>17</v>
      </c>
      <c r="B5" s="83" t="s">
        <v>763</v>
      </c>
      <c r="C5" s="84">
        <v>172</v>
      </c>
      <c r="D5" s="84">
        <v>0</v>
      </c>
      <c r="E5" s="84">
        <v>0</v>
      </c>
      <c r="F5" s="84">
        <v>172</v>
      </c>
      <c r="G5" s="84">
        <v>7858</v>
      </c>
      <c r="H5" s="85">
        <v>2188.8521252227029</v>
      </c>
      <c r="I5" s="108" t="s">
        <v>1127</v>
      </c>
    </row>
    <row r="6" spans="1:9" x14ac:dyDescent="0.2">
      <c r="A6" s="94" t="s">
        <v>102</v>
      </c>
      <c r="B6" s="80" t="s">
        <v>442</v>
      </c>
      <c r="C6" s="81">
        <v>87</v>
      </c>
      <c r="D6" s="81">
        <v>0</v>
      </c>
      <c r="E6" s="81">
        <v>0</v>
      </c>
      <c r="F6" s="81">
        <v>87</v>
      </c>
      <c r="G6" s="81">
        <v>4844</v>
      </c>
      <c r="H6" s="82">
        <v>1796.0363336085877</v>
      </c>
      <c r="I6" s="108" t="s">
        <v>1127</v>
      </c>
    </row>
    <row r="7" spans="1:9" x14ac:dyDescent="0.2">
      <c r="A7" s="95" t="s">
        <v>26</v>
      </c>
      <c r="B7" s="83" t="s">
        <v>753</v>
      </c>
      <c r="C7" s="84">
        <v>82</v>
      </c>
      <c r="D7" s="84">
        <v>0</v>
      </c>
      <c r="E7" s="84">
        <v>0</v>
      </c>
      <c r="F7" s="84">
        <v>82</v>
      </c>
      <c r="G7" s="84">
        <v>4927</v>
      </c>
      <c r="H7" s="85">
        <v>1664.2987619240917</v>
      </c>
      <c r="I7" s="108" t="s">
        <v>1127</v>
      </c>
    </row>
    <row r="8" spans="1:9" x14ac:dyDescent="0.2">
      <c r="A8" s="94" t="s">
        <v>62</v>
      </c>
      <c r="B8" s="80" t="s">
        <v>665</v>
      </c>
      <c r="C8" s="81">
        <v>106</v>
      </c>
      <c r="D8" s="81">
        <v>1</v>
      </c>
      <c r="E8" s="81">
        <v>0</v>
      </c>
      <c r="F8" s="81">
        <v>107</v>
      </c>
      <c r="G8" s="81">
        <v>7991</v>
      </c>
      <c r="H8" s="82">
        <v>1339.0063821799524</v>
      </c>
      <c r="I8" s="108" t="s">
        <v>1127</v>
      </c>
    </row>
    <row r="9" spans="1:9" x14ac:dyDescent="0.2">
      <c r="A9" s="95" t="s">
        <v>22</v>
      </c>
      <c r="B9" s="83" t="s">
        <v>423</v>
      </c>
      <c r="C9" s="84">
        <v>49</v>
      </c>
      <c r="D9" s="84">
        <v>0</v>
      </c>
      <c r="E9" s="84">
        <v>13</v>
      </c>
      <c r="F9" s="84">
        <v>62</v>
      </c>
      <c r="G9" s="84">
        <v>5378</v>
      </c>
      <c r="H9" s="85">
        <v>1152.8449237634809</v>
      </c>
      <c r="I9" s="108" t="s">
        <v>1127</v>
      </c>
    </row>
    <row r="10" spans="1:9" x14ac:dyDescent="0.2">
      <c r="A10" s="94" t="s">
        <v>30</v>
      </c>
      <c r="B10" s="80" t="s">
        <v>501</v>
      </c>
      <c r="C10" s="81">
        <v>174</v>
      </c>
      <c r="D10" s="81">
        <v>2</v>
      </c>
      <c r="E10" s="81">
        <v>2</v>
      </c>
      <c r="F10" s="81">
        <v>178</v>
      </c>
      <c r="G10" s="81">
        <v>20882</v>
      </c>
      <c r="H10" s="82">
        <v>852.40877310602434</v>
      </c>
      <c r="I10" s="108" t="s">
        <v>1127</v>
      </c>
    </row>
    <row r="11" spans="1:9" x14ac:dyDescent="0.2">
      <c r="A11" s="95" t="s">
        <v>53</v>
      </c>
      <c r="B11" s="83" t="s">
        <v>462</v>
      </c>
      <c r="C11" s="84">
        <v>37</v>
      </c>
      <c r="D11" s="84">
        <v>0</v>
      </c>
      <c r="E11" s="84">
        <v>0</v>
      </c>
      <c r="F11" s="84">
        <v>37</v>
      </c>
      <c r="G11" s="84">
        <v>4915</v>
      </c>
      <c r="H11" s="85">
        <v>752.79755849440494</v>
      </c>
      <c r="I11" s="108" t="s">
        <v>1127</v>
      </c>
    </row>
    <row r="12" spans="1:9" x14ac:dyDescent="0.2">
      <c r="A12" s="94" t="s">
        <v>26</v>
      </c>
      <c r="B12" s="80" t="s">
        <v>158</v>
      </c>
      <c r="C12" s="81">
        <v>346</v>
      </c>
      <c r="D12" s="81">
        <v>0</v>
      </c>
      <c r="E12" s="81">
        <v>0</v>
      </c>
      <c r="F12" s="81">
        <v>346</v>
      </c>
      <c r="G12" s="81">
        <v>53866</v>
      </c>
      <c r="H12" s="82">
        <v>642.33468235993018</v>
      </c>
      <c r="I12" s="108" t="s">
        <v>1127</v>
      </c>
    </row>
    <row r="13" spans="1:9" x14ac:dyDescent="0.2">
      <c r="A13" s="95" t="s">
        <v>22</v>
      </c>
      <c r="B13" s="83" t="s">
        <v>824</v>
      </c>
      <c r="C13" s="84">
        <v>34</v>
      </c>
      <c r="D13" s="84">
        <v>4</v>
      </c>
      <c r="E13" s="84">
        <v>0</v>
      </c>
      <c r="F13" s="84">
        <v>38</v>
      </c>
      <c r="G13" s="84">
        <v>6698</v>
      </c>
      <c r="H13" s="85">
        <v>567.33353239773066</v>
      </c>
      <c r="I13" s="108" t="s">
        <v>1127</v>
      </c>
    </row>
    <row r="14" spans="1:9" x14ac:dyDescent="0.2">
      <c r="A14" s="94" t="s">
        <v>20</v>
      </c>
      <c r="B14" s="80" t="s">
        <v>861</v>
      </c>
      <c r="C14" s="81">
        <v>25</v>
      </c>
      <c r="D14" s="81">
        <v>0</v>
      </c>
      <c r="E14" s="81">
        <v>0</v>
      </c>
      <c r="F14" s="81">
        <v>25</v>
      </c>
      <c r="G14" s="81">
        <v>4894</v>
      </c>
      <c r="H14" s="82">
        <v>510.82958724969347</v>
      </c>
      <c r="I14" s="108" t="s">
        <v>1127</v>
      </c>
    </row>
    <row r="15" spans="1:9" x14ac:dyDescent="0.2">
      <c r="A15" s="95" t="s">
        <v>28</v>
      </c>
      <c r="B15" s="83" t="s">
        <v>549</v>
      </c>
      <c r="C15" s="84">
        <v>49</v>
      </c>
      <c r="D15" s="84">
        <v>0</v>
      </c>
      <c r="E15" s="84">
        <v>0</v>
      </c>
      <c r="F15" s="84">
        <v>49</v>
      </c>
      <c r="G15" s="84">
        <v>10731</v>
      </c>
      <c r="H15" s="85">
        <v>456.62100456621005</v>
      </c>
      <c r="I15" s="99" t="s">
        <v>10</v>
      </c>
    </row>
    <row r="16" spans="1:9" x14ac:dyDescent="0.2">
      <c r="A16" s="94" t="s">
        <v>14</v>
      </c>
      <c r="B16" s="80" t="s">
        <v>529</v>
      </c>
      <c r="C16" s="81">
        <v>117</v>
      </c>
      <c r="D16" s="81">
        <v>1</v>
      </c>
      <c r="E16" s="81">
        <v>2</v>
      </c>
      <c r="F16" s="81">
        <v>120</v>
      </c>
      <c r="G16" s="81">
        <v>26997</v>
      </c>
      <c r="H16" s="82">
        <v>444.49383264807199</v>
      </c>
      <c r="I16" s="99" t="s">
        <v>10</v>
      </c>
    </row>
    <row r="17" spans="1:9" x14ac:dyDescent="0.2">
      <c r="A17" s="95" t="s">
        <v>22</v>
      </c>
      <c r="B17" s="83" t="s">
        <v>752</v>
      </c>
      <c r="C17" s="84">
        <v>17</v>
      </c>
      <c r="D17" s="84">
        <v>0</v>
      </c>
      <c r="E17" s="84">
        <v>0</v>
      </c>
      <c r="F17" s="84">
        <v>17</v>
      </c>
      <c r="G17" s="84">
        <v>4255</v>
      </c>
      <c r="H17" s="85">
        <v>399.52996474735608</v>
      </c>
      <c r="I17" s="99" t="s">
        <v>10</v>
      </c>
    </row>
    <row r="18" spans="1:9" x14ac:dyDescent="0.2">
      <c r="A18" s="94" t="s">
        <v>14</v>
      </c>
      <c r="B18" s="80" t="s">
        <v>385</v>
      </c>
      <c r="C18" s="81">
        <v>75</v>
      </c>
      <c r="D18" s="81">
        <v>0</v>
      </c>
      <c r="E18" s="81">
        <v>0</v>
      </c>
      <c r="F18" s="81">
        <v>75</v>
      </c>
      <c r="G18" s="81">
        <v>19717</v>
      </c>
      <c r="H18" s="82">
        <v>380.38241111730991</v>
      </c>
      <c r="I18" s="99" t="s">
        <v>10</v>
      </c>
    </row>
    <row r="19" spans="1:9" x14ac:dyDescent="0.2">
      <c r="A19" s="95" t="s">
        <v>20</v>
      </c>
      <c r="B19" s="83" t="s">
        <v>601</v>
      </c>
      <c r="C19" s="84">
        <v>25</v>
      </c>
      <c r="D19" s="84">
        <v>1</v>
      </c>
      <c r="E19" s="84">
        <v>0</v>
      </c>
      <c r="F19" s="84">
        <v>26</v>
      </c>
      <c r="G19" s="84">
        <v>6847</v>
      </c>
      <c r="H19" s="85">
        <v>379.72834818168542</v>
      </c>
      <c r="I19" s="99" t="s">
        <v>10</v>
      </c>
    </row>
    <row r="20" spans="1:9" x14ac:dyDescent="0.2">
      <c r="A20" s="94" t="s">
        <v>20</v>
      </c>
      <c r="B20" s="80" t="s">
        <v>99</v>
      </c>
      <c r="C20" s="81">
        <v>92</v>
      </c>
      <c r="D20" s="81">
        <v>5</v>
      </c>
      <c r="E20" s="81">
        <v>0</v>
      </c>
      <c r="F20" s="81">
        <v>97</v>
      </c>
      <c r="G20" s="81">
        <v>26396</v>
      </c>
      <c r="H20" s="82">
        <v>367.47992120018182</v>
      </c>
      <c r="I20" s="99" t="s">
        <v>10</v>
      </c>
    </row>
    <row r="21" spans="1:9" x14ac:dyDescent="0.2">
      <c r="A21" s="95" t="s">
        <v>30</v>
      </c>
      <c r="B21" s="83" t="s">
        <v>669</v>
      </c>
      <c r="C21" s="84">
        <v>37</v>
      </c>
      <c r="D21" s="84">
        <v>0</v>
      </c>
      <c r="E21" s="84">
        <v>0</v>
      </c>
      <c r="F21" s="84">
        <v>37</v>
      </c>
      <c r="G21" s="84">
        <v>10226</v>
      </c>
      <c r="H21" s="85">
        <v>361.82280461568553</v>
      </c>
      <c r="I21" s="99" t="s">
        <v>10</v>
      </c>
    </row>
    <row r="22" spans="1:9" x14ac:dyDescent="0.2">
      <c r="A22" s="94" t="s">
        <v>20</v>
      </c>
      <c r="B22" s="80" t="s">
        <v>276</v>
      </c>
      <c r="C22" s="81">
        <v>28</v>
      </c>
      <c r="D22" s="81">
        <v>0</v>
      </c>
      <c r="E22" s="81">
        <v>0</v>
      </c>
      <c r="F22" s="81">
        <v>28</v>
      </c>
      <c r="G22" s="81">
        <v>7852</v>
      </c>
      <c r="H22" s="82">
        <v>356.5970453387672</v>
      </c>
      <c r="I22" s="99" t="s">
        <v>10</v>
      </c>
    </row>
    <row r="23" spans="1:9" x14ac:dyDescent="0.2">
      <c r="A23" s="95" t="s">
        <v>8</v>
      </c>
      <c r="B23" s="83" t="s">
        <v>516</v>
      </c>
      <c r="C23" s="84">
        <v>69</v>
      </c>
      <c r="D23" s="84">
        <v>0</v>
      </c>
      <c r="E23" s="84">
        <v>0</v>
      </c>
      <c r="F23" s="84">
        <v>69</v>
      </c>
      <c r="G23" s="84">
        <v>20999</v>
      </c>
      <c r="H23" s="85">
        <v>328.58707557502737</v>
      </c>
      <c r="I23" s="99" t="s">
        <v>10</v>
      </c>
    </row>
    <row r="24" spans="1:9" x14ac:dyDescent="0.2">
      <c r="A24" s="94" t="s">
        <v>24</v>
      </c>
      <c r="B24" s="80" t="s">
        <v>194</v>
      </c>
      <c r="C24" s="81">
        <v>31</v>
      </c>
      <c r="D24" s="81">
        <v>0</v>
      </c>
      <c r="E24" s="81">
        <v>0</v>
      </c>
      <c r="F24" s="81">
        <v>31</v>
      </c>
      <c r="G24" s="81">
        <v>9986</v>
      </c>
      <c r="H24" s="82">
        <v>310.43460845183256</v>
      </c>
      <c r="I24" s="99" t="s">
        <v>10</v>
      </c>
    </row>
    <row r="25" spans="1:9" x14ac:dyDescent="0.2">
      <c r="A25" s="95" t="s">
        <v>30</v>
      </c>
      <c r="B25" s="83" t="s">
        <v>652</v>
      </c>
      <c r="C25" s="84">
        <v>14</v>
      </c>
      <c r="D25" s="84">
        <v>1</v>
      </c>
      <c r="E25" s="84">
        <v>0</v>
      </c>
      <c r="F25" s="84">
        <v>15</v>
      </c>
      <c r="G25" s="84">
        <v>5167</v>
      </c>
      <c r="H25" s="85">
        <v>290.30385136442811</v>
      </c>
      <c r="I25" s="97" t="s">
        <v>13</v>
      </c>
    </row>
    <row r="26" spans="1:9" x14ac:dyDescent="0.2">
      <c r="A26" s="94" t="s">
        <v>24</v>
      </c>
      <c r="B26" s="80" t="s">
        <v>611</v>
      </c>
      <c r="C26" s="81">
        <v>17</v>
      </c>
      <c r="D26" s="81">
        <v>0</v>
      </c>
      <c r="E26" s="81">
        <v>0</v>
      </c>
      <c r="F26" s="81">
        <v>17</v>
      </c>
      <c r="G26" s="81">
        <v>6044</v>
      </c>
      <c r="H26" s="82">
        <v>281.27068166776968</v>
      </c>
      <c r="I26" s="97" t="s">
        <v>13</v>
      </c>
    </row>
    <row r="27" spans="1:9" x14ac:dyDescent="0.2">
      <c r="A27" s="95" t="s">
        <v>11</v>
      </c>
      <c r="B27" s="83" t="s">
        <v>172</v>
      </c>
      <c r="C27" s="84">
        <v>27</v>
      </c>
      <c r="D27" s="84">
        <v>0</v>
      </c>
      <c r="E27" s="84">
        <v>0</v>
      </c>
      <c r="F27" s="84">
        <v>27</v>
      </c>
      <c r="G27" s="84">
        <v>9679</v>
      </c>
      <c r="H27" s="85">
        <v>278.95443744188452</v>
      </c>
      <c r="I27" s="97" t="s">
        <v>13</v>
      </c>
    </row>
    <row r="28" spans="1:9" x14ac:dyDescent="0.2">
      <c r="A28" s="94" t="s">
        <v>24</v>
      </c>
      <c r="B28" s="80" t="s">
        <v>844</v>
      </c>
      <c r="C28" s="81">
        <v>11</v>
      </c>
      <c r="D28" s="81">
        <v>0</v>
      </c>
      <c r="E28" s="81">
        <v>0</v>
      </c>
      <c r="F28" s="81">
        <v>11</v>
      </c>
      <c r="G28" s="81">
        <v>3951</v>
      </c>
      <c r="H28" s="82">
        <v>278.41052898000504</v>
      </c>
      <c r="I28" s="97" t="s">
        <v>13</v>
      </c>
    </row>
    <row r="29" spans="1:9" x14ac:dyDescent="0.2">
      <c r="A29" s="95" t="s">
        <v>102</v>
      </c>
      <c r="B29" s="83" t="s">
        <v>563</v>
      </c>
      <c r="C29" s="84">
        <v>17</v>
      </c>
      <c r="D29" s="84">
        <v>0</v>
      </c>
      <c r="E29" s="84">
        <v>0</v>
      </c>
      <c r="F29" s="84">
        <v>17</v>
      </c>
      <c r="G29" s="84">
        <v>6332</v>
      </c>
      <c r="H29" s="85">
        <v>268.47757422615285</v>
      </c>
      <c r="I29" s="97" t="s">
        <v>13</v>
      </c>
    </row>
    <row r="30" spans="1:9" x14ac:dyDescent="0.2">
      <c r="A30" s="94" t="s">
        <v>28</v>
      </c>
      <c r="B30" s="80" t="s">
        <v>398</v>
      </c>
      <c r="C30" s="81">
        <v>61</v>
      </c>
      <c r="D30" s="81">
        <v>0</v>
      </c>
      <c r="E30" s="81">
        <v>0</v>
      </c>
      <c r="F30" s="81">
        <v>61</v>
      </c>
      <c r="G30" s="81">
        <v>23212</v>
      </c>
      <c r="H30" s="82">
        <v>262.79510597966572</v>
      </c>
      <c r="I30" s="97" t="s">
        <v>13</v>
      </c>
    </row>
    <row r="31" spans="1:9" x14ac:dyDescent="0.2">
      <c r="A31" s="95" t="s">
        <v>135</v>
      </c>
      <c r="B31" s="83" t="s">
        <v>459</v>
      </c>
      <c r="C31" s="84">
        <v>12</v>
      </c>
      <c r="D31" s="84">
        <v>4</v>
      </c>
      <c r="E31" s="84">
        <v>0</v>
      </c>
      <c r="F31" s="84">
        <v>16</v>
      </c>
      <c r="G31" s="84">
        <v>6522</v>
      </c>
      <c r="H31" s="85">
        <v>245.32352039251765</v>
      </c>
      <c r="I31" s="97" t="s">
        <v>13</v>
      </c>
    </row>
    <row r="32" spans="1:9" x14ac:dyDescent="0.2">
      <c r="A32" s="94" t="s">
        <v>40</v>
      </c>
      <c r="B32" s="80" t="s">
        <v>75</v>
      </c>
      <c r="C32" s="81">
        <v>25</v>
      </c>
      <c r="D32" s="81">
        <v>0</v>
      </c>
      <c r="E32" s="81">
        <v>0</v>
      </c>
      <c r="F32" s="81">
        <v>25</v>
      </c>
      <c r="G32" s="81">
        <v>10657</v>
      </c>
      <c r="H32" s="82">
        <v>234.58759500797601</v>
      </c>
      <c r="I32" s="97" t="s">
        <v>13</v>
      </c>
    </row>
    <row r="33" spans="1:9" x14ac:dyDescent="0.2">
      <c r="A33" s="95" t="s">
        <v>8</v>
      </c>
      <c r="B33" s="83" t="s">
        <v>346</v>
      </c>
      <c r="C33" s="84">
        <v>3</v>
      </c>
      <c r="D33" s="84">
        <v>0</v>
      </c>
      <c r="E33" s="84">
        <v>0</v>
      </c>
      <c r="F33" s="84">
        <v>3</v>
      </c>
      <c r="G33" s="84">
        <v>1389</v>
      </c>
      <c r="H33" s="85">
        <v>215.98272138228944</v>
      </c>
      <c r="I33" s="97" t="s">
        <v>13</v>
      </c>
    </row>
    <row r="34" spans="1:9" x14ac:dyDescent="0.2">
      <c r="A34" s="109" t="s">
        <v>142</v>
      </c>
      <c r="B34" s="87" t="s">
        <v>209</v>
      </c>
      <c r="C34" s="88">
        <v>22</v>
      </c>
      <c r="D34" s="88">
        <v>0</v>
      </c>
      <c r="E34" s="88">
        <v>0</v>
      </c>
      <c r="F34" s="88">
        <v>22</v>
      </c>
      <c r="G34" s="88">
        <v>10425</v>
      </c>
      <c r="H34" s="89">
        <v>211.03117505995201</v>
      </c>
      <c r="I34" s="97" t="s">
        <v>13</v>
      </c>
    </row>
    <row r="35" spans="1:9" x14ac:dyDescent="0.2">
      <c r="A35" s="95" t="s">
        <v>38</v>
      </c>
      <c r="B35" s="83" t="s">
        <v>82</v>
      </c>
      <c r="C35" s="84">
        <v>26</v>
      </c>
      <c r="D35" s="84">
        <v>0</v>
      </c>
      <c r="E35" s="84">
        <v>0</v>
      </c>
      <c r="F35" s="84">
        <v>26</v>
      </c>
      <c r="G35" s="84">
        <v>14085</v>
      </c>
      <c r="H35" s="85">
        <v>184.59353922612709</v>
      </c>
      <c r="I35" s="97" t="s">
        <v>13</v>
      </c>
    </row>
    <row r="36" spans="1:9" x14ac:dyDescent="0.2">
      <c r="A36" s="94" t="s">
        <v>22</v>
      </c>
      <c r="B36" s="80" t="s">
        <v>729</v>
      </c>
      <c r="C36" s="81">
        <v>6</v>
      </c>
      <c r="D36" s="81">
        <v>0</v>
      </c>
      <c r="E36" s="81">
        <v>1</v>
      </c>
      <c r="F36" s="81">
        <v>7</v>
      </c>
      <c r="G36" s="81">
        <v>3963</v>
      </c>
      <c r="H36" s="82">
        <v>176.63386323492304</v>
      </c>
      <c r="I36" s="97" t="s">
        <v>13</v>
      </c>
    </row>
    <row r="37" spans="1:9" x14ac:dyDescent="0.2">
      <c r="A37" s="95" t="s">
        <v>11</v>
      </c>
      <c r="B37" s="83" t="s">
        <v>480</v>
      </c>
      <c r="C37" s="84">
        <v>13</v>
      </c>
      <c r="D37" s="84">
        <v>0</v>
      </c>
      <c r="E37" s="84">
        <v>0</v>
      </c>
      <c r="F37" s="84">
        <v>13</v>
      </c>
      <c r="G37" s="84">
        <v>7904</v>
      </c>
      <c r="H37" s="85">
        <v>164.4736842105263</v>
      </c>
      <c r="I37" s="97" t="s">
        <v>13</v>
      </c>
    </row>
    <row r="38" spans="1:9" x14ac:dyDescent="0.2">
      <c r="A38" s="94" t="s">
        <v>26</v>
      </c>
      <c r="B38" s="80" t="s">
        <v>713</v>
      </c>
      <c r="C38" s="81">
        <v>45</v>
      </c>
      <c r="D38" s="81">
        <v>1</v>
      </c>
      <c r="E38" s="81">
        <v>0</v>
      </c>
      <c r="F38" s="81">
        <v>46</v>
      </c>
      <c r="G38" s="81">
        <v>28054</v>
      </c>
      <c r="H38" s="82">
        <v>163.96948741712413</v>
      </c>
      <c r="I38" s="97" t="s">
        <v>13</v>
      </c>
    </row>
    <row r="39" spans="1:9" x14ac:dyDescent="0.2">
      <c r="A39" s="95" t="s">
        <v>80</v>
      </c>
      <c r="B39" s="83" t="s">
        <v>80</v>
      </c>
      <c r="C39" s="84">
        <v>135</v>
      </c>
      <c r="D39" s="84">
        <v>0</v>
      </c>
      <c r="E39" s="84">
        <v>0</v>
      </c>
      <c r="F39" s="84">
        <v>135</v>
      </c>
      <c r="G39" s="84">
        <v>83808</v>
      </c>
      <c r="H39" s="85">
        <v>161.08247422680412</v>
      </c>
      <c r="I39" s="97" t="s">
        <v>13</v>
      </c>
    </row>
    <row r="40" spans="1:9" x14ac:dyDescent="0.2">
      <c r="A40" s="94" t="s">
        <v>14</v>
      </c>
      <c r="B40" s="80" t="s">
        <v>808</v>
      </c>
      <c r="C40" s="81">
        <v>5</v>
      </c>
      <c r="D40" s="81">
        <v>0</v>
      </c>
      <c r="E40" s="81">
        <v>0</v>
      </c>
      <c r="F40" s="81">
        <v>5</v>
      </c>
      <c r="G40" s="81">
        <v>3119</v>
      </c>
      <c r="H40" s="82">
        <v>160.3077909586406</v>
      </c>
      <c r="I40" s="97" t="s">
        <v>13</v>
      </c>
    </row>
    <row r="41" spans="1:9" x14ac:dyDescent="0.2">
      <c r="A41" s="95" t="s">
        <v>26</v>
      </c>
      <c r="B41" s="83" t="s">
        <v>322</v>
      </c>
      <c r="C41" s="84">
        <v>101</v>
      </c>
      <c r="D41" s="84">
        <v>0</v>
      </c>
      <c r="E41" s="84">
        <v>0</v>
      </c>
      <c r="F41" s="84">
        <v>101</v>
      </c>
      <c r="G41" s="84">
        <v>67540</v>
      </c>
      <c r="H41" s="85">
        <v>149.54101273319515</v>
      </c>
      <c r="I41" s="97" t="s">
        <v>13</v>
      </c>
    </row>
    <row r="42" spans="1:9" x14ac:dyDescent="0.2">
      <c r="A42" s="94" t="s">
        <v>26</v>
      </c>
      <c r="B42" s="80" t="s">
        <v>572</v>
      </c>
      <c r="C42" s="81">
        <v>136</v>
      </c>
      <c r="D42" s="81">
        <v>0</v>
      </c>
      <c r="E42" s="81">
        <v>0</v>
      </c>
      <c r="F42" s="81">
        <v>136</v>
      </c>
      <c r="G42" s="81">
        <v>93101</v>
      </c>
      <c r="H42" s="82">
        <v>146.07791538221932</v>
      </c>
      <c r="I42" s="97" t="s">
        <v>13</v>
      </c>
    </row>
    <row r="43" spans="1:9" x14ac:dyDescent="0.2">
      <c r="A43" s="95" t="s">
        <v>53</v>
      </c>
      <c r="B43" s="83" t="s">
        <v>53</v>
      </c>
      <c r="C43" s="84">
        <v>68</v>
      </c>
      <c r="D43" s="84">
        <v>0</v>
      </c>
      <c r="E43" s="84">
        <v>0</v>
      </c>
      <c r="F43" s="84">
        <v>68</v>
      </c>
      <c r="G43" s="84">
        <v>47617</v>
      </c>
      <c r="H43" s="85">
        <v>142.80614066404857</v>
      </c>
      <c r="I43" s="97" t="s">
        <v>13</v>
      </c>
    </row>
    <row r="44" spans="1:9" x14ac:dyDescent="0.2">
      <c r="A44" s="94" t="s">
        <v>142</v>
      </c>
      <c r="B44" s="80" t="s">
        <v>387</v>
      </c>
      <c r="C44" s="81">
        <v>6</v>
      </c>
      <c r="D44" s="81">
        <v>0</v>
      </c>
      <c r="E44" s="81">
        <v>0</v>
      </c>
      <c r="F44" s="81">
        <v>6</v>
      </c>
      <c r="G44" s="81">
        <v>4217</v>
      </c>
      <c r="H44" s="82">
        <v>142.28124258951863</v>
      </c>
      <c r="I44" s="97" t="s">
        <v>13</v>
      </c>
    </row>
    <row r="45" spans="1:9" x14ac:dyDescent="0.2">
      <c r="A45" s="95" t="s">
        <v>98</v>
      </c>
      <c r="B45" s="83" t="s">
        <v>547</v>
      </c>
      <c r="C45" s="84">
        <v>8</v>
      </c>
      <c r="D45" s="84">
        <v>0</v>
      </c>
      <c r="E45" s="84">
        <v>0</v>
      </c>
      <c r="F45" s="84">
        <v>8</v>
      </c>
      <c r="G45" s="84">
        <v>5718</v>
      </c>
      <c r="H45" s="85">
        <v>139.90905911157748</v>
      </c>
      <c r="I45" s="97" t="s">
        <v>13</v>
      </c>
    </row>
    <row r="46" spans="1:9" x14ac:dyDescent="0.2">
      <c r="A46" s="94" t="s">
        <v>22</v>
      </c>
      <c r="B46" s="80" t="s">
        <v>239</v>
      </c>
      <c r="C46" s="81">
        <v>31</v>
      </c>
      <c r="D46" s="81">
        <v>1</v>
      </c>
      <c r="E46" s="81">
        <v>0</v>
      </c>
      <c r="F46" s="81">
        <v>32</v>
      </c>
      <c r="G46" s="81">
        <v>22892</v>
      </c>
      <c r="H46" s="82">
        <v>139.7868250917351</v>
      </c>
      <c r="I46" s="97" t="s">
        <v>13</v>
      </c>
    </row>
    <row r="47" spans="1:9" x14ac:dyDescent="0.2">
      <c r="A47" s="95" t="s">
        <v>40</v>
      </c>
      <c r="B47" s="83" t="s">
        <v>313</v>
      </c>
      <c r="C47" s="84">
        <v>3</v>
      </c>
      <c r="D47" s="84">
        <v>0</v>
      </c>
      <c r="E47" s="84">
        <v>0</v>
      </c>
      <c r="F47" s="84">
        <v>3</v>
      </c>
      <c r="G47" s="84">
        <v>2379</v>
      </c>
      <c r="H47" s="85">
        <v>126.10340479192938</v>
      </c>
      <c r="I47" s="97" t="s">
        <v>13</v>
      </c>
    </row>
    <row r="48" spans="1:9" x14ac:dyDescent="0.2">
      <c r="A48" s="94" t="s">
        <v>38</v>
      </c>
      <c r="B48" s="80" t="s">
        <v>615</v>
      </c>
      <c r="C48" s="81">
        <v>4</v>
      </c>
      <c r="D48" s="81">
        <v>9</v>
      </c>
      <c r="E48" s="81">
        <v>0</v>
      </c>
      <c r="F48" s="81">
        <v>13</v>
      </c>
      <c r="G48" s="81">
        <v>10731</v>
      </c>
      <c r="H48" s="82">
        <v>121.14434815021899</v>
      </c>
      <c r="I48" s="97" t="s">
        <v>13</v>
      </c>
    </row>
    <row r="49" spans="1:9" x14ac:dyDescent="0.2">
      <c r="A49" s="95" t="s">
        <v>17</v>
      </c>
      <c r="B49" s="83" t="s">
        <v>651</v>
      </c>
      <c r="C49" s="84">
        <v>16</v>
      </c>
      <c r="D49" s="84">
        <v>0</v>
      </c>
      <c r="E49" s="84">
        <v>0</v>
      </c>
      <c r="F49" s="84">
        <v>16</v>
      </c>
      <c r="G49" s="84">
        <v>13659</v>
      </c>
      <c r="H49" s="85">
        <v>117.13888278790542</v>
      </c>
      <c r="I49" s="97" t="s">
        <v>13</v>
      </c>
    </row>
    <row r="50" spans="1:9" x14ac:dyDescent="0.2">
      <c r="A50" s="94" t="s">
        <v>62</v>
      </c>
      <c r="B50" s="80" t="s">
        <v>853</v>
      </c>
      <c r="C50" s="81">
        <v>46</v>
      </c>
      <c r="D50" s="81">
        <v>0</v>
      </c>
      <c r="E50" s="81">
        <v>1</v>
      </c>
      <c r="F50" s="81">
        <v>47</v>
      </c>
      <c r="G50" s="81">
        <v>42149</v>
      </c>
      <c r="H50" s="82">
        <v>111.50916984981851</v>
      </c>
      <c r="I50" s="97" t="s">
        <v>13</v>
      </c>
    </row>
    <row r="51" spans="1:9" x14ac:dyDescent="0.2">
      <c r="A51" s="95" t="s">
        <v>28</v>
      </c>
      <c r="B51" s="83" t="s">
        <v>330</v>
      </c>
      <c r="C51" s="84">
        <v>6</v>
      </c>
      <c r="D51" s="84">
        <v>0</v>
      </c>
      <c r="E51" s="84">
        <v>0</v>
      </c>
      <c r="F51" s="84">
        <v>6</v>
      </c>
      <c r="G51" s="84">
        <v>5891</v>
      </c>
      <c r="H51" s="85">
        <v>101.85028008827025</v>
      </c>
      <c r="I51" s="97" t="s">
        <v>13</v>
      </c>
    </row>
    <row r="52" spans="1:9" x14ac:dyDescent="0.2">
      <c r="A52" s="94" t="s">
        <v>62</v>
      </c>
      <c r="B52" s="80" t="s">
        <v>660</v>
      </c>
      <c r="C52" s="81">
        <v>16</v>
      </c>
      <c r="D52" s="81">
        <v>1</v>
      </c>
      <c r="E52" s="81">
        <v>1</v>
      </c>
      <c r="F52" s="81">
        <v>18</v>
      </c>
      <c r="G52" s="81">
        <v>17858</v>
      </c>
      <c r="H52" s="82">
        <v>100.79516183223207</v>
      </c>
      <c r="I52" s="97" t="s">
        <v>13</v>
      </c>
    </row>
    <row r="53" spans="1:9" x14ac:dyDescent="0.2">
      <c r="A53" s="100" t="s">
        <v>24</v>
      </c>
      <c r="B53" s="104" t="s">
        <v>336</v>
      </c>
      <c r="C53" s="101">
        <v>59</v>
      </c>
      <c r="D53" s="101">
        <v>0</v>
      </c>
      <c r="E53" s="101">
        <v>0</v>
      </c>
      <c r="F53" s="101">
        <v>59</v>
      </c>
      <c r="G53" s="101">
        <v>58962</v>
      </c>
      <c r="H53" s="102">
        <v>100.06444828872833</v>
      </c>
      <c r="I53" s="98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Dengue</vt:lpstr>
      <vt:lpstr>Chik</vt:lpstr>
      <vt:lpstr>zika</vt:lpstr>
      <vt:lpstr>LIRAa</vt:lpstr>
      <vt:lpstr>Consolidado</vt:lpstr>
      <vt:lpstr>Planilha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2020-01-20T18:09:52Z</cp:lastPrinted>
  <dcterms:created xsi:type="dcterms:W3CDTF">2016-01-22T18:58:14Z</dcterms:created>
  <dcterms:modified xsi:type="dcterms:W3CDTF">2020-02-03T17:43:48Z</dcterms:modified>
</cp:coreProperties>
</file>