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Fevereiro\10-02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" sheetId="9" r:id="rId6"/>
  </sheets>
  <externalReferences>
    <externalReference r:id="rId7"/>
  </externalReferences>
  <definedNames>
    <definedName name="_xlnm._FilterDatabase" localSheetId="1" hidden="1">Chik!$A$4:$R$857</definedName>
    <definedName name="_xlnm._FilterDatabase" localSheetId="4" hidden="1">Consolidado!$A$5:$U$858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F513" i="5" l="1"/>
  <c r="G513" i="5"/>
  <c r="H513" i="5"/>
  <c r="F50" i="5"/>
  <c r="G50" i="5"/>
  <c r="H50" i="5"/>
  <c r="I50" i="5" s="1"/>
  <c r="L50" i="5" s="1"/>
  <c r="M50" i="5" s="1"/>
  <c r="F531" i="5"/>
  <c r="G531" i="5"/>
  <c r="H531" i="5"/>
  <c r="I531" i="5" s="1"/>
  <c r="L531" i="5" s="1"/>
  <c r="M531" i="5" s="1"/>
  <c r="F142" i="5"/>
  <c r="G142" i="5"/>
  <c r="H142" i="5"/>
  <c r="F296" i="5"/>
  <c r="G296" i="5"/>
  <c r="H296" i="5"/>
  <c r="F179" i="5"/>
  <c r="G179" i="5"/>
  <c r="H179" i="5"/>
  <c r="I179" i="5" s="1"/>
  <c r="L179" i="5" s="1"/>
  <c r="M179" i="5" s="1"/>
  <c r="F178" i="5"/>
  <c r="G178" i="5"/>
  <c r="H178" i="5"/>
  <c r="I178" i="5" s="1"/>
  <c r="L178" i="5" s="1"/>
  <c r="M178" i="5" s="1"/>
  <c r="F847" i="5"/>
  <c r="G847" i="5"/>
  <c r="H847" i="5"/>
  <c r="F609" i="5"/>
  <c r="G609" i="5"/>
  <c r="H609" i="5"/>
  <c r="F556" i="5"/>
  <c r="G556" i="5"/>
  <c r="H556" i="5"/>
  <c r="I556" i="5" s="1"/>
  <c r="L556" i="5" s="1"/>
  <c r="M556" i="5" s="1"/>
  <c r="F547" i="5"/>
  <c r="G547" i="5"/>
  <c r="H547" i="5"/>
  <c r="F646" i="5"/>
  <c r="G646" i="5"/>
  <c r="H646" i="5"/>
  <c r="F832" i="5"/>
  <c r="G832" i="5"/>
  <c r="H832" i="5"/>
  <c r="F856" i="5"/>
  <c r="G856" i="5"/>
  <c r="H856" i="5"/>
  <c r="I856" i="5" s="1"/>
  <c r="L856" i="5" s="1"/>
  <c r="M856" i="5" s="1"/>
  <c r="F209" i="5"/>
  <c r="G209" i="5"/>
  <c r="H209" i="5"/>
  <c r="I209" i="5" s="1"/>
  <c r="L209" i="5" s="1"/>
  <c r="M209" i="5" s="1"/>
  <c r="F56" i="5"/>
  <c r="G56" i="5"/>
  <c r="H56" i="5"/>
  <c r="F463" i="5"/>
  <c r="G463" i="5"/>
  <c r="H463" i="5"/>
  <c r="F242" i="5"/>
  <c r="G242" i="5"/>
  <c r="H242" i="5"/>
  <c r="I242" i="5" s="1"/>
  <c r="L242" i="5" s="1"/>
  <c r="M242" i="5" s="1"/>
  <c r="F708" i="5"/>
  <c r="G708" i="5"/>
  <c r="H708" i="5"/>
  <c r="I708" i="5" s="1"/>
  <c r="L708" i="5" s="1"/>
  <c r="M708" i="5" s="1"/>
  <c r="F381" i="5"/>
  <c r="G381" i="5"/>
  <c r="H381" i="5"/>
  <c r="F645" i="5"/>
  <c r="G645" i="5"/>
  <c r="H645" i="5"/>
  <c r="F826" i="5"/>
  <c r="G826" i="5"/>
  <c r="H826" i="5"/>
  <c r="I826" i="5" s="1"/>
  <c r="L826" i="5" s="1"/>
  <c r="M826" i="5" s="1"/>
  <c r="F654" i="5"/>
  <c r="G654" i="5"/>
  <c r="H654" i="5"/>
  <c r="I654" i="5" s="1"/>
  <c r="L654" i="5" s="1"/>
  <c r="M654" i="5" s="1"/>
  <c r="F363" i="5"/>
  <c r="G363" i="5"/>
  <c r="H363" i="5"/>
  <c r="F392" i="5"/>
  <c r="G392" i="5"/>
  <c r="H392" i="5"/>
  <c r="F123" i="5"/>
  <c r="G123" i="5"/>
  <c r="H123" i="5"/>
  <c r="I123" i="5" s="1"/>
  <c r="L123" i="5" s="1"/>
  <c r="M123" i="5" s="1"/>
  <c r="F310" i="5"/>
  <c r="G310" i="5"/>
  <c r="H310" i="5"/>
  <c r="I310" i="5" s="1"/>
  <c r="L310" i="5" s="1"/>
  <c r="M310" i="5" s="1"/>
  <c r="F127" i="5"/>
  <c r="G127" i="5"/>
  <c r="H127" i="5"/>
  <c r="F287" i="5"/>
  <c r="G287" i="5"/>
  <c r="H287" i="5"/>
  <c r="F246" i="5"/>
  <c r="G246" i="5"/>
  <c r="H246" i="5"/>
  <c r="I246" i="5" s="1"/>
  <c r="L246" i="5" s="1"/>
  <c r="M246" i="5" s="1"/>
  <c r="F207" i="5"/>
  <c r="G207" i="5"/>
  <c r="H207" i="5"/>
  <c r="I207" i="5" s="1"/>
  <c r="L207" i="5" s="1"/>
  <c r="M207" i="5" s="1"/>
  <c r="F365" i="5"/>
  <c r="G365" i="5"/>
  <c r="H365" i="5"/>
  <c r="F831" i="5"/>
  <c r="G831" i="5"/>
  <c r="H831" i="5"/>
  <c r="F332" i="5"/>
  <c r="G332" i="5"/>
  <c r="H332" i="5"/>
  <c r="I332" i="5" s="1"/>
  <c r="L332" i="5" s="1"/>
  <c r="M332" i="5" s="1"/>
  <c r="F84" i="5"/>
  <c r="G84" i="5"/>
  <c r="H84" i="5"/>
  <c r="I84" i="5" s="1"/>
  <c r="L84" i="5" s="1"/>
  <c r="M84" i="5" s="1"/>
  <c r="F554" i="5"/>
  <c r="G554" i="5"/>
  <c r="H554" i="5"/>
  <c r="F803" i="5"/>
  <c r="G803" i="5"/>
  <c r="H803" i="5"/>
  <c r="F394" i="5"/>
  <c r="G394" i="5"/>
  <c r="H394" i="5"/>
  <c r="I394" i="5" s="1"/>
  <c r="L394" i="5" s="1"/>
  <c r="M394" i="5" s="1"/>
  <c r="F574" i="5"/>
  <c r="G574" i="5"/>
  <c r="H574" i="5"/>
  <c r="I574" i="5" s="1"/>
  <c r="L574" i="5" s="1"/>
  <c r="M574" i="5" s="1"/>
  <c r="F304" i="5"/>
  <c r="G304" i="5"/>
  <c r="H304" i="5"/>
  <c r="F606" i="5"/>
  <c r="G606" i="5"/>
  <c r="H606" i="5"/>
  <c r="F724" i="5"/>
  <c r="G724" i="5"/>
  <c r="H724" i="5"/>
  <c r="I724" i="5" s="1"/>
  <c r="L724" i="5" s="1"/>
  <c r="M724" i="5" s="1"/>
  <c r="F769" i="5"/>
  <c r="G769" i="5"/>
  <c r="H769" i="5"/>
  <c r="I769" i="5" s="1"/>
  <c r="L769" i="5" s="1"/>
  <c r="M769" i="5" s="1"/>
  <c r="A3" i="5"/>
  <c r="I304" i="5" l="1"/>
  <c r="L304" i="5" s="1"/>
  <c r="M304" i="5" s="1"/>
  <c r="I554" i="5"/>
  <c r="L554" i="5" s="1"/>
  <c r="M554" i="5" s="1"/>
  <c r="I365" i="5"/>
  <c r="L365" i="5" s="1"/>
  <c r="M365" i="5" s="1"/>
  <c r="I127" i="5"/>
  <c r="L127" i="5" s="1"/>
  <c r="M127" i="5" s="1"/>
  <c r="I363" i="5"/>
  <c r="L363" i="5" s="1"/>
  <c r="M363" i="5" s="1"/>
  <c r="I381" i="5"/>
  <c r="L381" i="5" s="1"/>
  <c r="M381" i="5" s="1"/>
  <c r="I56" i="5"/>
  <c r="L56" i="5" s="1"/>
  <c r="M56" i="5" s="1"/>
  <c r="I646" i="5"/>
  <c r="L646" i="5" s="1"/>
  <c r="M646" i="5" s="1"/>
  <c r="I847" i="5"/>
  <c r="L847" i="5" s="1"/>
  <c r="M847" i="5" s="1"/>
  <c r="I142" i="5"/>
  <c r="L142" i="5" s="1"/>
  <c r="M142" i="5" s="1"/>
  <c r="I606" i="5"/>
  <c r="L606" i="5" s="1"/>
  <c r="M606" i="5" s="1"/>
  <c r="I803" i="5"/>
  <c r="L803" i="5" s="1"/>
  <c r="M803" i="5" s="1"/>
  <c r="I831" i="5"/>
  <c r="L831" i="5" s="1"/>
  <c r="M831" i="5" s="1"/>
  <c r="I287" i="5"/>
  <c r="L287" i="5" s="1"/>
  <c r="M287" i="5" s="1"/>
  <c r="I392" i="5"/>
  <c r="L392" i="5" s="1"/>
  <c r="M392" i="5" s="1"/>
  <c r="I645" i="5"/>
  <c r="L645" i="5" s="1"/>
  <c r="M645" i="5" s="1"/>
  <c r="I463" i="5"/>
  <c r="L463" i="5" s="1"/>
  <c r="M463" i="5" s="1"/>
  <c r="I832" i="5"/>
  <c r="L832" i="5" s="1"/>
  <c r="M832" i="5" s="1"/>
  <c r="I609" i="5"/>
  <c r="L609" i="5" s="1"/>
  <c r="M609" i="5" s="1"/>
  <c r="I296" i="5"/>
  <c r="L296" i="5" s="1"/>
  <c r="M296" i="5" s="1"/>
  <c r="I513" i="5"/>
  <c r="L513" i="5" s="1"/>
  <c r="M513" i="5" s="1"/>
  <c r="I547" i="5"/>
  <c r="L547" i="5" s="1"/>
  <c r="M547" i="5" s="1"/>
  <c r="S6" i="5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J830" i="3"/>
  <c r="J829" i="3"/>
  <c r="F830" i="5" s="1"/>
  <c r="J828" i="3"/>
  <c r="F829" i="5" s="1"/>
  <c r="J827" i="3"/>
  <c r="F828" i="5" s="1"/>
  <c r="J826" i="3"/>
  <c r="F827" i="5" s="1"/>
  <c r="J825" i="3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J644" i="3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J607" i="3"/>
  <c r="F608" i="5" s="1"/>
  <c r="J606" i="3"/>
  <c r="F607" i="5" s="1"/>
  <c r="J605" i="3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J554" i="3"/>
  <c r="F555" i="5" s="1"/>
  <c r="J553" i="3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J392" i="3"/>
  <c r="F393" i="5" s="1"/>
  <c r="J391" i="3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J363" i="3"/>
  <c r="F364" i="5" s="1"/>
  <c r="J362" i="3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J244" i="3"/>
  <c r="F245" i="5" s="1"/>
  <c r="J243" i="3"/>
  <c r="F244" i="5" s="1"/>
  <c r="J242" i="3"/>
  <c r="F243" i="5" s="1"/>
  <c r="J241" i="3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J207" i="3"/>
  <c r="F208" i="5" s="1"/>
  <c r="J206" i="3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J177" i="3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J125" i="3"/>
  <c r="F126" i="5" s="1"/>
  <c r="J124" i="3"/>
  <c r="F125" i="5" s="1"/>
  <c r="J123" i="3"/>
  <c r="F124" i="5" s="1"/>
  <c r="J122" i="3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J54" i="3"/>
  <c r="F55" i="5" s="1"/>
  <c r="J53" i="3"/>
  <c r="F54" i="5" s="1"/>
  <c r="J52" i="3"/>
  <c r="F53" i="5" s="1"/>
  <c r="J51" i="3"/>
  <c r="F52" i="5" s="1"/>
  <c r="J50" i="3"/>
  <c r="F51" i="5" s="1"/>
  <c r="J49" i="3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s="1"/>
  <c r="M6" i="5" s="1"/>
  <c r="P8" i="3" l="1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<sst xmlns="http://schemas.openxmlformats.org/spreadsheetml/2006/main" count="14853" uniqueCount="1133">
  <si>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</si>
  <si>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</si>
  <si>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</si>
  <si>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</si>
  <si>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</si>
  <si>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</si>
  <si>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</si>
  <si>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</si>
  <si>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</si>
  <si>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</si>
  <si>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</si>
  <si>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</si>
  <si>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</si>
  <si>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</si>
  <si>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</si>
  <si>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</si>
  <si>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</si>
  <si>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</si>
  <si>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</si>
  <si>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</si>
  <si>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</si>
  <si>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</si>
  <si>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</si>
  <si>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</si>
  <si>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</si>
  <si>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</si>
  <si>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</si>
  <si>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</si>
  <si>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</si>
  <si>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</si>
  <si>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</si>
  <si>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</si>
  <si>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</si>
  <si>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</si>
  <si>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</si>
  <si>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</si>
  <si>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</si>
  <si>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</si>
  <si>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</si>
  <si>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</si>
  <si>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</si>
  <si>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</si>
  <si>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</si>
  <si>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</si>
  <si>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</si>
  <si>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</si>
  <si>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</si>
  <si>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</si>
  <si>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</si>
  <si>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</si>
  <si>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</si>
  <si>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</si>
  <si>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</si>
  <si>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</si>
  <si>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</si>
  <si>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</si>
  <si>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</si>
  <si>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</si>
  <si>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</si>
  <si>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</si>
  <si>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</si>
  <si>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</si>
  <si>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</si>
  <si>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</si>
  <si>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</si>
  <si>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</si>
  <si>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</si>
  <si>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</si>
  <si>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</si>
  <si>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</si>
  <si>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</si>
  <si>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</si>
  <si>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</si>
  <si>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</si>
  <si>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</si>
  <si>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</si>
  <si>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</si>
  <si>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</si>
  <si>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</si>
  <si>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</si>
  <si>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</si>
  <si>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</si>
  <si>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</si>
  <si>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</si>
  <si>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</si>
  <si>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</si>
  <si>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</si>
  <si>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</si>
  <si>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</si>
  <si>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</si>
  <si>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</si>
  <si>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</si>
  <si>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</si>
  <si>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</si>
  <si>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</si>
  <si>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</si>
  <si>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</si>
  <si>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</si>
  <si>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</si>
  <si>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</si>
  <si>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</si>
  <si>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</si>
  <si>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</si>
  <si>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</si>
  <si>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</si>
  <si>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</si>
  <si>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</si>
  <si>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</si>
  <si>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</si>
  <si>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</si>
  <si>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</si>
  <si>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</si>
  <si>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</si>
  <si>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</si>
  <si>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</si>
  <si>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</si>
  <si>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</si>
  <si>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</si>
  <si>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</si>
  <si>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</si>
  <si>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</si>
  <si>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</si>
  <si>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</si>
  <si>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</si>
  <si>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</si>
  <si>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</si>
  <si>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</si>
  <si>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</si>
  <si>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</si>
  <si>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</si>
  <si>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</si>
  <si>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</si>
  <si>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</si>
  <si>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</si>
  <si>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</si>
  <si>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</si>
  <si>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</si>
  <si>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</si>
  <si>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</si>
  <si>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</si>
  <si>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</si>
  <si>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</si>
  <si>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</si>
  <si>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</si>
  <si>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</si>
  <si>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</si>
  <si>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</si>
  <si>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</si>
  <si>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</si>
  <si>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</si>
  <si>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</si>
  <si>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</si>
  <si>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</si>
  <si>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</si>
  <si>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</si>
  <si>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</si>
  <si>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</si>
  <si>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</si>
  <si>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</si>
  <si>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</si>
  <si>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</si>
  <si>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</si>
  <si>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</si>
  <si>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</si>
  <si>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</si>
  <si>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</si>
  <si>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</si>
  <si>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</si>
  <si>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</si>
  <si>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</si>
  <si>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</si>
  <si>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</si>
  <si>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</si>
  <si>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</si>
  <si>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</si>
  <si>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</si>
  <si>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</si>
  <si>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</si>
  <si>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</si>
  <si>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</si>
  <si>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</si>
  <si>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</si>
  <si>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</si>
  <si>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</si>
  <si>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</si>
  <si>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</si>
  <si>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</si>
  <si>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</si>
  <si>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</si>
  <si>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</si>
  <si>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</si>
  <si>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</si>
  <si>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</si>
  <si>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</si>
  <si>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</si>
  <si>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</si>
  <si>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</si>
  <si>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</si>
  <si>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</si>
  <si>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</si>
  <si>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</si>
  <si>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</si>
  <si>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</si>
  <si>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</si>
  <si>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</si>
  <si>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</si>
  <si>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</si>
  <si>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</si>
  <si>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</si>
  <si>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</si>
  <si>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</si>
  <si>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</si>
  <si>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</si>
  <si>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</si>
  <si>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</si>
  <si>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</si>
  <si>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</si>
  <si>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</si>
  <si>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</si>
  <si>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</si>
  <si>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</si>
  <si>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</si>
  <si>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</si>
  <si>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</si>
  <si>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</si>
  <si>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</si>
  <si>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</si>
  <si>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</si>
  <si>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</si>
  <si>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</si>
  <si>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</si>
  <si>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</si>
  <si>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</si>
  <si>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</si>
  <si>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</si>
  <si>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</si>
  <si>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</si>
  <si>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</si>
  <si>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</si>
  <si>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</si>
  <si>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</si>
  <si>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</si>
  <si>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</si>
  <si>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</si>
  <si>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</si>
  <si>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</si>
  <si>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</si>
  <si>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</si>
  <si>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</si>
  <si>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</si>
  <si>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</si>
  <si>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</si>
  <si>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</si>
  <si>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</si>
  <si>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</si>
  <si>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</si>
  <si>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</si>
  <si>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</si>
  <si>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</si>
  <si>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</si>
  <si>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</si>
  <si>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</si>
  <si>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</si>
  <si>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</si>
  <si>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</si>
  <si>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</si>
  <si>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</si>
  <si>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</si>
  <si>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</si>
  <si>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</si>
  <si>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</si>
  <si>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</si>
  <si>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</si>
  <si>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</si>
  <si>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</si>
  <si>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</si>
  <si>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</si>
  <si>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</si>
  <si>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</si>
  <si>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</si>
  <si>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</si>
  <si>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</si>
  <si>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</si>
  <si>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</si>
  <si>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</si>
  <si>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</si>
  <si>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</si>
  <si>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</si>
  <si>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</si>
  <si>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</si>
  <si>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</si>
  <si>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</si>
  <si>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</si>
  <si>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</si>
  <si>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</si>
  <si>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</si>
  <si>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</si>
  <si>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</si>
  <si>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</si>
  <si>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</si>
  <si>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</si>
  <si>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</si>
  <si>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</si>
  <si>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</si>
  <si>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</si>
  <si>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</si>
  <si>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</si>
  <si>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</si>
  <si>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</si>
  <si>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</si>
  <si>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</si>
  <si>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</si>
  <si>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</si>
  <si>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</si>
  <si>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</si>
  <si>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</si>
  <si>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</si>
  <si>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</si>
  <si>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</si>
  <si>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</si>
  <si>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</si>
  <si>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</si>
  <si>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</si>
  <si>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</si>
  <si>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</si>
  <si>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</si>
  <si>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</si>
  <si>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</si>
  <si>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</si>
  <si>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</si>
  <si>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</si>
  <si>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</si>
  <si>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</si>
  <si>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</si>
  <si>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</si>
  <si>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</si>
  <si>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</si>
  <si>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</si>
  <si>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</si>
  <si>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</si>
  <si>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</si>
  <si>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</si>
  <si>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</si>
  <si>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</si>
  <si>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</si>
  <si>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</si>
  <si>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</si>
  <si>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</si>
  <si>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</si>
  <si>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</si>
  <si>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</si>
  <si>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</si>
  <si>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</si>
  <si>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</si>
  <si>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</si>
  <si>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</si>
  <si>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</si>
  <si>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</si>
  <si>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</si>
  <si>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</si>
  <si>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</si>
  <si>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</si>
  <si>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</si>
  <si>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</si>
  <si>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</si>
  <si>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</si>
  <si>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</si>
  <si>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</si>
  <si>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</si>
  <si>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</si>
  <si>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</si>
  <si>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</si>
  <si>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</si>
  <si>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</si>
  <si>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</si>
  <si>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</si>
  <si>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</si>
  <si>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</si>
  <si>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</si>
  <si>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</si>
  <si>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</si>
  <si>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</si>
  <si>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</si>
  <si>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</si>
  <si>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</si>
  <si>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</si>
  <si>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</si>
  <si>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</si>
  <si>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</si>
  <si>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</si>
  <si>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</si>
  <si>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</si>
  <si>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</si>
  <si>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</si>
  <si>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</si>
  <si>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</si>
  <si>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</si>
  <si>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</si>
  <si>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</si>
  <si>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</si>
  <si>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</si>
  <si>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</si>
  <si>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</si>
  <si>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</si>
  <si>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</si>
  <si>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</si>
  <si>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</si>
  <si>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</si>
  <si>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</si>
  <si>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</si>
  <si>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</si>
  <si>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</si>
  <si>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</si>
  <si>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</si>
  <si>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</si>
  <si>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</si>
  <si>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</si>
  <si>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</si>
  <si>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</si>
  <si>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</si>
  <si>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</si>
  <si>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</si>
  <si>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</si>
  <si>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</si>
  <si>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</si>
  <si>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</si>
  <si>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</si>
  <si>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</si>
  <si>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</si>
  <si>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</si>
  <si>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</si>
  <si>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</si>
  <si>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</si>
  <si>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</si>
  <si>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</si>
  <si>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</si>
  <si>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</si>
  <si>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</si>
  <si>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</si>
  <si>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</si>
  <si>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</si>
  <si>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</si>
  <si>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</si>
  <si>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</si>
  <si>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</si>
  <si>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</si>
  <si>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</si>
  <si>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</si>
  <si>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</si>
  <si>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</si>
  <si>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</si>
  <si>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</si>
  <si>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</si>
  <si>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</si>
  <si>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</si>
  <si>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</si>
  <si>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</si>
  <si>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</si>
  <si>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</si>
  <si>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</si>
  <si>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</si>
  <si>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</si>
  <si>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</si>
  <si>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</si>
  <si>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</si>
  <si>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</si>
  <si>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</si>
  <si>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</si>
  <si>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</si>
  <si>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</si>
  <si>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</si>
  <si>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</si>
  <si>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</si>
  <si>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</si>
  <si>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</si>
  <si>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</si>
  <si>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</si>
  <si>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</si>
  <si>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</si>
  <si>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</si>
  <si>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</si>
  <si>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</si>
  <si>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</si>
  <si>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</si>
  <si>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</si>
  <si>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</si>
  <si>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</si>
  <si>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</si>
  <si>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</si>
  <si>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</si>
  <si>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</si>
  <si>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</si>
  <si>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</si>
  <si>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</si>
  <si>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</si>
  <si>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</si>
  <si>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</si>
  <si>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</si>
  <si>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</si>
  <si>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</si>
  <si>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</si>
  <si>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</si>
  <si>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</si>
  <si>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</si>
  <si>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</si>
  <si>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</si>
  <si>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</si>
  <si>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</si>
  <si>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</si>
  <si>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</si>
  <si>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</si>
  <si>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</si>
  <si>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</si>
  <si>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</si>
  <si>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</si>
  <si>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</si>
  <si>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</si>
  <si>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</si>
  <si>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</si>
  <si>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</si>
  <si>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</si>
  <si>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</si>
  <si>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</si>
  <si>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</si>
  <si>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</si>
  <si>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</si>
  <si>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</si>
  <si>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</si>
  <si>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</si>
  <si>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</si>
  <si>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</si>
  <si>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</si>
  <si>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</si>
  <si>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</si>
  <si>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</si>
  <si>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</si>
  <si>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</si>
  <si>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</si>
  <si>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</si>
  <si>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</si>
  <si>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</si>
  <si>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</si>
  <si>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</si>
  <si>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</si>
  <si>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</si>
  <si>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</si>
  <si>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</si>
  <si>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</si>
  <si>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</si>
  <si>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</si>
  <si>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</si>
  <si>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</si>
  <si>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</si>
  <si>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</si>
  <si>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</si>
  <si>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</si>
  <si>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</si>
  <si>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</si>
  <si>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</si>
  <si>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</si>
  <si>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</si>
  <si>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</si>
  <si>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</si>
  <si>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</si>
  <si>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</si>
  <si>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</si>
  <si>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</si>
  <si>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</si>
  <si>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</si>
  <si>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</si>
  <si>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</si>
  <si>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</si>
  <si>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</si>
  <si>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</si>
  <si>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</si>
  <si>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</si>
  <si>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</si>
  <si>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</si>
  <si>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</si>
  <si>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</si>
  <si>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</si>
  <si>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</si>
  <si>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</si>
  <si>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</si>
  <si>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</si>
  <si>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</si>
  <si>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</si>
  <si>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</si>
  <si>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</si>
  <si>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</si>
  <si>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</si>
  <si>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</si>
  <si>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</si>
  <si>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</si>
  <si>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</si>
  <si>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</si>
  <si>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</si>
  <si>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</si>
  <si>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</si>
  <si>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</si>
  <si>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</si>
  <si>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</si>
  <si>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</si>
  <si>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</si>
  <si>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</si>
  <si>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</si>
  <si>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</si>
  <si>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</si>
  <si>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</si>
  <si>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</si>
  <si>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</si>
  <si>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</si>
  <si>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</si>
  <si>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</si>
  <si>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</si>
  <si>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</si>
  <si>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</si>
  <si>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</si>
  <si>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</si>
  <si>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</si>
  <si>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</si>
  <si>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</si>
  <si>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</si>
  <si>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</si>
  <si>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</si>
  <si>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</si>
  <si>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</si>
  <si>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</si>
  <si>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</si>
  <si>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</si>
  <si>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</si>
  <si>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</si>
  <si>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</si>
  <si>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</si>
  <si>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</si>
  <si>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</si>
  <si>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</si>
  <si>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</si>
  <si>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</si>
  <si>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</si>
  <si>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</si>
  <si>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</si>
  <si>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</si>
  <si>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</si>
  <si>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</si>
  <si>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</si>
  <si>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</si>
  <si>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</si>
  <si>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</si>
  <si>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</si>
  <si>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</si>
  <si>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</si>
  <si>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</si>
  <si>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</si>
  <si>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</si>
  <si>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</si>
  <si>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</si>
  <si>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</si>
  <si>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</si>
  <si>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</si>
  <si>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</si>
  <si>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</si>
  <si>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</si>
  <si>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</si>
  <si>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</si>
  <si>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</si>
  <si>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</si>
  <si>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</si>
  <si>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</si>
  <si>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</si>
  <si>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</si>
  <si>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</si>
  <si>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</si>
  <si>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</si>
  <si>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</si>
  <si>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</si>
  <si>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</si>
  <si>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</si>
  <si>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</si>
  <si>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</si>
  <si>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</si>
  <si>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</si>
  <si>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</si>
  <si>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</si>
  <si>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</si>
  <si>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</si>
  <si>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</si>
  <si>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</si>
  <si>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</si>
  <si>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</si>
  <si>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</si>
  <si>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</si>
  <si>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</si>
  <si>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</si>
  <si>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</si>
  <si>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</si>
  <si>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</si>
  <si>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</si>
  <si>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</si>
  <si>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</si>
  <si>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</si>
  <si>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</si>
  <si>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</si>
  <si>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</si>
  <si>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</si>
  <si>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</si>
  <si>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</si>
  <si>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</si>
  <si>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</si>
  <si>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</si>
  <si>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</si>
  <si>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</si>
  <si>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</si>
  <si>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</si>
  <si>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</si>
  <si>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</si>
  <si>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</si>
  <si>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</si>
  <si>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</si>
  <si>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</si>
  <si>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</si>
  <si>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</si>
  <si>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</si>
  <si>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</si>
  <si>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</si>
  <si>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</si>
  <si>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</si>
  <si>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</si>
  <si>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</si>
  <si>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</si>
  <si>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</si>
  <si>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</si>
  <si>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</si>
  <si>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</si>
  <si>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</si>
  <si>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</si>
  <si>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</si>
  <si>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</si>
  <si>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</si>
  <si>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</si>
  <si>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</si>
  <si>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</si>
  <si>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</si>
  <si>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</si>
  <si>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</si>
  <si>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</si>
  <si>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</si>
  <si>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</si>
  <si>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</si>
  <si>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</si>
  <si>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</si>
  <si>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</si>
  <si>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</si>
  <si>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</si>
  <si>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</si>
  <si>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</si>
  <si>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</si>
  <si>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</si>
  <si>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</si>
  <si>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</si>
  <si>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</si>
  <si>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</si>
  <si>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</si>
  <si>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</si>
  <si>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</si>
  <si>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</si>
  <si>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</si>
  <si>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</si>
  <si>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</si>
  <si>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</si>
  <si>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</si>
  <si>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</si>
  <si>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</si>
  <si>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</si>
  <si>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</si>
  <si>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</si>
  <si>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</si>
  <si>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</si>
  <si>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</si>
  <si>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</si>
  <si>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</si>
  <si>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</si>
  <si>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</si>
  <si>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</si>
  <si>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</si>
  <si>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</si>
  <si>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</si>
  <si>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</si>
  <si>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</si>
  <si>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</si>
  <si>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</si>
  <si>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</si>
  <si>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</si>
  <si>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</si>
  <si>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</si>
  <si>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</si>
  <si>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</si>
  <si>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</si>
  <si>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</si>
  <si>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</si>
  <si>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</si>
  <si>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</si>
  <si>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</si>
  <si>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</si>
  <si>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</si>
  <si>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</si>
  <si>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</si>
  <si>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</si>
  <si>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</si>
  <si>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</si>
  <si>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</si>
  <si>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</si>
  <si>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</si>
  <si>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</si>
  <si>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</si>
  <si>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</si>
  <si>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</si>
  <si>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</si>
  <si>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</si>
  <si>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</si>
  <si>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</si>
  <si>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</si>
  <si>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</si>
  <si>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</si>
  <si>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</si>
  <si>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</si>
  <si>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</si>
  <si>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</si>
  <si>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</si>
  <si>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</si>
  <si>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</si>
  <si>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</si>
  <si>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</si>
  <si>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</si>
  <si>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</si>
  <si>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</si>
  <si>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</si>
  <si>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</si>
  <si>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</si>
  <si>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</si>
  <si>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</si>
  <si>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</si>
  <si>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</si>
  <si>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</si>
  <si>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</si>
  <si>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</si>
  <si>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</si>
  <si>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</si>
  <si>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</si>
  <si>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</si>
  <si>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</si>
  <si>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</si>
  <si>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</si>
  <si>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</si>
  <si>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</si>
  <si>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</si>
  <si>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</si>
  <si>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</si>
  <si>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</si>
  <si>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</si>
  <si>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</si>
  <si>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</si>
  <si>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</si>
  <si>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</si>
  <si>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</si>
  <si>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</si>
  <si>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</si>
  <si>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</si>
  <si>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</si>
  <si>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</si>
  <si>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</si>
  <si>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</si>
  <si>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</si>
  <si>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</si>
  <si>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</si>
  <si>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</si>
  <si>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</si>
  <si>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</si>
  <si>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</si>
  <si>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</si>
  <si>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</si>
  <si>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</si>
  <si>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</si>
  <si>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</si>
  <si>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</si>
  <si>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</si>
  <si>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</si>
  <si>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</si>
  <si>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</si>
  <si>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</si>
  <si>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</si>
  <si>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</si>
  <si>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</si>
  <si>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</si>
  <si>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</si>
  <si>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</si>
  <si>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</si>
  <si>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</si>
  <si>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</si>
  <si>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</si>
  <si>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</si>
  <si>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</si>
  <si>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</si>
  <si>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</si>
  <si>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</si>
  <si>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</si>
  <si>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</si>
  <si>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</si>
  <si>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</si>
  <si>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</si>
  <si>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</si>
  <si>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</si>
  <si>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</si>
  <si>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</si>
  <si>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</si>
  <si>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</si>
  <si>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</si>
  <si>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</si>
  <si>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</si>
  <si>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</si>
  <si>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</si>
  <si>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</si>
  <si>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</si>
  <si>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</si>
  <si>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</si>
  <si>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</si>
  <si>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</si>
  <si>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</si>
  <si>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</si>
  <si>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</si>
  <si>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</si>
  <si>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</si>
  <si>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</si>
  <si>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</si>
  <si>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</si>
  <si>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</si>
  <si>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</si>
  <si>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</si>
  <si>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</si>
  <si>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</si>
  <si>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</si>
  <si>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</si>
  <si>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</si>
  <si>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</si>
  <si>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</si>
  <si>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</si>
  <si>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</si>
  <si>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</si>
  <si>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</si>
  <si>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</si>
  <si>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</si>
  <si>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</si>
  <si>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</si>
  <si>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</si>
  <si>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</si>
  <si>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</si>
  <si>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</si>
  <si>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</si>
  <si>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</si>
  <si>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</si>
  <si>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</si>
  <si>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</si>
  <si>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</si>
  <si>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</si>
  <si>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</si>
  <si>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</si>
  <si>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</si>
  <si>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</si>
  <si>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</si>
  <si>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</si>
  <si>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</si>
  <si>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</si>
  <si>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</si>
  <si>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</si>
  <si>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</si>
  <si>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</si>
  <si>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</si>
  <si>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</si>
  <si>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</si>
  <si>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</si>
  <si>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</si>
  <si>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</si>
  <si>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</si>
  <si>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</si>
  <si>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</si>
  <si>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</si>
  <si>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</si>
  <si>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</si>
  <si>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</si>
  <si>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</si>
  <si>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</si>
  <si>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</si>
  <si>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</si>
  <si>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</si>
  <si>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</si>
  <si>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</si>
  <si>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</si>
  <si>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</si>
  <si>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</si>
  <si>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</si>
  <si>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</si>
  <si>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</si>
  <si>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</si>
  <si>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</si>
  <si>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</si>
  <si>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</si>
  <si>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</si>
  <si>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</si>
  <si>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</si>
  <si>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</si>
  <si>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</si>
  <si>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</si>
  <si>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</si>
  <si>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</si>
  <si>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</si>
  <si>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</si>
  <si>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</si>
  <si>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</si>
  <si>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</si>
  <si>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</si>
  <si>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</si>
  <si>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</si>
  <si>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</si>
  <si>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</si>
  <si>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</si>
  <si>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</si>
  <si>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</si>
  <si>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</si>
  <si>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</si>
  <si>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</si>
  <si>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</si>
  <si>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</si>
  <si>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</si>
  <si>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</si>
  <si>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</si>
  <si>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</si>
  <si>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</si>
  <si>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</si>
  <si>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</si>
  <si>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</si>
  <si>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</si>
  <si>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</si>
  <si>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</si>
  <si>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</si>
  <si>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</si>
  <si>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</si>
  <si>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</si>
  <si>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</si>
  <si>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</si>
  <si>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</si>
  <si>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</si>
  <si>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</si>
  <si>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</si>
  <si>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</si>
  <si>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</si>
  <si>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</si>
  <si>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</si>
  <si>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</si>
  <si>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</si>
  <si>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</si>
  <si>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</si>
  <si>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</si>
  <si>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</si>
  <si>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</si>
  <si>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</si>
  <si>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</si>
  <si>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</si>
  <si>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</si>
  <si>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</si>
  <si>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</si>
  <si>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</si>
  <si>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</si>
  <si>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</si>
  <si>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</si>
  <si>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</si>
  <si>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</si>
  <si>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</si>
  <si>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</si>
  <si>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</si>
  <si>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</si>
  <si>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</si>
  <si>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</si>
  <si>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</si>
  <si>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</si>
  <si>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</si>
  <si>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</si>
  <si>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</si>
  <si>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</si>
  <si>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</si>
  <si>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</si>
  <si>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</si>
  <si>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</si>
  <si>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</si>
  <si>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</si>
  <si>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</si>
  <si>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</si>
  <si>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</si>
  <si>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</si>
  <si>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</si>
  <si>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</si>
  <si>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</si>
  <si>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</si>
  <si>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</si>
  <si>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</si>
  <si>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</si>
  <si>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</si>
  <si>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</si>
  <si>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</si>
  <si>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</si>
  <si>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</si>
  <si>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</si>
  <si>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</si>
  <si>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</si>
  <si>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</si>
  <si>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</si>
  <si>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</si>
  <si>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</si>
  <si>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</si>
  <si>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</si>
  <si>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</si>
  <si>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</si>
  <si>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</si>
  <si>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</si>
  <si>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</si>
  <si>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</si>
  <si>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</si>
  <si>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</si>
  <si>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</si>
  <si>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</si>
  <si>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</si>
  <si>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</si>
  <si>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</si>
  <si>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Sinan10/02/2020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</si>
</sst>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sz val="9"/>
      <color theme="0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7" fillId="18" borderId="0" xfId="0" applyFont="1" applyFill="1"/>
    <xf numFmtId="0" fontId="17" fillId="0" borderId="22" xfId="0" applyFont="1" applyBorder="1"/>
    <xf numFmtId="0" fontId="17" fillId="0" borderId="21" xfId="0" applyFont="1" applyBorder="1"/>
    <xf numFmtId="0" fontId="17" fillId="0" borderId="21" xfId="0" applyFont="1" applyBorder="1" applyAlignment="1">
      <alignment horizontal="center"/>
    </xf>
    <xf numFmtId="165" fontId="17" fillId="0" borderId="21" xfId="0" applyNumberFormat="1" applyFont="1" applyBorder="1" applyAlignment="1">
      <alignment horizontal="center"/>
    </xf>
    <xf numFmtId="0" fontId="17" fillId="18" borderId="22" xfId="0" applyFont="1" applyFill="1" applyBorder="1"/>
    <xf numFmtId="0" fontId="17" fillId="18" borderId="21" xfId="0" applyFont="1" applyFill="1" applyBorder="1"/>
    <xf numFmtId="0" fontId="17" fillId="18" borderId="21" xfId="0" applyFont="1" applyFill="1" applyBorder="1" applyAlignment="1">
      <alignment horizontal="center"/>
    </xf>
    <xf numFmtId="165" fontId="17" fillId="18" borderId="21" xfId="0" applyNumberFormat="1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18" fillId="16" borderId="7" xfId="0" applyFont="1" applyFill="1" applyBorder="1" applyAlignment="1">
      <alignment horizontal="center"/>
    </xf>
    <xf numFmtId="0" fontId="17" fillId="17" borderId="7" xfId="0" applyFont="1" applyFill="1" applyBorder="1" applyAlignment="1">
      <alignment horizontal="center"/>
    </xf>
    <xf numFmtId="0" fontId="17" fillId="0" borderId="23" xfId="0" applyFont="1" applyBorder="1"/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0" fontId="17" fillId="17" borderId="19" xfId="0" applyFont="1" applyFill="1" applyBorder="1" applyAlignment="1">
      <alignment horizontal="center"/>
    </xf>
    <xf numFmtId="0" fontId="16" fillId="19" borderId="1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left" vertical="center" wrapText="1"/>
    </xf>
    <xf numFmtId="0" fontId="16" fillId="19" borderId="2" xfId="0" applyFont="1" applyFill="1" applyBorder="1" applyAlignment="1">
      <alignment horizontal="center" vertical="center" wrapText="1"/>
    </xf>
    <xf numFmtId="165" fontId="16" fillId="19" borderId="2" xfId="0" applyNumberFormat="1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I17" sqref="I17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9" t="s">
        <v>1131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24" ht="19.5" thickBot="1" x14ac:dyDescent="0.3">
      <c r="A3" s="80" t="s">
        <v>1132</v>
      </c>
      <c r="B3" s="80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2</v>
      </c>
      <c r="G4" s="50">
        <v>3</v>
      </c>
      <c r="H4" s="50">
        <v>4</v>
      </c>
      <c r="I4" s="50">
        <v>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>IF(M5=0,"Silencioso",IF(AND(M5&gt;0,M5&lt;100),"Baixa",IF(AND(M5&gt;Q27=100,M5&lt;300),"Média",IF(AND(M5&gt;=300,M5&lt;500),"Alta",IF(M5&gt;=500,"Muito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19</v>
      </c>
      <c r="Q5" s="71">
        <f>P5/P$10*100</f>
        <v>2.2274325908558033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1</v>
      </c>
      <c r="H6" s="7">
        <v>0</v>
      </c>
      <c r="I6" s="7">
        <v>0</v>
      </c>
      <c r="J6" s="13">
        <f t="shared" si="0"/>
        <v>1</v>
      </c>
      <c r="K6" s="11">
        <v>23223</v>
      </c>
      <c r="L6" s="58" t="s">
        <v>1121</v>
      </c>
      <c r="M6" s="8">
        <f t="shared" si="1"/>
        <v>4.3060758730568836</v>
      </c>
      <c r="N6" s="7" t="str">
        <f t="shared" ref="N6:N68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7</v>
      </c>
      <c r="Q6" s="71">
        <f>P6/P$10*100</f>
        <v>0.82063305978898016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41</v>
      </c>
      <c r="Q7" s="71">
        <f>P7/P$10*100</f>
        <v>4.8065650644783116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6">
        <f>COUNTIF(N$5:N$857,"Baixa")</f>
        <v>338</v>
      </c>
      <c r="Q8" s="71">
        <f>P8/P$10*100</f>
        <v>39.624853458382184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0</v>
      </c>
      <c r="G9" s="7">
        <v>2</v>
      </c>
      <c r="H9" s="7">
        <v>0</v>
      </c>
      <c r="I9" s="7">
        <v>0</v>
      </c>
      <c r="J9" s="13">
        <f t="shared" si="0"/>
        <v>2</v>
      </c>
      <c r="K9" s="11">
        <v>9575</v>
      </c>
      <c r="L9" s="58" t="s">
        <v>1121</v>
      </c>
      <c r="M9" s="8">
        <f t="shared" si="1"/>
        <v>20.887728459530027</v>
      </c>
      <c r="N9" s="7" t="str">
        <f t="shared" si="2"/>
        <v>Baixa</v>
      </c>
      <c r="O9" s="6" t="s">
        <v>19</v>
      </c>
      <c r="P9" s="76">
        <f>COUNTIF(N$5:N$857,"Silencioso")</f>
        <v>448</v>
      </c>
      <c r="Q9" s="71">
        <f>P9/P$10*100</f>
        <v>52.52051582649473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2</v>
      </c>
      <c r="H10" s="7">
        <v>0</v>
      </c>
      <c r="I10" s="7">
        <v>0</v>
      </c>
      <c r="J10" s="13">
        <f t="shared" si="0"/>
        <v>2</v>
      </c>
      <c r="K10" s="11">
        <v>13600</v>
      </c>
      <c r="L10" s="58" t="s">
        <v>1121</v>
      </c>
      <c r="M10" s="8">
        <f t="shared" si="1"/>
        <v>14.705882352941176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1</v>
      </c>
      <c r="I11" s="7">
        <v>1</v>
      </c>
      <c r="J11" s="13">
        <f t="shared" si="0"/>
        <v>2</v>
      </c>
      <c r="K11" s="11">
        <v>2005</v>
      </c>
      <c r="L11" s="58" t="s">
        <v>1121</v>
      </c>
      <c r="M11" s="8">
        <f t="shared" si="1"/>
        <v>99.750623441396499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0</v>
      </c>
      <c r="H12" s="7">
        <v>2</v>
      </c>
      <c r="I12" s="7">
        <v>0</v>
      </c>
      <c r="J12" s="13">
        <f t="shared" si="0"/>
        <v>2</v>
      </c>
      <c r="K12" s="11">
        <v>4448</v>
      </c>
      <c r="L12" s="58" t="s">
        <v>1121</v>
      </c>
      <c r="M12" s="8">
        <f t="shared" si="1"/>
        <v>44.964028776978417</v>
      </c>
      <c r="N12" s="7" t="str">
        <f t="shared" si="2"/>
        <v>Baixa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1</v>
      </c>
      <c r="G15" s="7">
        <v>0</v>
      </c>
      <c r="H15" s="7">
        <v>3</v>
      </c>
      <c r="I15" s="7">
        <v>2</v>
      </c>
      <c r="J15" s="13">
        <f t="shared" si="0"/>
        <v>6</v>
      </c>
      <c r="K15" s="11">
        <v>25193</v>
      </c>
      <c r="L15" s="58" t="s">
        <v>1122</v>
      </c>
      <c r="M15" s="8">
        <f t="shared" si="1"/>
        <v>23.816139403802644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1</v>
      </c>
      <c r="G19" s="7">
        <v>0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4</v>
      </c>
      <c r="G20" s="7">
        <v>12</v>
      </c>
      <c r="H20" s="7">
        <v>20</v>
      </c>
      <c r="I20" s="7">
        <v>8</v>
      </c>
      <c r="J20" s="13">
        <f t="shared" si="0"/>
        <v>44</v>
      </c>
      <c r="K20" s="11">
        <v>79481</v>
      </c>
      <c r="L20" s="58" t="s">
        <v>1123</v>
      </c>
      <c r="M20" s="8">
        <f t="shared" si="1"/>
        <v>55.359142436557164</v>
      </c>
      <c r="N20" s="7" t="str">
        <f t="shared" si="2"/>
        <v>Baixa</v>
      </c>
      <c r="O20" s="77"/>
      <c r="P20" s="77"/>
      <c r="Q20" s="77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1</v>
      </c>
      <c r="G21" s="7">
        <v>0</v>
      </c>
      <c r="H21" s="7">
        <v>0</v>
      </c>
      <c r="I21" s="7">
        <v>0</v>
      </c>
      <c r="J21" s="13">
        <f t="shared" si="0"/>
        <v>1</v>
      </c>
      <c r="K21" s="11">
        <v>6831</v>
      </c>
      <c r="L21" s="58" t="s">
        <v>1121</v>
      </c>
      <c r="M21" s="8">
        <f t="shared" si="1"/>
        <v>14.639145073927683</v>
      </c>
      <c r="N21" s="7" t="str">
        <f t="shared" si="2"/>
        <v>Baixa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2</v>
      </c>
      <c r="G22" s="7">
        <v>1</v>
      </c>
      <c r="H22" s="7">
        <v>0</v>
      </c>
      <c r="I22" s="7">
        <v>3</v>
      </c>
      <c r="J22" s="13">
        <f t="shared" si="0"/>
        <v>6</v>
      </c>
      <c r="K22" s="11">
        <v>41642</v>
      </c>
      <c r="L22" s="58" t="s">
        <v>1122</v>
      </c>
      <c r="M22" s="8">
        <f t="shared" si="1"/>
        <v>14.408529849671005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2</v>
      </c>
      <c r="H23" s="7">
        <v>2</v>
      </c>
      <c r="I23" s="7">
        <v>0</v>
      </c>
      <c r="J23" s="13">
        <f t="shared" si="0"/>
        <v>4</v>
      </c>
      <c r="K23" s="11">
        <v>7411</v>
      </c>
      <c r="L23" s="58" t="s">
        <v>1121</v>
      </c>
      <c r="M23" s="8">
        <f t="shared" si="1"/>
        <v>53.973822695992446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2</v>
      </c>
      <c r="I24" s="7">
        <v>2</v>
      </c>
      <c r="J24" s="13">
        <f t="shared" si="0"/>
        <v>4</v>
      </c>
      <c r="K24" s="11">
        <v>19745</v>
      </c>
      <c r="L24" s="58" t="s">
        <v>1121</v>
      </c>
      <c r="M24" s="8">
        <f t="shared" si="1"/>
        <v>20.258293238794632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0</v>
      </c>
      <c r="H25" s="7">
        <v>2</v>
      </c>
      <c r="I25" s="7">
        <v>0</v>
      </c>
      <c r="J25" s="13">
        <f t="shared" si="0"/>
        <v>2</v>
      </c>
      <c r="K25" s="11">
        <v>14414</v>
      </c>
      <c r="L25" s="58" t="s">
        <v>1121</v>
      </c>
      <c r="M25" s="8">
        <f t="shared" si="1"/>
        <v>13.875398917718885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3</v>
      </c>
      <c r="J27" s="13">
        <f t="shared" si="0"/>
        <v>3</v>
      </c>
      <c r="K27" s="11">
        <v>8333</v>
      </c>
      <c r="L27" s="58" t="s">
        <v>1121</v>
      </c>
      <c r="M27" s="8">
        <f t="shared" si="1"/>
        <v>36.001440057602309</v>
      </c>
      <c r="N27" s="7" t="str">
        <f t="shared" si="2"/>
        <v>Baixa</v>
      </c>
      <c r="O27" s="77"/>
      <c r="P27" s="77"/>
      <c r="Q27" s="7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O30" s="77"/>
      <c r="P30" s="77"/>
      <c r="Q30" s="7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1</v>
      </c>
      <c r="I31" s="7">
        <v>0</v>
      </c>
      <c r="J31" s="13">
        <f t="shared" si="0"/>
        <v>1</v>
      </c>
      <c r="K31" s="11">
        <v>3606</v>
      </c>
      <c r="L31" s="58" t="s">
        <v>1121</v>
      </c>
      <c r="M31" s="8">
        <f t="shared" si="1"/>
        <v>27.731558513588467</v>
      </c>
      <c r="N31" s="7" t="str">
        <f t="shared" si="2"/>
        <v>Baixa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1</v>
      </c>
      <c r="H36" s="7">
        <v>0</v>
      </c>
      <c r="I36" s="7">
        <v>0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2</v>
      </c>
      <c r="G37" s="7">
        <v>2</v>
      </c>
      <c r="H37" s="7">
        <v>2</v>
      </c>
      <c r="I37" s="7">
        <v>0</v>
      </c>
      <c r="J37" s="13">
        <f t="shared" si="0"/>
        <v>6</v>
      </c>
      <c r="K37" s="11">
        <v>9363</v>
      </c>
      <c r="L37" s="58" t="s">
        <v>1121</v>
      </c>
      <c r="M37" s="8">
        <f t="shared" si="1"/>
        <v>64.082024991989741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5</v>
      </c>
      <c r="G41" s="7">
        <v>2</v>
      </c>
      <c r="H41" s="7">
        <v>1</v>
      </c>
      <c r="I41" s="7">
        <v>2</v>
      </c>
      <c r="J41" s="13">
        <f t="shared" si="0"/>
        <v>10</v>
      </c>
      <c r="K41" s="11">
        <v>36705</v>
      </c>
      <c r="L41" s="58" t="s">
        <v>1122</v>
      </c>
      <c r="M41" s="8">
        <f t="shared" si="1"/>
        <v>27.24424465331699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2</v>
      </c>
      <c r="G42" s="7">
        <v>1</v>
      </c>
      <c r="H42" s="7">
        <v>5</v>
      </c>
      <c r="I42" s="7">
        <v>1</v>
      </c>
      <c r="J42" s="13">
        <f t="shared" si="0"/>
        <v>9</v>
      </c>
      <c r="K42" s="11">
        <v>116691</v>
      </c>
      <c r="L42" s="58" t="s">
        <v>1124</v>
      </c>
      <c r="M42" s="8">
        <f t="shared" si="1"/>
        <v>7.7126770702110701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1</v>
      </c>
      <c r="H43" s="7">
        <v>0</v>
      </c>
      <c r="I43" s="7">
        <v>0</v>
      </c>
      <c r="J43" s="13">
        <f t="shared" si="0"/>
        <v>1</v>
      </c>
      <c r="K43" s="11">
        <v>2804</v>
      </c>
      <c r="L43" s="58" t="s">
        <v>1121</v>
      </c>
      <c r="M43" s="8">
        <f t="shared" si="1"/>
        <v>35.66333808844508</v>
      </c>
      <c r="N43" s="7" t="str">
        <f t="shared" si="2"/>
        <v>Baixa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1</v>
      </c>
      <c r="G47" s="7">
        <v>0</v>
      </c>
      <c r="H47" s="7">
        <v>1</v>
      </c>
      <c r="I47" s="7">
        <v>3</v>
      </c>
      <c r="J47" s="13">
        <f t="shared" si="0"/>
        <v>5</v>
      </c>
      <c r="K47" s="11">
        <v>9142</v>
      </c>
      <c r="L47" s="58" t="s">
        <v>1121</v>
      </c>
      <c r="M47" s="8">
        <f t="shared" si="1"/>
        <v>54.692627433821926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2</v>
      </c>
      <c r="G48" s="7">
        <v>10</v>
      </c>
      <c r="H48" s="7">
        <v>2</v>
      </c>
      <c r="I48" s="7">
        <v>1</v>
      </c>
      <c r="J48" s="13">
        <f t="shared" si="0"/>
        <v>15</v>
      </c>
      <c r="K48" s="11">
        <v>105083</v>
      </c>
      <c r="L48" s="58" t="s">
        <v>1124</v>
      </c>
      <c r="M48" s="8">
        <f t="shared" si="1"/>
        <v>14.274430688122724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1</v>
      </c>
      <c r="G49" s="7">
        <v>9</v>
      </c>
      <c r="H49" s="7">
        <v>10</v>
      </c>
      <c r="I49" s="7">
        <v>8</v>
      </c>
      <c r="J49" s="13">
        <f t="shared" si="0"/>
        <v>28</v>
      </c>
      <c r="K49" s="11">
        <v>10657</v>
      </c>
      <c r="L49" s="58" t="s">
        <v>1121</v>
      </c>
      <c r="M49" s="8">
        <f t="shared" si="1"/>
        <v>262.73810640893311</v>
      </c>
      <c r="N49" s="7" t="str">
        <f t="shared" si="2"/>
        <v>Média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1</v>
      </c>
      <c r="G50" s="7">
        <v>1</v>
      </c>
      <c r="H50" s="7">
        <v>2</v>
      </c>
      <c r="I50" s="7">
        <v>1</v>
      </c>
      <c r="J50" s="13">
        <f t="shared" si="0"/>
        <v>5</v>
      </c>
      <c r="K50" s="11">
        <v>39793</v>
      </c>
      <c r="L50" s="58" t="s">
        <v>1122</v>
      </c>
      <c r="M50" s="8">
        <f t="shared" si="1"/>
        <v>12.565023999195837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1</v>
      </c>
      <c r="H51" s="7">
        <v>0</v>
      </c>
      <c r="I51" s="7">
        <v>0</v>
      </c>
      <c r="J51" s="13">
        <f t="shared" si="0"/>
        <v>1</v>
      </c>
      <c r="K51" s="11">
        <v>14955</v>
      </c>
      <c r="L51" s="58" t="s">
        <v>1121</v>
      </c>
      <c r="M51" s="8">
        <f t="shared" si="1"/>
        <v>6.6867268472082912</v>
      </c>
      <c r="N51" s="7" t="str">
        <f t="shared" si="2"/>
        <v>Baixa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7"/>
      <c r="P52" s="77"/>
      <c r="Q52" s="7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1</v>
      </c>
      <c r="G55" s="7">
        <v>8</v>
      </c>
      <c r="H55" s="7">
        <v>9</v>
      </c>
      <c r="I55" s="7">
        <v>8</v>
      </c>
      <c r="J55" s="13">
        <f t="shared" si="0"/>
        <v>26</v>
      </c>
      <c r="K55" s="11">
        <v>14085</v>
      </c>
      <c r="L55" s="58" t="s">
        <v>1121</v>
      </c>
      <c r="M55" s="8">
        <f t="shared" si="1"/>
        <v>184.59353922612709</v>
      </c>
      <c r="N55" s="7" t="str">
        <f t="shared" si="2"/>
        <v>Média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1</v>
      </c>
      <c r="G56" s="7">
        <v>1</v>
      </c>
      <c r="H56" s="7">
        <v>1</v>
      </c>
      <c r="I56" s="7">
        <v>0</v>
      </c>
      <c r="J56" s="13">
        <f t="shared" si="0"/>
        <v>3</v>
      </c>
      <c r="K56" s="11">
        <v>13064</v>
      </c>
      <c r="L56" s="58" t="s">
        <v>1121</v>
      </c>
      <c r="M56" s="8">
        <f t="shared" si="1"/>
        <v>22.963870177587264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1</v>
      </c>
      <c r="G57" s="7">
        <v>1</v>
      </c>
      <c r="H57" s="7">
        <v>0</v>
      </c>
      <c r="I57" s="7">
        <v>0</v>
      </c>
      <c r="J57" s="13">
        <f t="shared" si="0"/>
        <v>2</v>
      </c>
      <c r="K57" s="11">
        <v>4888</v>
      </c>
      <c r="L57" s="58" t="s">
        <v>1121</v>
      </c>
      <c r="M57" s="8">
        <f t="shared" si="1"/>
        <v>40.916530278232408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0</v>
      </c>
      <c r="G58" s="7">
        <v>2</v>
      </c>
      <c r="H58" s="7">
        <v>0</v>
      </c>
      <c r="I58" s="7">
        <v>9</v>
      </c>
      <c r="J58" s="13">
        <f t="shared" si="0"/>
        <v>11</v>
      </c>
      <c r="K58" s="11">
        <v>19094</v>
      </c>
      <c r="L58" s="58" t="s">
        <v>1121</v>
      </c>
      <c r="M58" s="8">
        <f t="shared" si="1"/>
        <v>57.60972033099403</v>
      </c>
      <c r="N58" s="7" t="str">
        <f t="shared" si="2"/>
        <v>Baixa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1</v>
      </c>
      <c r="G60" s="7">
        <v>0</v>
      </c>
      <c r="H60" s="7">
        <v>1</v>
      </c>
      <c r="I60" s="7">
        <v>1</v>
      </c>
      <c r="J60" s="13">
        <f t="shared" si="0"/>
        <v>3</v>
      </c>
      <c r="K60" s="11">
        <v>23757</v>
      </c>
      <c r="L60" s="58" t="s">
        <v>1121</v>
      </c>
      <c r="M60" s="8">
        <f t="shared" si="1"/>
        <v>12.627857052658165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29</v>
      </c>
      <c r="G61" s="7">
        <v>44</v>
      </c>
      <c r="H61" s="7">
        <v>36</v>
      </c>
      <c r="I61" s="7">
        <v>31</v>
      </c>
      <c r="J61" s="13">
        <f t="shared" si="0"/>
        <v>140</v>
      </c>
      <c r="K61" s="11">
        <v>4825</v>
      </c>
      <c r="L61" s="58" t="s">
        <v>1121</v>
      </c>
      <c r="M61" s="8">
        <f t="shared" si="1"/>
        <v>2901.5544041450776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0</v>
      </c>
      <c r="G63" s="7">
        <v>2</v>
      </c>
      <c r="H63" s="7">
        <v>1</v>
      </c>
      <c r="I63" s="7">
        <v>0</v>
      </c>
      <c r="J63" s="13">
        <f t="shared" si="0"/>
        <v>3</v>
      </c>
      <c r="K63" s="11">
        <v>32319</v>
      </c>
      <c r="L63" s="58" t="s">
        <v>1122</v>
      </c>
      <c r="M63" s="8">
        <f t="shared" si="1"/>
        <v>9.2824654228162995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1</v>
      </c>
      <c r="J64" s="13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1</v>
      </c>
      <c r="G65" s="7">
        <v>1</v>
      </c>
      <c r="H65" s="7">
        <v>5</v>
      </c>
      <c r="I65" s="7">
        <v>0</v>
      </c>
      <c r="J65" s="13">
        <f t="shared" si="0"/>
        <v>7</v>
      </c>
      <c r="K65" s="11">
        <v>136392</v>
      </c>
      <c r="L65" s="58" t="s">
        <v>1124</v>
      </c>
      <c r="M65" s="8">
        <f t="shared" si="1"/>
        <v>5.1322658220423483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1</v>
      </c>
      <c r="G67" s="7">
        <v>1</v>
      </c>
      <c r="H67" s="7">
        <v>0</v>
      </c>
      <c r="I67" s="7">
        <v>0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261</v>
      </c>
      <c r="G70" s="7">
        <v>298</v>
      </c>
      <c r="H70" s="7">
        <v>271</v>
      </c>
      <c r="I70" s="7">
        <v>219</v>
      </c>
      <c r="J70" s="13">
        <f t="shared" si="3"/>
        <v>1049</v>
      </c>
      <c r="K70" s="11">
        <v>2501576</v>
      </c>
      <c r="L70" s="58" t="s">
        <v>1125</v>
      </c>
      <c r="M70" s="8">
        <f t="shared" si="4"/>
        <v>41.93356508057321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18</v>
      </c>
      <c r="G71" s="7">
        <v>47</v>
      </c>
      <c r="H71" s="7">
        <v>42</v>
      </c>
      <c r="I71" s="7">
        <v>30</v>
      </c>
      <c r="J71" s="13">
        <f t="shared" si="3"/>
        <v>137</v>
      </c>
      <c r="K71" s="11">
        <v>26396</v>
      </c>
      <c r="L71" s="58" t="s">
        <v>1122</v>
      </c>
      <c r="M71" s="8">
        <f t="shared" si="4"/>
        <v>519.01803303530835</v>
      </c>
      <c r="N71" s="7" t="str">
        <f t="shared" si="5"/>
        <v>Muito Alta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0</v>
      </c>
      <c r="H72" s="7">
        <v>1</v>
      </c>
      <c r="I72" s="7">
        <v>0</v>
      </c>
      <c r="J72" s="13">
        <f t="shared" si="3"/>
        <v>1</v>
      </c>
      <c r="K72" s="11">
        <v>7710</v>
      </c>
      <c r="L72" s="58" t="s">
        <v>1121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5</v>
      </c>
      <c r="G76" s="7">
        <v>7</v>
      </c>
      <c r="H76" s="7">
        <v>12</v>
      </c>
      <c r="I76" s="7">
        <v>9</v>
      </c>
      <c r="J76" s="13">
        <f t="shared" si="3"/>
        <v>33</v>
      </c>
      <c r="K76" s="11">
        <v>432575</v>
      </c>
      <c r="L76" s="58" t="s">
        <v>1125</v>
      </c>
      <c r="M76" s="8">
        <f t="shared" si="4"/>
        <v>7.6287349014621739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0</v>
      </c>
      <c r="G80" s="7">
        <v>0</v>
      </c>
      <c r="H80" s="7">
        <v>1</v>
      </c>
      <c r="I80" s="7">
        <v>0</v>
      </c>
      <c r="J80" s="13">
        <f t="shared" si="3"/>
        <v>1</v>
      </c>
      <c r="K80" s="11">
        <v>40031</v>
      </c>
      <c r="L80" s="58" t="s">
        <v>1122</v>
      </c>
      <c r="M80" s="8">
        <f t="shared" si="4"/>
        <v>2.4980640003996903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7"/>
      <c r="P81" s="77"/>
      <c r="Q81" s="7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3</v>
      </c>
      <c r="G82" s="7">
        <v>6</v>
      </c>
      <c r="H82" s="7">
        <v>6</v>
      </c>
      <c r="I82" s="7">
        <v>5</v>
      </c>
      <c r="J82" s="13">
        <f t="shared" si="3"/>
        <v>20</v>
      </c>
      <c r="K82" s="11">
        <v>49942</v>
      </c>
      <c r="L82" s="58" t="s">
        <v>1122</v>
      </c>
      <c r="M82" s="8">
        <f t="shared" si="4"/>
        <v>40.046453886508345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9</v>
      </c>
      <c r="G83" s="7">
        <v>11</v>
      </c>
      <c r="H83" s="7">
        <v>23</v>
      </c>
      <c r="I83" s="7">
        <v>13</v>
      </c>
      <c r="J83" s="13">
        <f t="shared" si="3"/>
        <v>56</v>
      </c>
      <c r="K83" s="11">
        <v>50166</v>
      </c>
      <c r="L83" s="58" t="s">
        <v>1122</v>
      </c>
      <c r="M83" s="8">
        <f t="shared" si="4"/>
        <v>111.62939042379301</v>
      </c>
      <c r="N83" s="7" t="str">
        <f t="shared" si="5"/>
        <v>Média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1</v>
      </c>
      <c r="J85" s="13">
        <f t="shared" si="3"/>
        <v>1</v>
      </c>
      <c r="K85" s="11">
        <v>4190</v>
      </c>
      <c r="L85" s="58" t="s">
        <v>1121</v>
      </c>
      <c r="M85" s="8">
        <f t="shared" si="4"/>
        <v>23.866348448687351</v>
      </c>
      <c r="N85" s="7" t="str">
        <f t="shared" si="5"/>
        <v>Baixa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2</v>
      </c>
      <c r="G90" s="7">
        <v>0</v>
      </c>
      <c r="H90" s="7">
        <v>0</v>
      </c>
      <c r="I90" s="7">
        <v>0</v>
      </c>
      <c r="J90" s="13">
        <f t="shared" si="3"/>
        <v>2</v>
      </c>
      <c r="K90" s="11">
        <v>6876</v>
      </c>
      <c r="L90" s="58" t="s">
        <v>1121</v>
      </c>
      <c r="M90" s="8">
        <f t="shared" si="4"/>
        <v>29.086678301337987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1</v>
      </c>
      <c r="G93" s="7">
        <v>0</v>
      </c>
      <c r="H93" s="7">
        <v>0</v>
      </c>
      <c r="I93" s="7">
        <v>0</v>
      </c>
      <c r="J93" s="13">
        <f t="shared" si="3"/>
        <v>1</v>
      </c>
      <c r="K93" s="11">
        <v>19202</v>
      </c>
      <c r="L93" s="58" t="s">
        <v>1121</v>
      </c>
      <c r="M93" s="8">
        <f t="shared" si="4"/>
        <v>5.2077908551192582</v>
      </c>
      <c r="N93" s="7" t="str">
        <f t="shared" si="5"/>
        <v>Baixa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1</v>
      </c>
      <c r="G95" s="7">
        <v>0</v>
      </c>
      <c r="H95" s="7">
        <v>0</v>
      </c>
      <c r="I95" s="7">
        <v>0</v>
      </c>
      <c r="J95" s="13">
        <f t="shared" si="3"/>
        <v>1</v>
      </c>
      <c r="K95" s="11">
        <v>6350</v>
      </c>
      <c r="L95" s="58" t="s">
        <v>1121</v>
      </c>
      <c r="M95" s="8">
        <f t="shared" si="4"/>
        <v>15.748031496062991</v>
      </c>
      <c r="N95" s="7" t="str">
        <f t="shared" si="5"/>
        <v>Baixa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3</v>
      </c>
      <c r="G100" s="7">
        <v>0</v>
      </c>
      <c r="H100" s="7">
        <v>0</v>
      </c>
      <c r="I100" s="7">
        <v>1</v>
      </c>
      <c r="J100" s="13">
        <f t="shared" si="3"/>
        <v>4</v>
      </c>
      <c r="K100" s="11">
        <v>4835</v>
      </c>
      <c r="L100" s="58" t="s">
        <v>1121</v>
      </c>
      <c r="M100" s="8">
        <f t="shared" si="4"/>
        <v>82.730093071354702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2</v>
      </c>
      <c r="G101" s="7">
        <v>2</v>
      </c>
      <c r="H101" s="7">
        <v>0</v>
      </c>
      <c r="I101" s="7">
        <v>0</v>
      </c>
      <c r="J101" s="13">
        <f t="shared" si="3"/>
        <v>4</v>
      </c>
      <c r="K101" s="11">
        <v>39520</v>
      </c>
      <c r="L101" s="58" t="s">
        <v>1122</v>
      </c>
      <c r="M101" s="8">
        <f t="shared" si="4"/>
        <v>10.121457489878543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1</v>
      </c>
      <c r="G105" s="7">
        <v>2</v>
      </c>
      <c r="H105" s="7">
        <v>2</v>
      </c>
      <c r="I105" s="7">
        <v>1</v>
      </c>
      <c r="J105" s="13">
        <f t="shared" si="3"/>
        <v>6</v>
      </c>
      <c r="K105" s="11">
        <v>24663</v>
      </c>
      <c r="L105" s="58" t="s">
        <v>1121</v>
      </c>
      <c r="M105" s="8">
        <f t="shared" si="4"/>
        <v>24.327940639824838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1</v>
      </c>
      <c r="J109" s="13">
        <f t="shared" si="3"/>
        <v>1</v>
      </c>
      <c r="K109" s="11">
        <v>3616</v>
      </c>
      <c r="L109" s="58" t="s">
        <v>1121</v>
      </c>
      <c r="M109" s="8">
        <f t="shared" si="4"/>
        <v>27.654867256637168</v>
      </c>
      <c r="N109" s="7" t="str">
        <f t="shared" si="5"/>
        <v>Baixa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1</v>
      </c>
      <c r="H111" s="7">
        <v>1</v>
      </c>
      <c r="I111" s="7">
        <v>0</v>
      </c>
      <c r="J111" s="13">
        <f t="shared" si="3"/>
        <v>2</v>
      </c>
      <c r="K111" s="11">
        <v>9382</v>
      </c>
      <c r="L111" s="58" t="s">
        <v>1121</v>
      </c>
      <c r="M111" s="8">
        <f t="shared" si="4"/>
        <v>21.317416329140908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1</v>
      </c>
      <c r="H112" s="7">
        <v>0</v>
      </c>
      <c r="I112" s="7">
        <v>0</v>
      </c>
      <c r="J112" s="13">
        <f t="shared" si="3"/>
        <v>1</v>
      </c>
      <c r="K112" s="11">
        <v>2677</v>
      </c>
      <c r="L112" s="58" t="s">
        <v>1121</v>
      </c>
      <c r="M112" s="8">
        <f t="shared" si="4"/>
        <v>37.355248412401941</v>
      </c>
      <c r="N112" s="7" t="str">
        <f t="shared" si="5"/>
        <v>Baixa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1</v>
      </c>
      <c r="I113" s="7">
        <v>1</v>
      </c>
      <c r="J113" s="13">
        <f t="shared" si="3"/>
        <v>2</v>
      </c>
      <c r="K113" s="11">
        <v>11495</v>
      </c>
      <c r="L113" s="58" t="s">
        <v>1121</v>
      </c>
      <c r="M113" s="8">
        <f t="shared" si="4"/>
        <v>17.398869073510223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3</v>
      </c>
      <c r="G114" s="7">
        <v>0</v>
      </c>
      <c r="H114" s="7">
        <v>0</v>
      </c>
      <c r="I114" s="7">
        <v>0</v>
      </c>
      <c r="J114" s="13">
        <f t="shared" si="3"/>
        <v>3</v>
      </c>
      <c r="K114" s="11">
        <v>44377</v>
      </c>
      <c r="L114" s="58" t="s">
        <v>1122</v>
      </c>
      <c r="M114" s="8">
        <f t="shared" si="4"/>
        <v>6.7602586925659693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1</v>
      </c>
      <c r="G122" s="7">
        <v>1</v>
      </c>
      <c r="H122" s="7">
        <v>1</v>
      </c>
      <c r="I122" s="7">
        <v>2</v>
      </c>
      <c r="J122" s="13">
        <f t="shared" si="3"/>
        <v>5</v>
      </c>
      <c r="K122" s="11">
        <v>3711</v>
      </c>
      <c r="L122" s="58" t="s">
        <v>1121</v>
      </c>
      <c r="M122" s="8">
        <f t="shared" si="4"/>
        <v>134.73457289140393</v>
      </c>
      <c r="N122" s="7" t="str">
        <f t="shared" si="5"/>
        <v>Média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1</v>
      </c>
      <c r="G123" s="7">
        <v>0</v>
      </c>
      <c r="H123" s="7">
        <v>1</v>
      </c>
      <c r="I123" s="7">
        <v>0</v>
      </c>
      <c r="J123" s="13">
        <f t="shared" si="3"/>
        <v>2</v>
      </c>
      <c r="K123" s="11">
        <v>16565</v>
      </c>
      <c r="L123" s="58" t="s">
        <v>1121</v>
      </c>
      <c r="M123" s="8">
        <f t="shared" si="4"/>
        <v>12.073649260488983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8</v>
      </c>
      <c r="G125" s="7">
        <v>0</v>
      </c>
      <c r="H125" s="7">
        <v>0</v>
      </c>
      <c r="I125" s="7">
        <v>0</v>
      </c>
      <c r="J125" s="13">
        <f t="shared" si="3"/>
        <v>8</v>
      </c>
      <c r="K125" s="11">
        <v>19738</v>
      </c>
      <c r="L125" s="58" t="s">
        <v>1121</v>
      </c>
      <c r="M125" s="8">
        <f t="shared" si="4"/>
        <v>40.530955517276318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4</v>
      </c>
      <c r="I126" s="7">
        <v>1</v>
      </c>
      <c r="J126" s="13">
        <f t="shared" si="3"/>
        <v>5</v>
      </c>
      <c r="K126" s="11">
        <v>3810</v>
      </c>
      <c r="L126" s="58" t="s">
        <v>1121</v>
      </c>
      <c r="M126" s="8">
        <f t="shared" si="4"/>
        <v>131.23359580052494</v>
      </c>
      <c r="N126" s="7" t="str">
        <f t="shared" si="5"/>
        <v>Média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118</v>
      </c>
      <c r="G127" s="7">
        <v>139</v>
      </c>
      <c r="H127" s="7">
        <v>44</v>
      </c>
      <c r="I127" s="7">
        <v>16</v>
      </c>
      <c r="J127" s="13">
        <f t="shared" si="3"/>
        <v>317</v>
      </c>
      <c r="K127" s="11">
        <v>53866</v>
      </c>
      <c r="L127" s="58" t="s">
        <v>1122</v>
      </c>
      <c r="M127" s="8">
        <f t="shared" si="4"/>
        <v>588.49738239334647</v>
      </c>
      <c r="N127" s="7" t="str">
        <f t="shared" si="5"/>
        <v>Muito 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1</v>
      </c>
      <c r="H128" s="7">
        <v>0</v>
      </c>
      <c r="I128" s="7">
        <v>0</v>
      </c>
      <c r="J128" s="13">
        <f t="shared" si="3"/>
        <v>1</v>
      </c>
      <c r="K128" s="11">
        <v>11658</v>
      </c>
      <c r="L128" s="58" t="s">
        <v>1121</v>
      </c>
      <c r="M128" s="8">
        <f t="shared" si="4"/>
        <v>8.5778006519128489</v>
      </c>
      <c r="N128" s="7" t="str">
        <f t="shared" si="5"/>
        <v>Baixa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2</v>
      </c>
      <c r="G129" s="7">
        <v>1</v>
      </c>
      <c r="H129" s="7">
        <v>0</v>
      </c>
      <c r="I129" s="7">
        <v>0</v>
      </c>
      <c r="J129" s="13">
        <f t="shared" si="3"/>
        <v>3</v>
      </c>
      <c r="K129" s="11">
        <v>8029</v>
      </c>
      <c r="L129" s="58" t="s">
        <v>1121</v>
      </c>
      <c r="M129" s="8">
        <f t="shared" si="4"/>
        <v>37.364553493585753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1</v>
      </c>
      <c r="I130" s="7">
        <v>5</v>
      </c>
      <c r="J130" s="13">
        <f t="shared" si="3"/>
        <v>6</v>
      </c>
      <c r="K130" s="11">
        <v>15356</v>
      </c>
      <c r="L130" s="58" t="s">
        <v>1121</v>
      </c>
      <c r="M130" s="8">
        <f t="shared" si="4"/>
        <v>39.072675175827037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1</v>
      </c>
      <c r="H132" s="7">
        <v>0</v>
      </c>
      <c r="I132" s="7">
        <v>0</v>
      </c>
      <c r="J132" s="13">
        <f t="shared" si="3"/>
        <v>1</v>
      </c>
      <c r="K132" s="11">
        <v>5612</v>
      </c>
      <c r="L132" s="58" t="s">
        <v>1121</v>
      </c>
      <c r="M132" s="8">
        <f t="shared" si="4"/>
        <v>17.818959372772632</v>
      </c>
      <c r="N132" s="7" t="str">
        <f t="shared" si="5"/>
        <v>Baixa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0</v>
      </c>
      <c r="G134" s="7">
        <v>0</v>
      </c>
      <c r="H134" s="7">
        <v>1</v>
      </c>
      <c r="I134" s="7">
        <v>1</v>
      </c>
      <c r="J134" s="13">
        <f t="shared" si="6"/>
        <v>2</v>
      </c>
      <c r="K134" s="11">
        <v>12025</v>
      </c>
      <c r="L134" s="58" t="s">
        <v>1121</v>
      </c>
      <c r="M134" s="8">
        <f t="shared" si="7"/>
        <v>16.632016632016633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1</v>
      </c>
      <c r="G135" s="7">
        <v>2</v>
      </c>
      <c r="H135" s="7">
        <v>1</v>
      </c>
      <c r="I135" s="7">
        <v>2</v>
      </c>
      <c r="J135" s="13">
        <f t="shared" si="6"/>
        <v>6</v>
      </c>
      <c r="K135" s="11">
        <v>14883</v>
      </c>
      <c r="L135" s="58" t="s">
        <v>1121</v>
      </c>
      <c r="M135" s="8">
        <f t="shared" si="7"/>
        <v>40.314452731304172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1</v>
      </c>
      <c r="J139" s="13">
        <f t="shared" si="6"/>
        <v>1</v>
      </c>
      <c r="K139" s="11">
        <v>37856</v>
      </c>
      <c r="L139" s="58" t="s">
        <v>1122</v>
      </c>
      <c r="M139" s="8">
        <f t="shared" si="7"/>
        <v>2.6415891800507185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10</v>
      </c>
      <c r="G141" s="7">
        <v>7</v>
      </c>
      <c r="H141" s="7">
        <v>3</v>
      </c>
      <c r="I141" s="7">
        <v>5</v>
      </c>
      <c r="J141" s="13">
        <f t="shared" si="6"/>
        <v>25</v>
      </c>
      <c r="K141" s="11">
        <v>9679</v>
      </c>
      <c r="L141" s="58" t="s">
        <v>1121</v>
      </c>
      <c r="M141" s="8">
        <f t="shared" si="7"/>
        <v>258.29114577952271</v>
      </c>
      <c r="N141" s="7" t="str">
        <f t="shared" si="8"/>
        <v>Média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0</v>
      </c>
      <c r="G142" s="7">
        <v>1</v>
      </c>
      <c r="H142" s="7">
        <v>4</v>
      </c>
      <c r="I142" s="7">
        <v>3</v>
      </c>
      <c r="J142" s="13">
        <f t="shared" si="6"/>
        <v>8</v>
      </c>
      <c r="K142" s="11">
        <v>16109</v>
      </c>
      <c r="L142" s="58" t="s">
        <v>1121</v>
      </c>
      <c r="M142" s="8">
        <f t="shared" si="7"/>
        <v>49.661679806319448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1</v>
      </c>
      <c r="H143" s="7">
        <v>0</v>
      </c>
      <c r="I143" s="7">
        <v>3</v>
      </c>
      <c r="J143" s="13">
        <f t="shared" si="6"/>
        <v>4</v>
      </c>
      <c r="K143" s="11">
        <v>5420</v>
      </c>
      <c r="L143" s="58" t="s">
        <v>1121</v>
      </c>
      <c r="M143" s="8">
        <f t="shared" si="7"/>
        <v>73.800738007380076</v>
      </c>
      <c r="N143" s="7" t="str">
        <f t="shared" si="8"/>
        <v>Baixa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5</v>
      </c>
      <c r="G144" s="7">
        <v>4</v>
      </c>
      <c r="H144" s="7">
        <v>0</v>
      </c>
      <c r="I144" s="7">
        <v>0</v>
      </c>
      <c r="J144" s="13">
        <f t="shared" si="6"/>
        <v>9</v>
      </c>
      <c r="K144" s="11">
        <v>15153</v>
      </c>
      <c r="L144" s="58" t="s">
        <v>1121</v>
      </c>
      <c r="M144" s="8">
        <f t="shared" si="7"/>
        <v>59.394179370421703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</v>
      </c>
      <c r="G145" s="7">
        <v>1</v>
      </c>
      <c r="H145" s="7">
        <v>3</v>
      </c>
      <c r="I145" s="7">
        <v>0</v>
      </c>
      <c r="J145" s="13">
        <f t="shared" si="6"/>
        <v>5</v>
      </c>
      <c r="K145" s="11">
        <v>8601</v>
      </c>
      <c r="L145" s="58" t="s">
        <v>1121</v>
      </c>
      <c r="M145" s="8">
        <f t="shared" si="7"/>
        <v>58.132775258690849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1</v>
      </c>
      <c r="G149" s="7">
        <v>0</v>
      </c>
      <c r="H149" s="7">
        <v>1</v>
      </c>
      <c r="I149" s="7">
        <v>0</v>
      </c>
      <c r="J149" s="13">
        <f t="shared" si="6"/>
        <v>2</v>
      </c>
      <c r="K149" s="11">
        <v>25327</v>
      </c>
      <c r="L149" s="58" t="s">
        <v>1122</v>
      </c>
      <c r="M149" s="8">
        <f t="shared" si="7"/>
        <v>7.8967110198602279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1</v>
      </c>
      <c r="G151" s="7">
        <v>1</v>
      </c>
      <c r="H151" s="7">
        <v>2</v>
      </c>
      <c r="I151" s="7">
        <v>0</v>
      </c>
      <c r="J151" s="13">
        <f t="shared" si="6"/>
        <v>4</v>
      </c>
      <c r="K151" s="11">
        <v>91503</v>
      </c>
      <c r="L151" s="58" t="s">
        <v>1123</v>
      </c>
      <c r="M151" s="8">
        <f t="shared" si="7"/>
        <v>4.3714413735068796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3</v>
      </c>
      <c r="H152" s="7">
        <v>0</v>
      </c>
      <c r="I152" s="7">
        <v>0</v>
      </c>
      <c r="J152" s="13">
        <f t="shared" si="6"/>
        <v>3</v>
      </c>
      <c r="K152" s="11">
        <v>9396</v>
      </c>
      <c r="L152" s="58" t="s">
        <v>1121</v>
      </c>
      <c r="M152" s="8">
        <f t="shared" si="7"/>
        <v>31.928480204342275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4</v>
      </c>
      <c r="G154" s="7">
        <v>0</v>
      </c>
      <c r="H154" s="7">
        <v>0</v>
      </c>
      <c r="I154" s="7">
        <v>1</v>
      </c>
      <c r="J154" s="13">
        <f t="shared" si="6"/>
        <v>5</v>
      </c>
      <c r="K154" s="11">
        <v>19007</v>
      </c>
      <c r="L154" s="58" t="s">
        <v>1121</v>
      </c>
      <c r="M154" s="8">
        <f t="shared" si="7"/>
        <v>26.306097753459252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7"/>
      <c r="P155" s="77"/>
      <c r="Q155" s="77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7"/>
      <c r="P156" s="77"/>
      <c r="Q156" s="77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1</v>
      </c>
      <c r="G157" s="7">
        <v>2</v>
      </c>
      <c r="H157" s="7">
        <v>2</v>
      </c>
      <c r="I157" s="7">
        <v>0</v>
      </c>
      <c r="J157" s="13">
        <f t="shared" si="6"/>
        <v>5</v>
      </c>
      <c r="K157" s="11">
        <v>11439</v>
      </c>
      <c r="L157" s="58" t="s">
        <v>1121</v>
      </c>
      <c r="M157" s="8">
        <f t="shared" si="7"/>
        <v>43.710114520500042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1</v>
      </c>
      <c r="I158" s="7">
        <v>0</v>
      </c>
      <c r="J158" s="13">
        <f t="shared" si="6"/>
        <v>1</v>
      </c>
      <c r="K158" s="11">
        <v>14769</v>
      </c>
      <c r="L158" s="58" t="s">
        <v>1121</v>
      </c>
      <c r="M158" s="8">
        <f t="shared" si="7"/>
        <v>6.7709391292572274</v>
      </c>
      <c r="N158" s="7" t="str">
        <f t="shared" si="8"/>
        <v>Baixa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2</v>
      </c>
      <c r="I160" s="7">
        <v>0</v>
      </c>
      <c r="J160" s="13">
        <f t="shared" si="6"/>
        <v>2</v>
      </c>
      <c r="K160" s="11">
        <v>30324</v>
      </c>
      <c r="L160" s="58" t="s">
        <v>1122</v>
      </c>
      <c r="M160" s="8">
        <f t="shared" si="7"/>
        <v>6.5954359583168447</v>
      </c>
      <c r="N160" s="7" t="str">
        <f t="shared" si="8"/>
        <v>Baixa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1</v>
      </c>
      <c r="I161" s="7">
        <v>1</v>
      </c>
      <c r="J161" s="13">
        <f t="shared" si="6"/>
        <v>2</v>
      </c>
      <c r="K161" s="11">
        <v>21180</v>
      </c>
      <c r="L161" s="58" t="s">
        <v>1121</v>
      </c>
      <c r="M161" s="8">
        <f t="shared" si="7"/>
        <v>9.4428706326723315</v>
      </c>
      <c r="N161" s="7" t="str">
        <f t="shared" si="8"/>
        <v>Baixa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9</v>
      </c>
      <c r="G163" s="7">
        <v>14</v>
      </c>
      <c r="H163" s="7">
        <v>15</v>
      </c>
      <c r="I163" s="7">
        <v>1</v>
      </c>
      <c r="J163" s="13">
        <f t="shared" si="6"/>
        <v>39</v>
      </c>
      <c r="K163" s="11">
        <v>9986</v>
      </c>
      <c r="L163" s="58" t="s">
        <v>1121</v>
      </c>
      <c r="M163" s="8">
        <f t="shared" si="7"/>
        <v>390.54676547166031</v>
      </c>
      <c r="N163" s="7" t="str">
        <f t="shared" si="8"/>
        <v>Alta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4</v>
      </c>
      <c r="G170" s="7">
        <v>3</v>
      </c>
      <c r="H170" s="7">
        <v>1</v>
      </c>
      <c r="I170" s="7">
        <v>0</v>
      </c>
      <c r="J170" s="13">
        <f t="shared" si="6"/>
        <v>8</v>
      </c>
      <c r="K170" s="11">
        <v>74691</v>
      </c>
      <c r="L170" s="58" t="s">
        <v>1123</v>
      </c>
      <c r="M170" s="8">
        <f t="shared" si="7"/>
        <v>10.710795142654403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1</v>
      </c>
      <c r="H175" s="7">
        <v>0</v>
      </c>
      <c r="I175" s="7">
        <v>0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1</v>
      </c>
      <c r="G177" s="7">
        <v>0</v>
      </c>
      <c r="H177" s="7">
        <v>6</v>
      </c>
      <c r="I177" s="7">
        <v>6</v>
      </c>
      <c r="J177" s="13">
        <f t="shared" si="6"/>
        <v>13</v>
      </c>
      <c r="K177" s="11">
        <v>7017</v>
      </c>
      <c r="L177" s="58" t="s">
        <v>1121</v>
      </c>
      <c r="M177" s="8">
        <f t="shared" si="7"/>
        <v>185.26435798774406</v>
      </c>
      <c r="N177" s="7" t="str">
        <f t="shared" si="8"/>
        <v>Média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12</v>
      </c>
      <c r="G178" s="7">
        <v>3</v>
      </c>
      <c r="H178" s="7">
        <v>4</v>
      </c>
      <c r="I178" s="7">
        <v>6</v>
      </c>
      <c r="J178" s="13">
        <f t="shared" si="6"/>
        <v>25</v>
      </c>
      <c r="K178" s="11">
        <v>10425</v>
      </c>
      <c r="L178" s="58" t="s">
        <v>1121</v>
      </c>
      <c r="M178" s="8">
        <f t="shared" si="7"/>
        <v>239.80815347721821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1</v>
      </c>
      <c r="H186" s="7">
        <v>0</v>
      </c>
      <c r="I186" s="7">
        <v>2</v>
      </c>
      <c r="J186" s="13">
        <f t="shared" si="6"/>
        <v>3</v>
      </c>
      <c r="K186" s="11">
        <v>7590</v>
      </c>
      <c r="L186" s="58" t="s">
        <v>1121</v>
      </c>
      <c r="M186" s="8">
        <f t="shared" si="7"/>
        <v>39.525691699604742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1</v>
      </c>
      <c r="H187" s="7">
        <v>1</v>
      </c>
      <c r="I187" s="7">
        <v>1</v>
      </c>
      <c r="J187" s="13">
        <f t="shared" si="6"/>
        <v>3</v>
      </c>
      <c r="K187" s="11">
        <v>28366</v>
      </c>
      <c r="L187" s="58" t="s">
        <v>1122</v>
      </c>
      <c r="M187" s="8">
        <f t="shared" si="7"/>
        <v>10.576041740111402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6</v>
      </c>
      <c r="G194" s="7">
        <v>2</v>
      </c>
      <c r="H194" s="7">
        <v>1</v>
      </c>
      <c r="I194" s="7">
        <v>0</v>
      </c>
      <c r="J194" s="13">
        <f t="shared" si="6"/>
        <v>9</v>
      </c>
      <c r="K194" s="11">
        <v>27425</v>
      </c>
      <c r="L194" s="58" t="s">
        <v>1122</v>
      </c>
      <c r="M194" s="8">
        <f t="shared" si="7"/>
        <v>32.816773017319967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1</v>
      </c>
      <c r="H197" s="7">
        <v>5</v>
      </c>
      <c r="I197" s="7">
        <v>0</v>
      </c>
      <c r="J197" s="13">
        <f t="shared" ref="J197:J260" si="9">F197+G197+H197+I197</f>
        <v>6</v>
      </c>
      <c r="K197" s="11">
        <v>17641</v>
      </c>
      <c r="L197" s="58" t="s">
        <v>1121</v>
      </c>
      <c r="M197" s="8">
        <f t="shared" ref="M197:M260" si="10">(J197/K197)*100000</f>
        <v>34.011677342554272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1</v>
      </c>
      <c r="I198" s="7">
        <v>2</v>
      </c>
      <c r="J198" s="13">
        <f t="shared" si="9"/>
        <v>3</v>
      </c>
      <c r="K198" s="11">
        <v>5480</v>
      </c>
      <c r="L198" s="58" t="s">
        <v>1121</v>
      </c>
      <c r="M198" s="8">
        <f t="shared" si="10"/>
        <v>54.744525547445264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1</v>
      </c>
      <c r="J200" s="13">
        <f t="shared" si="9"/>
        <v>1</v>
      </c>
      <c r="K200" s="11">
        <v>11525</v>
      </c>
      <c r="L200" s="58" t="s">
        <v>1121</v>
      </c>
      <c r="M200" s="8">
        <f t="shared" si="10"/>
        <v>8.676789587852495</v>
      </c>
      <c r="N200" s="7" t="str">
        <f t="shared" si="11"/>
        <v>Baixa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1</v>
      </c>
      <c r="G203" s="7">
        <v>0</v>
      </c>
      <c r="H203" s="7">
        <v>1</v>
      </c>
      <c r="I203" s="7">
        <v>2</v>
      </c>
      <c r="J203" s="13">
        <f t="shared" si="9"/>
        <v>4</v>
      </c>
      <c r="K203" s="11">
        <v>11813</v>
      </c>
      <c r="L203" s="58" t="s">
        <v>1121</v>
      </c>
      <c r="M203" s="8">
        <f t="shared" si="10"/>
        <v>33.861000592567507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2</v>
      </c>
      <c r="G204" s="7">
        <v>2</v>
      </c>
      <c r="H204" s="7">
        <v>2</v>
      </c>
      <c r="I204" s="7">
        <v>1</v>
      </c>
      <c r="J204" s="13">
        <f t="shared" si="9"/>
        <v>7</v>
      </c>
      <c r="K204" s="11">
        <v>54196</v>
      </c>
      <c r="L204" s="58" t="s">
        <v>1122</v>
      </c>
      <c r="M204" s="8">
        <f t="shared" si="10"/>
        <v>12.916082367702415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2</v>
      </c>
      <c r="G206" s="7">
        <v>2</v>
      </c>
      <c r="H206" s="7">
        <v>0</v>
      </c>
      <c r="I206" s="7">
        <v>4</v>
      </c>
      <c r="J206" s="13">
        <f t="shared" si="9"/>
        <v>8</v>
      </c>
      <c r="K206" s="11">
        <v>6908</v>
      </c>
      <c r="L206" s="58" t="s">
        <v>1121</v>
      </c>
      <c r="M206" s="8">
        <f t="shared" si="10"/>
        <v>115.80775911986102</v>
      </c>
      <c r="N206" s="7" t="str">
        <f t="shared" si="11"/>
        <v>Média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6</v>
      </c>
      <c r="G208" s="7">
        <v>15</v>
      </c>
      <c r="H208" s="7">
        <v>10</v>
      </c>
      <c r="I208" s="7">
        <v>11</v>
      </c>
      <c r="J208" s="13">
        <f t="shared" si="9"/>
        <v>42</v>
      </c>
      <c r="K208" s="11">
        <v>22892</v>
      </c>
      <c r="L208" s="58" t="s">
        <v>1121</v>
      </c>
      <c r="M208" s="8">
        <f t="shared" si="10"/>
        <v>183.47020793290233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25</v>
      </c>
      <c r="G210" s="7">
        <v>31</v>
      </c>
      <c r="H210" s="7">
        <v>26</v>
      </c>
      <c r="I210" s="7">
        <v>28</v>
      </c>
      <c r="J210" s="13">
        <f t="shared" si="9"/>
        <v>110</v>
      </c>
      <c r="K210" s="11">
        <v>659070</v>
      </c>
      <c r="L210" s="58" t="s">
        <v>1125</v>
      </c>
      <c r="M210" s="8">
        <f t="shared" si="10"/>
        <v>16.690184654133855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2</v>
      </c>
      <c r="G213" s="7">
        <v>0</v>
      </c>
      <c r="H213" s="7">
        <v>0</v>
      </c>
      <c r="I213" s="7">
        <v>0</v>
      </c>
      <c r="J213" s="13">
        <f t="shared" si="9"/>
        <v>2</v>
      </c>
      <c r="K213" s="11">
        <v>8883</v>
      </c>
      <c r="L213" s="58" t="s">
        <v>1121</v>
      </c>
      <c r="M213" s="8">
        <f t="shared" si="10"/>
        <v>22.514916131937408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2</v>
      </c>
      <c r="H215" s="7">
        <v>0</v>
      </c>
      <c r="I215" s="7">
        <v>0</v>
      </c>
      <c r="J215" s="13">
        <f t="shared" si="9"/>
        <v>2</v>
      </c>
      <c r="K215" s="11">
        <v>23797</v>
      </c>
      <c r="L215" s="58" t="s">
        <v>1121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1</v>
      </c>
      <c r="J216" s="13">
        <f t="shared" si="9"/>
        <v>1</v>
      </c>
      <c r="K216" s="11">
        <v>10040</v>
      </c>
      <c r="L216" s="58" t="s">
        <v>1121</v>
      </c>
      <c r="M216" s="8">
        <f t="shared" si="10"/>
        <v>9.9601593625498008</v>
      </c>
      <c r="N216" s="7" t="str">
        <f t="shared" si="11"/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7</v>
      </c>
      <c r="G217" s="7">
        <v>4</v>
      </c>
      <c r="H217" s="7">
        <v>3</v>
      </c>
      <c r="I217" s="7">
        <v>6</v>
      </c>
      <c r="J217" s="13">
        <f t="shared" si="9"/>
        <v>20</v>
      </c>
      <c r="K217" s="11">
        <v>27982</v>
      </c>
      <c r="L217" s="58" t="s">
        <v>1122</v>
      </c>
      <c r="M217" s="8">
        <f t="shared" si="10"/>
        <v>71.474519333857472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4</v>
      </c>
      <c r="G218" s="7">
        <v>4</v>
      </c>
      <c r="H218" s="7">
        <v>0</v>
      </c>
      <c r="I218" s="7">
        <v>0</v>
      </c>
      <c r="J218" s="13">
        <f t="shared" si="9"/>
        <v>8</v>
      </c>
      <c r="K218" s="11">
        <v>109405</v>
      </c>
      <c r="L218" s="58" t="s">
        <v>1124</v>
      </c>
      <c r="M218" s="8">
        <f t="shared" si="10"/>
        <v>7.3122800603263114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4</v>
      </c>
      <c r="G226" s="7">
        <v>11</v>
      </c>
      <c r="H226" s="7">
        <v>3</v>
      </c>
      <c r="I226" s="7">
        <v>4</v>
      </c>
      <c r="J226" s="13">
        <f t="shared" si="9"/>
        <v>22</v>
      </c>
      <c r="K226" s="11">
        <v>4396</v>
      </c>
      <c r="L226" s="58" t="s">
        <v>1121</v>
      </c>
      <c r="M226" s="8">
        <f t="shared" si="10"/>
        <v>500.45495905368517</v>
      </c>
      <c r="N226" s="7" t="str">
        <f t="shared" si="11"/>
        <v>Muito Alta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1</v>
      </c>
      <c r="H227" s="7">
        <v>2</v>
      </c>
      <c r="I227" s="7">
        <v>0</v>
      </c>
      <c r="J227" s="13">
        <f t="shared" si="9"/>
        <v>3</v>
      </c>
      <c r="K227" s="11">
        <v>6646</v>
      </c>
      <c r="L227" s="58" t="s">
        <v>1121</v>
      </c>
      <c r="M227" s="8">
        <f t="shared" si="10"/>
        <v>45.139933794763763</v>
      </c>
      <c r="N227" s="7" t="str">
        <f t="shared" si="11"/>
        <v>Baixa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2</v>
      </c>
      <c r="G228" s="7">
        <v>0</v>
      </c>
      <c r="H228" s="7">
        <v>0</v>
      </c>
      <c r="I228" s="7">
        <v>1</v>
      </c>
      <c r="J228" s="13">
        <f t="shared" si="9"/>
        <v>3</v>
      </c>
      <c r="K228" s="11">
        <v>12660</v>
      </c>
      <c r="L228" s="58" t="s">
        <v>1121</v>
      </c>
      <c r="M228" s="8">
        <f t="shared" si="10"/>
        <v>23.696682464454977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1</v>
      </c>
      <c r="I230" s="7">
        <v>0</v>
      </c>
      <c r="J230" s="13">
        <f t="shared" si="9"/>
        <v>1</v>
      </c>
      <c r="K230" s="11">
        <v>5145</v>
      </c>
      <c r="L230" s="58" t="s">
        <v>1121</v>
      </c>
      <c r="M230" s="8">
        <f t="shared" si="10"/>
        <v>19.436345966958214</v>
      </c>
      <c r="N230" s="7" t="str">
        <f t="shared" si="11"/>
        <v>Baixa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1</v>
      </c>
      <c r="G237" s="7">
        <v>3</v>
      </c>
      <c r="H237" s="7">
        <v>0</v>
      </c>
      <c r="I237" s="7">
        <v>3</v>
      </c>
      <c r="J237" s="13">
        <f t="shared" si="9"/>
        <v>7</v>
      </c>
      <c r="K237" s="11">
        <v>79625</v>
      </c>
      <c r="L237" s="58" t="s">
        <v>1123</v>
      </c>
      <c r="M237" s="8">
        <f t="shared" si="10"/>
        <v>8.7912087912087902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1</v>
      </c>
      <c r="H238" s="7">
        <v>0</v>
      </c>
      <c r="I238" s="7">
        <v>0</v>
      </c>
      <c r="J238" s="13">
        <f t="shared" si="9"/>
        <v>1</v>
      </c>
      <c r="K238" s="11">
        <v>5399</v>
      </c>
      <c r="L238" s="58" t="s">
        <v>1121</v>
      </c>
      <c r="M238" s="8">
        <f t="shared" si="10"/>
        <v>18.521948508983144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1</v>
      </c>
      <c r="G239" s="7">
        <v>1</v>
      </c>
      <c r="H239" s="7">
        <v>0</v>
      </c>
      <c r="I239" s="7">
        <v>0</v>
      </c>
      <c r="J239" s="13">
        <f t="shared" si="9"/>
        <v>2</v>
      </c>
      <c r="K239" s="11">
        <v>8035</v>
      </c>
      <c r="L239" s="58" t="s">
        <v>1121</v>
      </c>
      <c r="M239" s="8">
        <f t="shared" si="10"/>
        <v>24.891101431238329</v>
      </c>
      <c r="N239" s="7" t="str">
        <f t="shared" si="11"/>
        <v>Baixa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2</v>
      </c>
      <c r="G241" s="7">
        <v>5</v>
      </c>
      <c r="H241" s="7">
        <v>9</v>
      </c>
      <c r="I241" s="7">
        <v>2</v>
      </c>
      <c r="J241" s="13">
        <f t="shared" si="9"/>
        <v>18</v>
      </c>
      <c r="K241" s="11">
        <v>10291</v>
      </c>
      <c r="L241" s="58" t="s">
        <v>1121</v>
      </c>
      <c r="M241" s="8">
        <f t="shared" si="10"/>
        <v>174.9101156350209</v>
      </c>
      <c r="N241" s="7" t="str">
        <f t="shared" si="11"/>
        <v>Média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1</v>
      </c>
      <c r="H242" s="7">
        <v>0</v>
      </c>
      <c r="I242" s="7">
        <v>0</v>
      </c>
      <c r="J242" s="13">
        <f t="shared" si="9"/>
        <v>1</v>
      </c>
      <c r="K242" s="11">
        <v>4996</v>
      </c>
      <c r="L242" s="58" t="s">
        <v>1121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15</v>
      </c>
      <c r="G245" s="7">
        <v>21</v>
      </c>
      <c r="H245" s="7">
        <v>23</v>
      </c>
      <c r="I245" s="7">
        <v>1</v>
      </c>
      <c r="J245" s="13">
        <f t="shared" si="9"/>
        <v>60</v>
      </c>
      <c r="K245" s="11">
        <v>47617</v>
      </c>
      <c r="L245" s="58" t="s">
        <v>1122</v>
      </c>
      <c r="M245" s="8">
        <f t="shared" si="10"/>
        <v>126.00541823298403</v>
      </c>
      <c r="N245" s="7" t="str">
        <f t="shared" si="11"/>
        <v>Média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0</v>
      </c>
      <c r="G247" s="7">
        <v>4</v>
      </c>
      <c r="H247" s="7">
        <v>22</v>
      </c>
      <c r="I247" s="7">
        <v>13</v>
      </c>
      <c r="J247" s="13">
        <f t="shared" si="9"/>
        <v>39</v>
      </c>
      <c r="K247" s="11">
        <v>7852</v>
      </c>
      <c r="L247" s="58" t="s">
        <v>1121</v>
      </c>
      <c r="M247" s="8">
        <f t="shared" si="10"/>
        <v>496.68874172185434</v>
      </c>
      <c r="N247" s="7" t="str">
        <f t="shared" si="11"/>
        <v>Alta</v>
      </c>
      <c r="O247" s="77"/>
      <c r="P247" s="77"/>
      <c r="Q247" s="77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1</v>
      </c>
      <c r="J248" s="13">
        <f t="shared" si="9"/>
        <v>1</v>
      </c>
      <c r="K248" s="11">
        <v>3411</v>
      </c>
      <c r="L248" s="58" t="s">
        <v>1121</v>
      </c>
      <c r="M248" s="8">
        <f t="shared" si="10"/>
        <v>29.316915860451481</v>
      </c>
      <c r="N248" s="7" t="str">
        <f t="shared" si="11"/>
        <v>Baixa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1</v>
      </c>
      <c r="H250" s="7">
        <v>0</v>
      </c>
      <c r="I250" s="7">
        <v>0</v>
      </c>
      <c r="J250" s="13">
        <f t="shared" si="9"/>
        <v>1</v>
      </c>
      <c r="K250" s="11">
        <v>4984</v>
      </c>
      <c r="L250" s="58" t="s">
        <v>1121</v>
      </c>
      <c r="M250" s="8">
        <f t="shared" si="10"/>
        <v>20.064205457463885</v>
      </c>
      <c r="N250" s="7" t="str">
        <f t="shared" si="11"/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6</v>
      </c>
      <c r="G252" s="7">
        <v>3</v>
      </c>
      <c r="H252" s="7">
        <v>2</v>
      </c>
      <c r="I252" s="7">
        <v>8</v>
      </c>
      <c r="J252" s="13">
        <f t="shared" si="9"/>
        <v>19</v>
      </c>
      <c r="K252" s="11">
        <v>235977</v>
      </c>
      <c r="L252" s="58" t="s">
        <v>1124</v>
      </c>
      <c r="M252" s="8">
        <f t="shared" si="10"/>
        <v>8.0516321505909474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1</v>
      </c>
      <c r="I253" s="7">
        <v>3</v>
      </c>
      <c r="J253" s="13">
        <f t="shared" si="9"/>
        <v>4</v>
      </c>
      <c r="K253" s="11">
        <v>6702</v>
      </c>
      <c r="L253" s="58" t="s">
        <v>1121</v>
      </c>
      <c r="M253" s="8">
        <f t="shared" si="10"/>
        <v>59.683676514473298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1</v>
      </c>
      <c r="I254" s="7">
        <v>1</v>
      </c>
      <c r="J254" s="13">
        <f t="shared" si="9"/>
        <v>2</v>
      </c>
      <c r="K254" s="11">
        <v>5996</v>
      </c>
      <c r="L254" s="58" t="s">
        <v>1121</v>
      </c>
      <c r="M254" s="8">
        <f t="shared" si="10"/>
        <v>33.355570380253496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1</v>
      </c>
      <c r="I256" s="7">
        <v>0</v>
      </c>
      <c r="J256" s="13">
        <f t="shared" si="9"/>
        <v>1</v>
      </c>
      <c r="K256" s="11">
        <v>3699</v>
      </c>
      <c r="L256" s="58" t="s">
        <v>1121</v>
      </c>
      <c r="M256" s="8">
        <f t="shared" si="10"/>
        <v>27.034333603676671</v>
      </c>
      <c r="N256" s="7" t="str">
        <f t="shared" si="11"/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7"/>
      <c r="P257" s="77"/>
      <c r="Q257" s="7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1</v>
      </c>
      <c r="J260" s="13">
        <f t="shared" si="9"/>
        <v>1</v>
      </c>
      <c r="K260" s="11">
        <v>3007</v>
      </c>
      <c r="L260" s="58" t="s">
        <v>1121</v>
      </c>
      <c r="M260" s="8">
        <f t="shared" si="10"/>
        <v>33.255736614566011</v>
      </c>
      <c r="N260" s="7" t="str">
        <f t="shared" si="11"/>
        <v>Baixa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2</v>
      </c>
      <c r="H261" s="7">
        <v>0</v>
      </c>
      <c r="I261" s="7">
        <v>0</v>
      </c>
      <c r="J261" s="13">
        <f t="shared" ref="J261:J324" si="12">F261+G261+H261+I261</f>
        <v>2</v>
      </c>
      <c r="K261" s="11">
        <v>6523</v>
      </c>
      <c r="L261" s="58" t="s">
        <v>1121</v>
      </c>
      <c r="M261" s="8">
        <f t="shared" ref="M261:M324" si="13">(J261/K261)*100000</f>
        <v>30.660738923808065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2</v>
      </c>
      <c r="J264" s="13">
        <f t="shared" si="12"/>
        <v>2</v>
      </c>
      <c r="K264" s="11">
        <v>13541</v>
      </c>
      <c r="L264" s="58" t="s">
        <v>1121</v>
      </c>
      <c r="M264" s="8">
        <f t="shared" si="13"/>
        <v>14.769957905619968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1</v>
      </c>
      <c r="J271" s="13">
        <f t="shared" si="12"/>
        <v>1</v>
      </c>
      <c r="K271" s="11">
        <v>7244</v>
      </c>
      <c r="L271" s="58" t="s">
        <v>1121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1</v>
      </c>
      <c r="H273" s="7">
        <v>0</v>
      </c>
      <c r="I273" s="7">
        <v>0</v>
      </c>
      <c r="J273" s="13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4</v>
      </c>
      <c r="G275" s="7">
        <v>10</v>
      </c>
      <c r="H275" s="7">
        <v>10</v>
      </c>
      <c r="I275" s="7">
        <v>5</v>
      </c>
      <c r="J275" s="13">
        <f t="shared" si="12"/>
        <v>29</v>
      </c>
      <c r="K275" s="11">
        <v>70200</v>
      </c>
      <c r="L275" s="58" t="s">
        <v>1123</v>
      </c>
      <c r="M275" s="8">
        <f t="shared" si="13"/>
        <v>41.310541310541311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7"/>
      <c r="P276" s="77"/>
      <c r="Q276" s="77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2</v>
      </c>
      <c r="I281" s="7">
        <v>0</v>
      </c>
      <c r="J281" s="13">
        <f t="shared" si="12"/>
        <v>2</v>
      </c>
      <c r="K281" s="11">
        <v>3508</v>
      </c>
      <c r="L281" s="58" t="s">
        <v>1121</v>
      </c>
      <c r="M281" s="8">
        <f t="shared" si="13"/>
        <v>57.012542759407069</v>
      </c>
      <c r="N281" s="7" t="str">
        <f t="shared" si="14"/>
        <v>Baixa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1</v>
      </c>
      <c r="H283" s="7">
        <v>0</v>
      </c>
      <c r="I283" s="7">
        <v>0</v>
      </c>
      <c r="J283" s="13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1</v>
      </c>
      <c r="G284" s="7">
        <v>0</v>
      </c>
      <c r="H284" s="7">
        <v>0</v>
      </c>
      <c r="I284" s="7">
        <v>0</v>
      </c>
      <c r="J284" s="13">
        <f t="shared" si="12"/>
        <v>1</v>
      </c>
      <c r="K284" s="11">
        <v>3904</v>
      </c>
      <c r="L284" s="58" t="s">
        <v>1121</v>
      </c>
      <c r="M284" s="8">
        <f t="shared" si="13"/>
        <v>25.614754098360656</v>
      </c>
      <c r="N284" s="7" t="str">
        <f t="shared" si="14"/>
        <v>Baixa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1</v>
      </c>
      <c r="H285" s="7">
        <v>0</v>
      </c>
      <c r="I285" s="7">
        <v>0</v>
      </c>
      <c r="J285" s="13">
        <f t="shared" si="12"/>
        <v>1</v>
      </c>
      <c r="K285" s="11">
        <v>35474</v>
      </c>
      <c r="L285" s="58" t="s">
        <v>1122</v>
      </c>
      <c r="M285" s="8">
        <f t="shared" si="13"/>
        <v>2.8189660032700004</v>
      </c>
      <c r="N285" s="7" t="str">
        <f t="shared" si="14"/>
        <v>Baixa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3</v>
      </c>
      <c r="I286" s="7">
        <v>0</v>
      </c>
      <c r="J286" s="13">
        <f t="shared" si="12"/>
        <v>3</v>
      </c>
      <c r="K286" s="11">
        <v>2379</v>
      </c>
      <c r="L286" s="58" t="s">
        <v>1121</v>
      </c>
      <c r="M286" s="8">
        <f t="shared" si="13"/>
        <v>126.10340479192938</v>
      </c>
      <c r="N286" s="7" t="str">
        <f t="shared" si="14"/>
        <v>Média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1</v>
      </c>
      <c r="G289" s="7">
        <v>0</v>
      </c>
      <c r="H289" s="7">
        <v>3</v>
      </c>
      <c r="I289" s="7">
        <v>2</v>
      </c>
      <c r="J289" s="13">
        <f t="shared" si="12"/>
        <v>6</v>
      </c>
      <c r="K289" s="11">
        <v>7409</v>
      </c>
      <c r="L289" s="58" t="s">
        <v>1121</v>
      </c>
      <c r="M289" s="8">
        <f t="shared" si="13"/>
        <v>80.982588743420166</v>
      </c>
      <c r="N289" s="7" t="str">
        <f t="shared" si="14"/>
        <v>Baixa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2</v>
      </c>
      <c r="G290" s="7">
        <v>0</v>
      </c>
      <c r="H290" s="7">
        <v>1</v>
      </c>
      <c r="I290" s="7">
        <v>1</v>
      </c>
      <c r="J290" s="13">
        <f t="shared" si="12"/>
        <v>4</v>
      </c>
      <c r="K290" s="11">
        <v>15235</v>
      </c>
      <c r="L290" s="58" t="s">
        <v>1121</v>
      </c>
      <c r="M290" s="8">
        <f t="shared" si="13"/>
        <v>26.255333114538889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1</v>
      </c>
      <c r="G294" s="7">
        <v>0</v>
      </c>
      <c r="H294" s="7">
        <v>0</v>
      </c>
      <c r="I294" s="7">
        <v>0</v>
      </c>
      <c r="J294" s="13">
        <f t="shared" si="12"/>
        <v>1</v>
      </c>
      <c r="K294" s="11">
        <v>7386</v>
      </c>
      <c r="L294" s="58" t="s">
        <v>1121</v>
      </c>
      <c r="M294" s="8">
        <f t="shared" si="13"/>
        <v>13.539128080151638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20</v>
      </c>
      <c r="G295" s="7">
        <v>43</v>
      </c>
      <c r="H295" s="7">
        <v>54</v>
      </c>
      <c r="I295" s="7">
        <v>57</v>
      </c>
      <c r="J295" s="13">
        <f t="shared" si="12"/>
        <v>174</v>
      </c>
      <c r="K295" s="11">
        <v>67540</v>
      </c>
      <c r="L295" s="58" t="s">
        <v>1122</v>
      </c>
      <c r="M295" s="8">
        <f t="shared" si="13"/>
        <v>257.62511104530648</v>
      </c>
      <c r="N295" s="7" t="str">
        <f t="shared" si="14"/>
        <v>Média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1</v>
      </c>
      <c r="H297" s="7">
        <v>1</v>
      </c>
      <c r="I297" s="7">
        <v>0</v>
      </c>
      <c r="J297" s="13">
        <f t="shared" si="12"/>
        <v>2</v>
      </c>
      <c r="K297" s="11">
        <v>4387</v>
      </c>
      <c r="L297" s="58" t="s">
        <v>1121</v>
      </c>
      <c r="M297" s="8">
        <f t="shared" si="13"/>
        <v>45.589240939138364</v>
      </c>
      <c r="N297" s="7" t="str">
        <f t="shared" si="14"/>
        <v>Baixa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1</v>
      </c>
      <c r="G298" s="7">
        <v>0</v>
      </c>
      <c r="H298" s="7">
        <v>0</v>
      </c>
      <c r="I298" s="7">
        <v>0</v>
      </c>
      <c r="J298" s="13">
        <f t="shared" si="12"/>
        <v>1</v>
      </c>
      <c r="K298" s="11">
        <v>2927</v>
      </c>
      <c r="L298" s="58" t="s">
        <v>1121</v>
      </c>
      <c r="M298" s="8">
        <f t="shared" si="13"/>
        <v>34.164673727365901</v>
      </c>
      <c r="N298" s="7" t="str">
        <f t="shared" si="14"/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3</v>
      </c>
      <c r="G301" s="7">
        <v>1</v>
      </c>
      <c r="H301" s="7">
        <v>0</v>
      </c>
      <c r="I301" s="7">
        <v>2</v>
      </c>
      <c r="J301" s="13">
        <f t="shared" si="12"/>
        <v>6</v>
      </c>
      <c r="K301" s="11">
        <v>26181</v>
      </c>
      <c r="L301" s="58" t="s">
        <v>1122</v>
      </c>
      <c r="M301" s="8">
        <f t="shared" si="13"/>
        <v>22.917382834880257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0</v>
      </c>
      <c r="G302" s="7">
        <v>1</v>
      </c>
      <c r="H302" s="7">
        <v>2</v>
      </c>
      <c r="I302" s="7">
        <v>0</v>
      </c>
      <c r="J302" s="13">
        <f t="shared" si="12"/>
        <v>3</v>
      </c>
      <c r="K302" s="11">
        <v>5446</v>
      </c>
      <c r="L302" s="58" t="s">
        <v>1121</v>
      </c>
      <c r="M302" s="8">
        <f t="shared" si="13"/>
        <v>55.086301872934271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3</v>
      </c>
      <c r="G303" s="7">
        <v>3</v>
      </c>
      <c r="H303" s="7">
        <v>0</v>
      </c>
      <c r="I303" s="7">
        <v>0</v>
      </c>
      <c r="J303" s="13">
        <f t="shared" si="12"/>
        <v>6</v>
      </c>
      <c r="K303" s="11">
        <v>5891</v>
      </c>
      <c r="L303" s="58" t="s">
        <v>1121</v>
      </c>
      <c r="M303" s="8">
        <f t="shared" si="13"/>
        <v>101.85028008827025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7</v>
      </c>
      <c r="G306" s="7">
        <v>4</v>
      </c>
      <c r="H306" s="7">
        <v>3</v>
      </c>
      <c r="I306" s="7">
        <v>0</v>
      </c>
      <c r="J306" s="13">
        <f t="shared" si="12"/>
        <v>14</v>
      </c>
      <c r="K306" s="11">
        <v>17701</v>
      </c>
      <c r="L306" s="58" t="s">
        <v>1121</v>
      </c>
      <c r="M306" s="8">
        <f t="shared" si="13"/>
        <v>79.091576747076431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1</v>
      </c>
      <c r="I307" s="7">
        <v>0</v>
      </c>
      <c r="J307" s="13">
        <f t="shared" si="12"/>
        <v>1</v>
      </c>
      <c r="K307" s="11">
        <v>4601</v>
      </c>
      <c r="L307" s="58" t="s">
        <v>1121</v>
      </c>
      <c r="M307" s="8">
        <f t="shared" si="13"/>
        <v>21.734405564007826</v>
      </c>
      <c r="N307" s="7" t="str">
        <f t="shared" si="14"/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19</v>
      </c>
      <c r="G309" s="7">
        <v>15</v>
      </c>
      <c r="H309" s="7">
        <v>21</v>
      </c>
      <c r="I309" s="7">
        <v>22</v>
      </c>
      <c r="J309" s="13">
        <f t="shared" si="12"/>
        <v>77</v>
      </c>
      <c r="K309" s="11">
        <v>58962</v>
      </c>
      <c r="L309" s="58" t="s">
        <v>1122</v>
      </c>
      <c r="M309" s="8">
        <f t="shared" si="13"/>
        <v>130.59258505478104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1</v>
      </c>
      <c r="I310" s="7">
        <v>0</v>
      </c>
      <c r="J310" s="13">
        <f t="shared" si="12"/>
        <v>1</v>
      </c>
      <c r="K310" s="11">
        <v>4304</v>
      </c>
      <c r="L310" s="58" t="s">
        <v>1121</v>
      </c>
      <c r="M310" s="8">
        <f t="shared" si="13"/>
        <v>23.234200743494423</v>
      </c>
      <c r="N310" s="7" t="str">
        <f t="shared" si="14"/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1</v>
      </c>
      <c r="G311" s="7">
        <v>0</v>
      </c>
      <c r="H311" s="7">
        <v>1</v>
      </c>
      <c r="I311" s="7">
        <v>0</v>
      </c>
      <c r="J311" s="13">
        <f t="shared" si="12"/>
        <v>2</v>
      </c>
      <c r="K311" s="11">
        <v>6844</v>
      </c>
      <c r="L311" s="58" t="s">
        <v>1121</v>
      </c>
      <c r="M311" s="8">
        <f t="shared" si="13"/>
        <v>29.22267679719462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3</v>
      </c>
      <c r="H313" s="7">
        <v>0</v>
      </c>
      <c r="I313" s="7">
        <v>0</v>
      </c>
      <c r="J313" s="13">
        <f t="shared" si="12"/>
        <v>3</v>
      </c>
      <c r="K313" s="11">
        <v>3136</v>
      </c>
      <c r="L313" s="58" t="s">
        <v>1121</v>
      </c>
      <c r="M313" s="8">
        <f t="shared" si="13"/>
        <v>95.66326530612244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1</v>
      </c>
      <c r="H316" s="7">
        <v>0</v>
      </c>
      <c r="I316" s="7">
        <v>0</v>
      </c>
      <c r="J316" s="13">
        <f t="shared" si="12"/>
        <v>1</v>
      </c>
      <c r="K316" s="11">
        <v>4345</v>
      </c>
      <c r="L316" s="58" t="s">
        <v>1121</v>
      </c>
      <c r="M316" s="8">
        <f t="shared" si="13"/>
        <v>23.014959723820482</v>
      </c>
      <c r="N316" s="7" t="str">
        <f t="shared" si="14"/>
        <v>Baixa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1</v>
      </c>
      <c r="H318" s="7">
        <v>0</v>
      </c>
      <c r="I318" s="7">
        <v>0</v>
      </c>
      <c r="J318" s="13">
        <f t="shared" si="12"/>
        <v>2</v>
      </c>
      <c r="K318" s="11">
        <v>11833</v>
      </c>
      <c r="L318" s="58" t="s">
        <v>1121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27</v>
      </c>
      <c r="G319" s="7">
        <v>29</v>
      </c>
      <c r="H319" s="7">
        <v>31</v>
      </c>
      <c r="I319" s="7">
        <v>18</v>
      </c>
      <c r="J319" s="13">
        <f t="shared" si="12"/>
        <v>105</v>
      </c>
      <c r="K319" s="11">
        <v>278685</v>
      </c>
      <c r="L319" s="58" t="s">
        <v>1124</v>
      </c>
      <c r="M319" s="8">
        <f t="shared" si="13"/>
        <v>37.676947090801441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1</v>
      </c>
      <c r="H320" s="7">
        <v>0</v>
      </c>
      <c r="I320" s="7">
        <v>0</v>
      </c>
      <c r="J320" s="13">
        <f t="shared" si="12"/>
        <v>1</v>
      </c>
      <c r="K320" s="11">
        <v>15779</v>
      </c>
      <c r="L320" s="58" t="s">
        <v>1121</v>
      </c>
      <c r="M320" s="8">
        <f t="shared" si="13"/>
        <v>6.3375372330312434</v>
      </c>
      <c r="N320" s="7" t="str">
        <f t="shared" si="14"/>
        <v>Baixa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1</v>
      </c>
      <c r="G321" s="7">
        <v>0</v>
      </c>
      <c r="H321" s="7">
        <v>0</v>
      </c>
      <c r="I321" s="7">
        <v>0</v>
      </c>
      <c r="J321" s="13">
        <f t="shared" si="12"/>
        <v>1</v>
      </c>
      <c r="K321" s="11">
        <v>1389</v>
      </c>
      <c r="L321" s="58" t="s">
        <v>1121</v>
      </c>
      <c r="M321" s="8">
        <f t="shared" si="13"/>
        <v>71.994240460763137</v>
      </c>
      <c r="N321" s="7" t="str">
        <f t="shared" si="14"/>
        <v>Baixa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0</v>
      </c>
      <c r="I322" s="7">
        <v>1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1</v>
      </c>
      <c r="G323" s="7">
        <v>0</v>
      </c>
      <c r="H323" s="7">
        <v>0</v>
      </c>
      <c r="I323" s="7">
        <v>1</v>
      </c>
      <c r="J323" s="13">
        <f t="shared" si="12"/>
        <v>2</v>
      </c>
      <c r="K323" s="11">
        <v>14233</v>
      </c>
      <c r="L323" s="58" t="s">
        <v>1121</v>
      </c>
      <c r="M323" s="8">
        <f t="shared" si="13"/>
        <v>14.051851331412914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1</v>
      </c>
      <c r="H325" s="7">
        <v>0</v>
      </c>
      <c r="I325" s="7">
        <v>0</v>
      </c>
      <c r="J325" s="13">
        <f t="shared" ref="J325:J388" si="15">F325+G325+H325+I325</f>
        <v>1</v>
      </c>
      <c r="K325" s="11">
        <v>4954</v>
      </c>
      <c r="L325" s="58" t="s">
        <v>1121</v>
      </c>
      <c r="M325" s="8">
        <f t="shared" ref="M325:M388" si="16">(J325/K325)*100000</f>
        <v>20.185708518368994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0</v>
      </c>
      <c r="G326" s="7">
        <v>2</v>
      </c>
      <c r="H326" s="7">
        <v>2</v>
      </c>
      <c r="I326" s="7">
        <v>4</v>
      </c>
      <c r="J326" s="13">
        <f t="shared" si="15"/>
        <v>8</v>
      </c>
      <c r="K326" s="11">
        <v>19025</v>
      </c>
      <c r="L326" s="58" t="s">
        <v>1121</v>
      </c>
      <c r="M326" s="8">
        <f t="shared" si="16"/>
        <v>42.049934296977661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0</v>
      </c>
      <c r="G327" s="7">
        <v>3</v>
      </c>
      <c r="H327" s="7">
        <v>0</v>
      </c>
      <c r="I327" s="7">
        <v>0</v>
      </c>
      <c r="J327" s="13">
        <f t="shared" si="15"/>
        <v>3</v>
      </c>
      <c r="K327" s="11">
        <v>8903</v>
      </c>
      <c r="L327" s="58" t="s">
        <v>1121</v>
      </c>
      <c r="M327" s="8">
        <f t="shared" si="16"/>
        <v>33.696506795462199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1</v>
      </c>
      <c r="H329" s="7">
        <v>0</v>
      </c>
      <c r="I329" s="7">
        <v>0</v>
      </c>
      <c r="J329" s="13">
        <f t="shared" si="15"/>
        <v>1</v>
      </c>
      <c r="K329" s="11">
        <v>6591</v>
      </c>
      <c r="L329" s="58" t="s">
        <v>1121</v>
      </c>
      <c r="M329" s="8">
        <f t="shared" si="16"/>
        <v>15.172204521316946</v>
      </c>
      <c r="N329" s="7" t="str">
        <f t="shared" si="17"/>
        <v>Baixa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5</v>
      </c>
      <c r="G330" s="7">
        <v>2</v>
      </c>
      <c r="H330" s="7">
        <v>3</v>
      </c>
      <c r="I330" s="7">
        <v>3</v>
      </c>
      <c r="J330" s="13">
        <f t="shared" si="15"/>
        <v>13</v>
      </c>
      <c r="K330" s="11">
        <v>51750</v>
      </c>
      <c r="L330" s="58" t="s">
        <v>1122</v>
      </c>
      <c r="M330" s="8">
        <f t="shared" si="16"/>
        <v>25.120772946859905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2</v>
      </c>
      <c r="G331" s="7">
        <v>1</v>
      </c>
      <c r="H331" s="7">
        <v>5</v>
      </c>
      <c r="I331" s="7">
        <v>0</v>
      </c>
      <c r="J331" s="13">
        <f t="shared" si="15"/>
        <v>8</v>
      </c>
      <c r="K331" s="11">
        <v>7105</v>
      </c>
      <c r="L331" s="58" t="s">
        <v>1121</v>
      </c>
      <c r="M331" s="8">
        <f t="shared" si="16"/>
        <v>112.59676284306826</v>
      </c>
      <c r="N331" s="7" t="str">
        <f t="shared" si="17"/>
        <v>Média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1</v>
      </c>
      <c r="H333" s="7">
        <v>1</v>
      </c>
      <c r="I333" s="7">
        <v>0</v>
      </c>
      <c r="J333" s="13">
        <f t="shared" si="15"/>
        <v>2</v>
      </c>
      <c r="K333" s="11">
        <v>8442</v>
      </c>
      <c r="L333" s="58" t="s">
        <v>1121</v>
      </c>
      <c r="M333" s="8">
        <f t="shared" si="16"/>
        <v>23.691068467187872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1</v>
      </c>
      <c r="G334" s="7">
        <v>0</v>
      </c>
      <c r="H334" s="7">
        <v>0</v>
      </c>
      <c r="I334" s="7">
        <v>0</v>
      </c>
      <c r="J334" s="13">
        <f t="shared" si="15"/>
        <v>1</v>
      </c>
      <c r="K334" s="11">
        <v>5704</v>
      </c>
      <c r="L334" s="58" t="s">
        <v>1121</v>
      </c>
      <c r="M334" s="8">
        <f t="shared" si="16"/>
        <v>17.53155680224404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7"/>
      <c r="P336" s="77"/>
      <c r="Q336" s="77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1</v>
      </c>
      <c r="J337" s="13">
        <f t="shared" si="15"/>
        <v>1</v>
      </c>
      <c r="K337" s="11">
        <v>5033</v>
      </c>
      <c r="L337" s="58" t="s">
        <v>1121</v>
      </c>
      <c r="M337" s="8">
        <f t="shared" si="16"/>
        <v>19.868865487780649</v>
      </c>
      <c r="N337" s="7" t="str">
        <f t="shared" si="17"/>
        <v>Baixa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1</v>
      </c>
      <c r="G338" s="7">
        <v>0</v>
      </c>
      <c r="H338" s="7">
        <v>1</v>
      </c>
      <c r="I338" s="7">
        <v>0</v>
      </c>
      <c r="J338" s="13">
        <f t="shared" si="15"/>
        <v>2</v>
      </c>
      <c r="K338" s="11">
        <v>25035</v>
      </c>
      <c r="L338" s="58" t="s">
        <v>1122</v>
      </c>
      <c r="M338" s="8">
        <f t="shared" si="16"/>
        <v>7.98881565807869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0</v>
      </c>
      <c r="G342" s="7">
        <v>10</v>
      </c>
      <c r="H342" s="7">
        <v>13</v>
      </c>
      <c r="I342" s="7">
        <v>7</v>
      </c>
      <c r="J342" s="13">
        <f t="shared" si="15"/>
        <v>30</v>
      </c>
      <c r="K342" s="11">
        <v>179015</v>
      </c>
      <c r="L342" s="58" t="s">
        <v>1124</v>
      </c>
      <c r="M342" s="8">
        <f t="shared" si="16"/>
        <v>16.758372203446637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1</v>
      </c>
      <c r="I346" s="7">
        <v>0</v>
      </c>
      <c r="J346" s="13">
        <f t="shared" si="15"/>
        <v>1</v>
      </c>
      <c r="K346" s="11">
        <v>42246</v>
      </c>
      <c r="L346" s="58" t="s">
        <v>1122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0</v>
      </c>
      <c r="G347" s="7">
        <v>1</v>
      </c>
      <c r="H347" s="7">
        <v>1</v>
      </c>
      <c r="I347" s="7">
        <v>1</v>
      </c>
      <c r="J347" s="13">
        <f t="shared" si="15"/>
        <v>3</v>
      </c>
      <c r="K347" s="11">
        <v>10709</v>
      </c>
      <c r="L347" s="58" t="s">
        <v>1121</v>
      </c>
      <c r="M347" s="8">
        <f t="shared" si="16"/>
        <v>28.013820151274629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0</v>
      </c>
      <c r="G348" s="7">
        <v>1</v>
      </c>
      <c r="H348" s="7">
        <v>0</v>
      </c>
      <c r="I348" s="7">
        <v>5</v>
      </c>
      <c r="J348" s="13">
        <f t="shared" si="15"/>
        <v>6</v>
      </c>
      <c r="K348" s="11">
        <v>7971</v>
      </c>
      <c r="L348" s="58" t="s">
        <v>1121</v>
      </c>
      <c r="M348" s="8">
        <f t="shared" si="16"/>
        <v>75.272864132480237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1</v>
      </c>
      <c r="G354" s="7">
        <v>0</v>
      </c>
      <c r="H354" s="7">
        <v>0</v>
      </c>
      <c r="I354" s="7">
        <v>0</v>
      </c>
      <c r="J354" s="13">
        <f t="shared" si="15"/>
        <v>1</v>
      </c>
      <c r="K354" s="11">
        <v>6829</v>
      </c>
      <c r="L354" s="58" t="s">
        <v>1121</v>
      </c>
      <c r="M354" s="8">
        <f t="shared" si="16"/>
        <v>14.64343242055938</v>
      </c>
      <c r="N354" s="7" t="str">
        <f t="shared" si="17"/>
        <v>Baixa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36</v>
      </c>
      <c r="G357" s="7">
        <v>82</v>
      </c>
      <c r="H357" s="7">
        <v>47</v>
      </c>
      <c r="I357" s="7">
        <v>40</v>
      </c>
      <c r="J357" s="13">
        <f t="shared" si="15"/>
        <v>205</v>
      </c>
      <c r="K357" s="11">
        <v>6228</v>
      </c>
      <c r="L357" s="58" t="s">
        <v>1121</v>
      </c>
      <c r="M357" s="8">
        <f t="shared" si="16"/>
        <v>3291.586384071933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0</v>
      </c>
      <c r="G359" s="7">
        <v>4</v>
      </c>
      <c r="H359" s="7">
        <v>1</v>
      </c>
      <c r="I359" s="7">
        <v>2</v>
      </c>
      <c r="J359" s="13">
        <f t="shared" si="15"/>
        <v>7</v>
      </c>
      <c r="K359" s="11">
        <v>18438</v>
      </c>
      <c r="L359" s="58" t="s">
        <v>1121</v>
      </c>
      <c r="M359" s="8">
        <f t="shared" si="16"/>
        <v>37.965072133637058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10</v>
      </c>
      <c r="G360" s="7">
        <v>28</v>
      </c>
      <c r="H360" s="7">
        <v>34</v>
      </c>
      <c r="I360" s="7">
        <v>38</v>
      </c>
      <c r="J360" s="13">
        <f t="shared" si="15"/>
        <v>110</v>
      </c>
      <c r="K360" s="11">
        <v>19717</v>
      </c>
      <c r="L360" s="58" t="s">
        <v>1121</v>
      </c>
      <c r="M360" s="8">
        <f t="shared" si="16"/>
        <v>557.89420297205459</v>
      </c>
      <c r="N360" s="7" t="str">
        <f t="shared" si="17"/>
        <v>Muito Alta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16</v>
      </c>
      <c r="G361" s="7">
        <v>13</v>
      </c>
      <c r="H361" s="7">
        <v>8</v>
      </c>
      <c r="I361" s="7">
        <v>3</v>
      </c>
      <c r="J361" s="13">
        <f t="shared" si="15"/>
        <v>40</v>
      </c>
      <c r="K361" s="11">
        <v>261344</v>
      </c>
      <c r="L361" s="58" t="s">
        <v>1124</v>
      </c>
      <c r="M361" s="8">
        <f t="shared" si="16"/>
        <v>15.305497734786336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1</v>
      </c>
      <c r="H362" s="7">
        <v>5</v>
      </c>
      <c r="I362" s="7">
        <v>0</v>
      </c>
      <c r="J362" s="13">
        <f t="shared" si="15"/>
        <v>6</v>
      </c>
      <c r="K362" s="11">
        <v>4217</v>
      </c>
      <c r="L362" s="58" t="s">
        <v>1121</v>
      </c>
      <c r="M362" s="8">
        <f t="shared" si="16"/>
        <v>142.28124258951863</v>
      </c>
      <c r="N362" s="7" t="str">
        <f t="shared" si="17"/>
        <v>Média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1</v>
      </c>
      <c r="H364" s="7">
        <v>2</v>
      </c>
      <c r="I364" s="7">
        <v>4</v>
      </c>
      <c r="J364" s="13">
        <f t="shared" si="15"/>
        <v>7</v>
      </c>
      <c r="K364" s="11">
        <v>6944</v>
      </c>
      <c r="L364" s="58" t="s">
        <v>1121</v>
      </c>
      <c r="M364" s="8">
        <f t="shared" si="16"/>
        <v>100.80645161290322</v>
      </c>
      <c r="N364" s="7" t="str">
        <f t="shared" si="17"/>
        <v>Média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3</v>
      </c>
      <c r="G365" s="7">
        <v>5</v>
      </c>
      <c r="H365" s="7">
        <v>0</v>
      </c>
      <c r="I365" s="7">
        <v>0</v>
      </c>
      <c r="J365" s="13">
        <f t="shared" si="15"/>
        <v>8</v>
      </c>
      <c r="K365" s="11">
        <v>119186</v>
      </c>
      <c r="L365" s="58" t="s">
        <v>1124</v>
      </c>
      <c r="M365" s="8">
        <f t="shared" si="16"/>
        <v>6.7121977413454603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0</v>
      </c>
      <c r="G366" s="7">
        <v>2</v>
      </c>
      <c r="H366" s="7">
        <v>4</v>
      </c>
      <c r="I366" s="7">
        <v>0</v>
      </c>
      <c r="J366" s="13">
        <f t="shared" si="15"/>
        <v>6</v>
      </c>
      <c r="K366" s="11">
        <v>11446</v>
      </c>
      <c r="L366" s="58" t="s">
        <v>1121</v>
      </c>
      <c r="M366" s="8">
        <f t="shared" si="16"/>
        <v>52.420059409400672</v>
      </c>
      <c r="N366" s="7" t="str">
        <f t="shared" si="17"/>
        <v>Baixa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1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7</v>
      </c>
      <c r="G372" s="7">
        <v>3</v>
      </c>
      <c r="H372" s="7">
        <v>1</v>
      </c>
      <c r="I372" s="7">
        <v>8</v>
      </c>
      <c r="J372" s="13">
        <f t="shared" si="15"/>
        <v>19</v>
      </c>
      <c r="K372" s="11">
        <v>96389</v>
      </c>
      <c r="L372" s="58" t="s">
        <v>1123</v>
      </c>
      <c r="M372" s="8">
        <f t="shared" si="16"/>
        <v>19.711792839431887</v>
      </c>
      <c r="N372" s="7" t="str">
        <f t="shared" si="17"/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1</v>
      </c>
      <c r="J373" s="13">
        <f t="shared" si="15"/>
        <v>1</v>
      </c>
      <c r="K373" s="11">
        <v>34527</v>
      </c>
      <c r="L373" s="58" t="s">
        <v>1122</v>
      </c>
      <c r="M373" s="8">
        <f t="shared" si="16"/>
        <v>2.8962840675413442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1</v>
      </c>
      <c r="H374" s="7">
        <v>1</v>
      </c>
      <c r="I374" s="7">
        <v>0</v>
      </c>
      <c r="J374" s="13">
        <f t="shared" si="15"/>
        <v>2</v>
      </c>
      <c r="K374" s="11">
        <v>4333</v>
      </c>
      <c r="L374" s="58" t="s">
        <v>1121</v>
      </c>
      <c r="M374" s="8">
        <f t="shared" si="16"/>
        <v>46.157396722824835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5</v>
      </c>
      <c r="G375" s="7">
        <v>29</v>
      </c>
      <c r="H375" s="7">
        <v>22</v>
      </c>
      <c r="I375" s="7">
        <v>62</v>
      </c>
      <c r="J375" s="13">
        <f t="shared" si="15"/>
        <v>118</v>
      </c>
      <c r="K375" s="11">
        <v>23212</v>
      </c>
      <c r="L375" s="58" t="s">
        <v>1121</v>
      </c>
      <c r="M375" s="8">
        <f t="shared" si="16"/>
        <v>508.35774599345166</v>
      </c>
      <c r="N375" s="7" t="str">
        <f t="shared" si="17"/>
        <v>Muito Alta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3</v>
      </c>
      <c r="J377" s="13">
        <f t="shared" si="15"/>
        <v>3</v>
      </c>
      <c r="K377" s="11">
        <v>10229</v>
      </c>
      <c r="L377" s="58" t="s">
        <v>1121</v>
      </c>
      <c r="M377" s="8">
        <f t="shared" si="16"/>
        <v>29.328380095806043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2</v>
      </c>
      <c r="J379" s="13">
        <f t="shared" si="15"/>
        <v>2</v>
      </c>
      <c r="K379" s="11">
        <v>15236</v>
      </c>
      <c r="L379" s="58" t="s">
        <v>1121</v>
      </c>
      <c r="M379" s="8">
        <f t="shared" si="16"/>
        <v>13.126804935678656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0</v>
      </c>
      <c r="G380" s="7">
        <v>7</v>
      </c>
      <c r="H380" s="7">
        <v>9</v>
      </c>
      <c r="I380" s="7">
        <v>4</v>
      </c>
      <c r="J380" s="13">
        <f t="shared" si="15"/>
        <v>20</v>
      </c>
      <c r="K380" s="11">
        <v>12212</v>
      </c>
      <c r="L380" s="58" t="s">
        <v>1121</v>
      </c>
      <c r="M380" s="8">
        <f t="shared" si="16"/>
        <v>163.77333770062233</v>
      </c>
      <c r="N380" s="7" t="str">
        <f t="shared" si="17"/>
        <v>Média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2</v>
      </c>
      <c r="G382" s="7">
        <v>1</v>
      </c>
      <c r="H382" s="7">
        <v>5</v>
      </c>
      <c r="I382" s="7">
        <v>4</v>
      </c>
      <c r="J382" s="13">
        <f t="shared" si="15"/>
        <v>12</v>
      </c>
      <c r="K382" s="11">
        <v>15102</v>
      </c>
      <c r="L382" s="58" t="s">
        <v>1121</v>
      </c>
      <c r="M382" s="8">
        <f t="shared" si="16"/>
        <v>79.45967421533571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1</v>
      </c>
      <c r="H383" s="7">
        <v>0</v>
      </c>
      <c r="I383" s="7">
        <v>2</v>
      </c>
      <c r="J383" s="13">
        <f t="shared" si="15"/>
        <v>3</v>
      </c>
      <c r="K383" s="11">
        <v>21763</v>
      </c>
      <c r="L383" s="58" t="s">
        <v>1121</v>
      </c>
      <c r="M383" s="8">
        <f t="shared" si="16"/>
        <v>13.78486421908744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1</v>
      </c>
      <c r="H385" s="7">
        <v>0</v>
      </c>
      <c r="I385" s="7">
        <v>2</v>
      </c>
      <c r="J385" s="13">
        <f t="shared" si="15"/>
        <v>3</v>
      </c>
      <c r="K385" s="11">
        <v>11037</v>
      </c>
      <c r="L385" s="58" t="s">
        <v>1121</v>
      </c>
      <c r="M385" s="8">
        <f t="shared" si="16"/>
        <v>27.181299266104919</v>
      </c>
      <c r="N385" s="7" t="str">
        <f t="shared" si="17"/>
        <v>Baixa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3</v>
      </c>
      <c r="G386" s="7">
        <v>2</v>
      </c>
      <c r="H386" s="7">
        <v>2</v>
      </c>
      <c r="I386" s="7">
        <v>1</v>
      </c>
      <c r="J386" s="13">
        <f t="shared" si="15"/>
        <v>8</v>
      </c>
      <c r="K386" s="11">
        <v>16014</v>
      </c>
      <c r="L386" s="58" t="s">
        <v>1121</v>
      </c>
      <c r="M386" s="8">
        <f t="shared" si="16"/>
        <v>49.956288247783185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3</v>
      </c>
      <c r="I387" s="7">
        <v>1</v>
      </c>
      <c r="J387" s="13">
        <f t="shared" si="15"/>
        <v>4</v>
      </c>
      <c r="K387" s="11">
        <v>92561</v>
      </c>
      <c r="L387" s="58" t="s">
        <v>1123</v>
      </c>
      <c r="M387" s="8">
        <f t="shared" si="16"/>
        <v>4.3214744870949975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0</v>
      </c>
      <c r="G389" s="7">
        <v>4</v>
      </c>
      <c r="H389" s="7">
        <v>5</v>
      </c>
      <c r="I389" s="7">
        <v>1</v>
      </c>
      <c r="J389" s="13">
        <f t="shared" ref="J389:J452" si="18">F389+G389+H389+I389</f>
        <v>10</v>
      </c>
      <c r="K389" s="11">
        <v>14956</v>
      </c>
      <c r="L389" s="58" t="s">
        <v>1121</v>
      </c>
      <c r="M389" s="8">
        <f t="shared" ref="M389:M452" si="19">(J389/K389)*100000</f>
        <v>66.862797539449048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14</v>
      </c>
      <c r="G391" s="7">
        <v>27</v>
      </c>
      <c r="H391" s="7">
        <v>65</v>
      </c>
      <c r="I391" s="7">
        <v>33</v>
      </c>
      <c r="J391" s="13">
        <f t="shared" si="18"/>
        <v>139</v>
      </c>
      <c r="K391" s="11">
        <v>104067</v>
      </c>
      <c r="L391" s="58" t="s">
        <v>1124</v>
      </c>
      <c r="M391" s="8">
        <f t="shared" si="19"/>
        <v>133.5677976688095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7</v>
      </c>
      <c r="G393" s="7">
        <v>15</v>
      </c>
      <c r="H393" s="7">
        <v>10</v>
      </c>
      <c r="I393" s="7">
        <v>8</v>
      </c>
      <c r="J393" s="13">
        <f t="shared" si="18"/>
        <v>40</v>
      </c>
      <c r="K393" s="11">
        <v>38822</v>
      </c>
      <c r="L393" s="58" t="s">
        <v>1122</v>
      </c>
      <c r="M393" s="8">
        <f t="shared" si="19"/>
        <v>103.03436195971358</v>
      </c>
      <c r="N393" s="7" t="str">
        <f t="shared" si="20"/>
        <v>Média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4</v>
      </c>
      <c r="G395" s="7">
        <v>4</v>
      </c>
      <c r="H395" s="7">
        <v>4</v>
      </c>
      <c r="I395" s="7">
        <v>4</v>
      </c>
      <c r="J395" s="13">
        <f t="shared" si="18"/>
        <v>16</v>
      </c>
      <c r="K395" s="11">
        <v>19858</v>
      </c>
      <c r="L395" s="58" t="s">
        <v>1121</v>
      </c>
      <c r="M395" s="8">
        <f t="shared" si="19"/>
        <v>80.572061637627158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1</v>
      </c>
      <c r="I396" s="7">
        <v>0</v>
      </c>
      <c r="J396" s="13">
        <f t="shared" si="18"/>
        <v>1</v>
      </c>
      <c r="K396" s="11">
        <v>12329</v>
      </c>
      <c r="L396" s="58" t="s">
        <v>1121</v>
      </c>
      <c r="M396" s="8">
        <f t="shared" si="19"/>
        <v>8.1109579041284778</v>
      </c>
      <c r="N396" s="7" t="str">
        <f t="shared" si="20"/>
        <v>Baixa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1</v>
      </c>
      <c r="I398" s="7">
        <v>0</v>
      </c>
      <c r="J398" s="13">
        <f t="shared" si="18"/>
        <v>1</v>
      </c>
      <c r="K398" s="11">
        <v>25684</v>
      </c>
      <c r="L398" s="58" t="s">
        <v>1122</v>
      </c>
      <c r="M398" s="8">
        <f t="shared" si="19"/>
        <v>3.8934745366765302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3</v>
      </c>
      <c r="G400" s="7">
        <v>1</v>
      </c>
      <c r="H400" s="7">
        <v>0</v>
      </c>
      <c r="I400" s="7">
        <v>0</v>
      </c>
      <c r="J400" s="13">
        <f t="shared" si="18"/>
        <v>4</v>
      </c>
      <c r="K400" s="11">
        <v>38413</v>
      </c>
      <c r="L400" s="58" t="s">
        <v>1122</v>
      </c>
      <c r="M400" s="8">
        <f t="shared" si="19"/>
        <v>10.413141384427147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4</v>
      </c>
      <c r="G401" s="7">
        <v>26</v>
      </c>
      <c r="H401" s="7">
        <v>20</v>
      </c>
      <c r="I401" s="7">
        <v>11</v>
      </c>
      <c r="J401" s="13">
        <f t="shared" si="18"/>
        <v>61</v>
      </c>
      <c r="K401" s="11">
        <v>5378</v>
      </c>
      <c r="L401" s="58" t="s">
        <v>1121</v>
      </c>
      <c r="M401" s="8">
        <f t="shared" si="19"/>
        <v>1134.2506507995536</v>
      </c>
      <c r="N401" s="7" t="str">
        <f t="shared" si="20"/>
        <v>Muito Alta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5</v>
      </c>
      <c r="G402" s="7">
        <v>1</v>
      </c>
      <c r="H402" s="7">
        <v>4</v>
      </c>
      <c r="I402" s="7">
        <v>5</v>
      </c>
      <c r="J402" s="13">
        <f t="shared" si="18"/>
        <v>15</v>
      </c>
      <c r="K402" s="11">
        <v>71265</v>
      </c>
      <c r="L402" s="58" t="s">
        <v>1123</v>
      </c>
      <c r="M402" s="8">
        <f t="shared" si="19"/>
        <v>21.048200378867605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1</v>
      </c>
      <c r="H403" s="7">
        <v>0</v>
      </c>
      <c r="I403" s="7">
        <v>0</v>
      </c>
      <c r="J403" s="13">
        <f t="shared" si="18"/>
        <v>1</v>
      </c>
      <c r="K403" s="11">
        <v>67628</v>
      </c>
      <c r="L403" s="58" t="s">
        <v>1122</v>
      </c>
      <c r="M403" s="8">
        <f t="shared" si="19"/>
        <v>1.4786774708700539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1</v>
      </c>
      <c r="G404" s="7">
        <v>0</v>
      </c>
      <c r="H404" s="7">
        <v>0</v>
      </c>
      <c r="I404" s="7">
        <v>1</v>
      </c>
      <c r="J404" s="13">
        <f t="shared" si="18"/>
        <v>2</v>
      </c>
      <c r="K404" s="11">
        <v>4314</v>
      </c>
      <c r="L404" s="58" t="s">
        <v>1121</v>
      </c>
      <c r="M404" s="8">
        <f t="shared" si="19"/>
        <v>46.36068613815484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1</v>
      </c>
      <c r="G408" s="7">
        <v>0</v>
      </c>
      <c r="H408" s="7">
        <v>0</v>
      </c>
      <c r="I408" s="7">
        <v>0</v>
      </c>
      <c r="J408" s="13">
        <f t="shared" si="18"/>
        <v>1</v>
      </c>
      <c r="K408" s="11">
        <v>12460</v>
      </c>
      <c r="L408" s="58" t="s">
        <v>1121</v>
      </c>
      <c r="M408" s="8">
        <f t="shared" si="19"/>
        <v>8.0256821829855536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3</v>
      </c>
      <c r="I411" s="7">
        <v>2</v>
      </c>
      <c r="J411" s="13">
        <f t="shared" si="18"/>
        <v>5</v>
      </c>
      <c r="K411" s="11">
        <v>25305</v>
      </c>
      <c r="L411" s="58" t="s">
        <v>1122</v>
      </c>
      <c r="M411" s="8">
        <f t="shared" si="19"/>
        <v>19.758940920766648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1</v>
      </c>
      <c r="I413" s="7">
        <v>13</v>
      </c>
      <c r="J413" s="13">
        <f t="shared" si="18"/>
        <v>14</v>
      </c>
      <c r="K413" s="11">
        <v>15410</v>
      </c>
      <c r="L413" s="58" t="s">
        <v>1121</v>
      </c>
      <c r="M413" s="8">
        <f t="shared" si="19"/>
        <v>90.850097339390018</v>
      </c>
      <c r="N413" s="7" t="str">
        <f t="shared" si="20"/>
        <v>Baixa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1</v>
      </c>
      <c r="H414" s="7">
        <v>1</v>
      </c>
      <c r="I414" s="7">
        <v>0</v>
      </c>
      <c r="J414" s="13">
        <f t="shared" si="18"/>
        <v>2</v>
      </c>
      <c r="K414" s="11">
        <v>4674</v>
      </c>
      <c r="L414" s="58" t="s">
        <v>1121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1</v>
      </c>
      <c r="G415" s="7">
        <v>2</v>
      </c>
      <c r="H415" s="7">
        <v>2</v>
      </c>
      <c r="I415" s="7">
        <v>1</v>
      </c>
      <c r="J415" s="13">
        <f t="shared" si="18"/>
        <v>6</v>
      </c>
      <c r="K415" s="11">
        <v>79387</v>
      </c>
      <c r="L415" s="58" t="s">
        <v>1123</v>
      </c>
      <c r="M415" s="8">
        <f t="shared" si="19"/>
        <v>7.5579125045662385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1</v>
      </c>
      <c r="I416" s="7">
        <v>0</v>
      </c>
      <c r="J416" s="13">
        <f t="shared" si="18"/>
        <v>1</v>
      </c>
      <c r="K416" s="11">
        <v>48561</v>
      </c>
      <c r="L416" s="58" t="s">
        <v>1122</v>
      </c>
      <c r="M416" s="8">
        <f t="shared" si="19"/>
        <v>2.0592656658635531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18</v>
      </c>
      <c r="G421" s="7">
        <v>17</v>
      </c>
      <c r="H421" s="7">
        <v>15</v>
      </c>
      <c r="I421" s="7">
        <v>7</v>
      </c>
      <c r="J421" s="13">
        <f t="shared" si="18"/>
        <v>57</v>
      </c>
      <c r="K421" s="11">
        <v>4844</v>
      </c>
      <c r="L421" s="58" t="s">
        <v>1121</v>
      </c>
      <c r="M421" s="8">
        <f t="shared" si="19"/>
        <v>1176.7134599504541</v>
      </c>
      <c r="N421" s="7" t="str">
        <f t="shared" si="20"/>
        <v>Muito Alta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4</v>
      </c>
      <c r="G422" s="7">
        <v>5</v>
      </c>
      <c r="H422" s="7">
        <v>2</v>
      </c>
      <c r="I422" s="7">
        <v>4</v>
      </c>
      <c r="J422" s="13">
        <f t="shared" si="18"/>
        <v>15</v>
      </c>
      <c r="K422" s="11">
        <v>26484</v>
      </c>
      <c r="L422" s="58" t="s">
        <v>1122</v>
      </c>
      <c r="M422" s="8">
        <f t="shared" si="19"/>
        <v>56.637970095151786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6</v>
      </c>
      <c r="G423" s="7">
        <v>8</v>
      </c>
      <c r="H423" s="7">
        <v>3</v>
      </c>
      <c r="I423" s="7">
        <v>3</v>
      </c>
      <c r="J423" s="13">
        <f t="shared" si="18"/>
        <v>20</v>
      </c>
      <c r="K423" s="11">
        <v>564310</v>
      </c>
      <c r="L423" s="58" t="s">
        <v>1125</v>
      </c>
      <c r="M423" s="8">
        <f t="shared" si="19"/>
        <v>3.5441512643759636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2</v>
      </c>
      <c r="I425" s="7">
        <v>0</v>
      </c>
      <c r="J425" s="13">
        <f t="shared" si="18"/>
        <v>2</v>
      </c>
      <c r="K425" s="11">
        <v>10441</v>
      </c>
      <c r="L425" s="58" t="s">
        <v>1121</v>
      </c>
      <c r="M425" s="8">
        <f t="shared" si="19"/>
        <v>19.155253328225267</v>
      </c>
      <c r="N425" s="7" t="str">
        <f t="shared" si="20"/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</v>
      </c>
      <c r="G429" s="7">
        <v>8</v>
      </c>
      <c r="H429" s="7">
        <v>8</v>
      </c>
      <c r="I429" s="7">
        <v>6</v>
      </c>
      <c r="J429" s="13">
        <f t="shared" si="18"/>
        <v>23</v>
      </c>
      <c r="K429" s="11">
        <v>51601</v>
      </c>
      <c r="L429" s="58" t="s">
        <v>1122</v>
      </c>
      <c r="M429" s="8">
        <f t="shared" si="19"/>
        <v>44.572779597294627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1</v>
      </c>
      <c r="I433" s="7">
        <v>2</v>
      </c>
      <c r="J433" s="13">
        <f t="shared" si="18"/>
        <v>3</v>
      </c>
      <c r="K433" s="11">
        <v>9454</v>
      </c>
      <c r="L433" s="58" t="s">
        <v>1121</v>
      </c>
      <c r="M433" s="8">
        <f t="shared" si="19"/>
        <v>31.732599957689867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2</v>
      </c>
      <c r="G434" s="7">
        <v>5</v>
      </c>
      <c r="H434" s="7">
        <v>8</v>
      </c>
      <c r="I434" s="7">
        <v>8</v>
      </c>
      <c r="J434" s="13">
        <f t="shared" si="18"/>
        <v>23</v>
      </c>
      <c r="K434" s="11">
        <v>63359</v>
      </c>
      <c r="L434" s="58" t="s">
        <v>1122</v>
      </c>
      <c r="M434" s="8">
        <f t="shared" si="19"/>
        <v>36.301077984185355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1</v>
      </c>
      <c r="G435" s="7">
        <v>0</v>
      </c>
      <c r="H435" s="7">
        <v>0</v>
      </c>
      <c r="I435" s="7">
        <v>0</v>
      </c>
      <c r="J435" s="13">
        <f t="shared" si="18"/>
        <v>1</v>
      </c>
      <c r="K435" s="11">
        <v>19928</v>
      </c>
      <c r="L435" s="58" t="s">
        <v>1121</v>
      </c>
      <c r="M435" s="8">
        <f t="shared" si="19"/>
        <v>5.0180650341228423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1</v>
      </c>
      <c r="J436" s="13">
        <f t="shared" si="18"/>
        <v>1</v>
      </c>
      <c r="K436" s="11">
        <v>20719</v>
      </c>
      <c r="L436" s="58" t="s">
        <v>1121</v>
      </c>
      <c r="M436" s="8">
        <f t="shared" si="19"/>
        <v>4.8264877648535167</v>
      </c>
      <c r="N436" s="7" t="str">
        <f t="shared" si="20"/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 t="shared" si="18"/>
        <v>1</v>
      </c>
      <c r="K438" s="11">
        <v>6786</v>
      </c>
      <c r="L438" s="58" t="s">
        <v>1121</v>
      </c>
      <c r="M438" s="8">
        <f t="shared" si="19"/>
        <v>14.736221632773356</v>
      </c>
      <c r="N438" s="7" t="str">
        <f t="shared" si="20"/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6</v>
      </c>
      <c r="H439" s="7">
        <v>6</v>
      </c>
      <c r="I439" s="7">
        <v>5</v>
      </c>
      <c r="J439" s="13">
        <f t="shared" si="18"/>
        <v>17</v>
      </c>
      <c r="K439" s="11">
        <v>6522</v>
      </c>
      <c r="L439" s="58" t="s">
        <v>1121</v>
      </c>
      <c r="M439" s="8">
        <f t="shared" si="19"/>
        <v>260.65624041704996</v>
      </c>
      <c r="N439" s="7" t="str">
        <f t="shared" si="20"/>
        <v>Média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1</v>
      </c>
      <c r="H440" s="7">
        <v>0</v>
      </c>
      <c r="I440" s="7">
        <v>0</v>
      </c>
      <c r="J440" s="13">
        <f t="shared" si="18"/>
        <v>1</v>
      </c>
      <c r="K440" s="11">
        <v>102728</v>
      </c>
      <c r="L440" s="58" t="s">
        <v>1124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13</v>
      </c>
      <c r="G442" s="7">
        <v>11</v>
      </c>
      <c r="H442" s="7">
        <v>7</v>
      </c>
      <c r="I442" s="7">
        <v>8</v>
      </c>
      <c r="J442" s="13">
        <f t="shared" si="18"/>
        <v>39</v>
      </c>
      <c r="K442" s="11">
        <v>4915</v>
      </c>
      <c r="L442" s="58" t="s">
        <v>1121</v>
      </c>
      <c r="M442" s="8">
        <f t="shared" si="19"/>
        <v>793.48931841302135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2</v>
      </c>
      <c r="H443" s="7">
        <v>0</v>
      </c>
      <c r="I443" s="7">
        <v>2</v>
      </c>
      <c r="J443" s="13">
        <f t="shared" si="18"/>
        <v>5</v>
      </c>
      <c r="K443" s="11">
        <v>52532</v>
      </c>
      <c r="L443" s="58" t="s">
        <v>1122</v>
      </c>
      <c r="M443" s="8">
        <f t="shared" si="19"/>
        <v>9.5180080712708435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1</v>
      </c>
      <c r="H445" s="7">
        <v>3</v>
      </c>
      <c r="I445" s="7">
        <v>0</v>
      </c>
      <c r="J445" s="13">
        <f t="shared" si="18"/>
        <v>4</v>
      </c>
      <c r="K445" s="11">
        <v>16671</v>
      </c>
      <c r="L445" s="58" t="s">
        <v>1121</v>
      </c>
      <c r="M445" s="8">
        <f t="shared" si="19"/>
        <v>23.993761621978283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2</v>
      </c>
      <c r="G446" s="7">
        <v>0</v>
      </c>
      <c r="H446" s="7">
        <v>1</v>
      </c>
      <c r="I446" s="7">
        <v>0</v>
      </c>
      <c r="J446" s="13">
        <f t="shared" si="18"/>
        <v>3</v>
      </c>
      <c r="K446" s="11">
        <v>7481</v>
      </c>
      <c r="L446" s="58" t="s">
        <v>1121</v>
      </c>
      <c r="M446" s="8">
        <f t="shared" si="19"/>
        <v>40.101590696430961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1</v>
      </c>
      <c r="I447" s="7">
        <v>0</v>
      </c>
      <c r="J447" s="13">
        <f t="shared" si="18"/>
        <v>1</v>
      </c>
      <c r="K447" s="11">
        <v>9008</v>
      </c>
      <c r="L447" s="58" t="s">
        <v>1121</v>
      </c>
      <c r="M447" s="8">
        <f t="shared" si="19"/>
        <v>11.101243339253998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1</v>
      </c>
      <c r="G451" s="7">
        <v>0</v>
      </c>
      <c r="H451" s="7">
        <v>0</v>
      </c>
      <c r="I451" s="7">
        <v>1</v>
      </c>
      <c r="J451" s="13">
        <f t="shared" si="18"/>
        <v>2</v>
      </c>
      <c r="K451" s="11">
        <v>18172</v>
      </c>
      <c r="L451" s="58" t="s">
        <v>1121</v>
      </c>
      <c r="M451" s="8">
        <f t="shared" si="19"/>
        <v>11.00594320933304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1</v>
      </c>
      <c r="I453" s="7">
        <v>0</v>
      </c>
      <c r="J453" s="13">
        <f t="shared" ref="J453:J516" si="21">F453+G453+H453+I453</f>
        <v>1</v>
      </c>
      <c r="K453" s="11">
        <v>41844</v>
      </c>
      <c r="L453" s="58" t="s">
        <v>1122</v>
      </c>
      <c r="M453" s="8">
        <f t="shared" ref="M453:M516" si="22">(J453/K453)*100000</f>
        <v>2.3898288882516012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1</v>
      </c>
      <c r="G456" s="7">
        <v>1</v>
      </c>
      <c r="H456" s="7">
        <v>1</v>
      </c>
      <c r="I456" s="7">
        <v>1</v>
      </c>
      <c r="J456" s="13">
        <f t="shared" si="21"/>
        <v>4</v>
      </c>
      <c r="K456" s="11">
        <v>6532</v>
      </c>
      <c r="L456" s="58" t="s">
        <v>1121</v>
      </c>
      <c r="M456" s="8">
        <f t="shared" si="22"/>
        <v>61.236987140232699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1</v>
      </c>
      <c r="G458" s="7">
        <v>0</v>
      </c>
      <c r="H458" s="7">
        <v>2</v>
      </c>
      <c r="I458" s="7">
        <v>2</v>
      </c>
      <c r="J458" s="13">
        <f t="shared" si="21"/>
        <v>5</v>
      </c>
      <c r="K458" s="11">
        <v>89256</v>
      </c>
      <c r="L458" s="58" t="s">
        <v>1123</v>
      </c>
      <c r="M458" s="8">
        <f t="shared" si="22"/>
        <v>5.6018643004391864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1</v>
      </c>
      <c r="J459" s="13">
        <f t="shared" si="21"/>
        <v>1</v>
      </c>
      <c r="K459" s="11">
        <v>22608</v>
      </c>
      <c r="L459" s="58" t="s">
        <v>1121</v>
      </c>
      <c r="M459" s="8">
        <f t="shared" si="22"/>
        <v>4.4232130219391363</v>
      </c>
      <c r="N459" s="7" t="str">
        <f t="shared" si="23"/>
        <v>Baixa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5</v>
      </c>
      <c r="G460" s="7">
        <v>14</v>
      </c>
      <c r="H460" s="7">
        <v>4</v>
      </c>
      <c r="I460" s="7">
        <v>0</v>
      </c>
      <c r="J460" s="13">
        <f t="shared" si="21"/>
        <v>23</v>
      </c>
      <c r="K460" s="11">
        <v>27640</v>
      </c>
      <c r="L460" s="58" t="s">
        <v>1122</v>
      </c>
      <c r="M460" s="8">
        <f t="shared" si="22"/>
        <v>83.212735166425475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1</v>
      </c>
      <c r="I461" s="7">
        <v>0</v>
      </c>
      <c r="J461" s="13">
        <f t="shared" si="21"/>
        <v>1</v>
      </c>
      <c r="K461" s="11">
        <v>12725</v>
      </c>
      <c r="L461" s="58" t="s">
        <v>1121</v>
      </c>
      <c r="M461" s="8">
        <f t="shared" si="22"/>
        <v>7.8585461689587417</v>
      </c>
      <c r="N461" s="7" t="str">
        <f t="shared" si="23"/>
        <v>Baixa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8</v>
      </c>
      <c r="G462" s="7">
        <v>1</v>
      </c>
      <c r="H462" s="7">
        <v>4</v>
      </c>
      <c r="I462" s="7">
        <v>1</v>
      </c>
      <c r="J462" s="13">
        <f t="shared" si="21"/>
        <v>14</v>
      </c>
      <c r="K462" s="11">
        <v>7904</v>
      </c>
      <c r="L462" s="58" t="s">
        <v>1121</v>
      </c>
      <c r="M462" s="8">
        <f t="shared" si="22"/>
        <v>177.12550607287449</v>
      </c>
      <c r="N462" s="7" t="str">
        <f t="shared" si="23"/>
        <v>Média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1</v>
      </c>
      <c r="G464" s="7">
        <v>0</v>
      </c>
      <c r="H464" s="7">
        <v>0</v>
      </c>
      <c r="I464" s="7">
        <v>0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3</v>
      </c>
      <c r="I466" s="7">
        <v>0</v>
      </c>
      <c r="J466" s="13">
        <f t="shared" si="21"/>
        <v>3</v>
      </c>
      <c r="K466" s="11">
        <v>15207</v>
      </c>
      <c r="L466" s="58" t="s">
        <v>1121</v>
      </c>
      <c r="M466" s="8">
        <f t="shared" si="22"/>
        <v>19.727756954034326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2</v>
      </c>
      <c r="G470" s="7">
        <v>4</v>
      </c>
      <c r="H470" s="7">
        <v>3</v>
      </c>
      <c r="I470" s="7">
        <v>2</v>
      </c>
      <c r="J470" s="13">
        <f t="shared" si="21"/>
        <v>11</v>
      </c>
      <c r="K470" s="11">
        <v>13330</v>
      </c>
      <c r="L470" s="58" t="s">
        <v>1121</v>
      </c>
      <c r="M470" s="8">
        <f t="shared" si="22"/>
        <v>82.520630157539387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1</v>
      </c>
      <c r="H472" s="7">
        <v>0</v>
      </c>
      <c r="I472" s="7">
        <v>0</v>
      </c>
      <c r="J472" s="13">
        <f t="shared" si="21"/>
        <v>1</v>
      </c>
      <c r="K472" s="11">
        <v>8526</v>
      </c>
      <c r="L472" s="58" t="s">
        <v>1121</v>
      </c>
      <c r="M472" s="8">
        <f t="shared" si="22"/>
        <v>11.728829462819609</v>
      </c>
      <c r="N472" s="7" t="str">
        <f t="shared" si="23"/>
        <v>Baixa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1</v>
      </c>
      <c r="G476" s="7">
        <v>0</v>
      </c>
      <c r="H476" s="7">
        <v>0</v>
      </c>
      <c r="I476" s="7">
        <v>0</v>
      </c>
      <c r="J476" s="13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2</v>
      </c>
      <c r="J477" s="13">
        <f t="shared" si="21"/>
        <v>2</v>
      </c>
      <c r="K477" s="11">
        <v>11050</v>
      </c>
      <c r="L477" s="58" t="s">
        <v>1121</v>
      </c>
      <c r="M477" s="8">
        <f t="shared" si="22"/>
        <v>18.099547511312217</v>
      </c>
      <c r="N477" s="7" t="str">
        <f t="shared" si="23"/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2</v>
      </c>
      <c r="G480" s="7">
        <v>2</v>
      </c>
      <c r="H480" s="7">
        <v>2</v>
      </c>
      <c r="I480" s="7">
        <v>0</v>
      </c>
      <c r="J480" s="13">
        <f t="shared" si="21"/>
        <v>6</v>
      </c>
      <c r="K480" s="11">
        <v>37473</v>
      </c>
      <c r="L480" s="58" t="s">
        <v>1122</v>
      </c>
      <c r="M480" s="8">
        <f t="shared" si="22"/>
        <v>16.01152830037627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34</v>
      </c>
      <c r="G483" s="7">
        <v>64</v>
      </c>
      <c r="H483" s="7">
        <v>67</v>
      </c>
      <c r="I483" s="7">
        <v>50</v>
      </c>
      <c r="J483" s="13">
        <f t="shared" si="21"/>
        <v>215</v>
      </c>
      <c r="K483" s="11">
        <v>20882</v>
      </c>
      <c r="L483" s="58" t="s">
        <v>1121</v>
      </c>
      <c r="M483" s="8">
        <f t="shared" si="22"/>
        <v>1029.5948663921081</v>
      </c>
      <c r="N483" s="7" t="str">
        <f t="shared" si="23"/>
        <v>Muito Alta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2</v>
      </c>
      <c r="H484" s="7">
        <v>0</v>
      </c>
      <c r="I484" s="7">
        <v>0</v>
      </c>
      <c r="J484" s="13">
        <f t="shared" si="21"/>
        <v>2</v>
      </c>
      <c r="K484" s="11">
        <v>6446</v>
      </c>
      <c r="L484" s="58" t="s">
        <v>1121</v>
      </c>
      <c r="M484" s="8">
        <f t="shared" si="22"/>
        <v>31.026993484331367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0</v>
      </c>
      <c r="G489" s="7">
        <v>2</v>
      </c>
      <c r="H489" s="7">
        <v>2</v>
      </c>
      <c r="I489" s="7">
        <v>7</v>
      </c>
      <c r="J489" s="13">
        <f t="shared" si="21"/>
        <v>11</v>
      </c>
      <c r="K489" s="11">
        <v>13557</v>
      </c>
      <c r="L489" s="58" t="s">
        <v>1121</v>
      </c>
      <c r="M489" s="8">
        <f t="shared" si="22"/>
        <v>81.13889503577488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3</v>
      </c>
      <c r="I496" s="7">
        <v>0</v>
      </c>
      <c r="J496" s="13">
        <f t="shared" si="21"/>
        <v>3</v>
      </c>
      <c r="K496" s="11">
        <v>8648</v>
      </c>
      <c r="L496" s="58" t="s">
        <v>1121</v>
      </c>
      <c r="M496" s="8">
        <f t="shared" si="22"/>
        <v>34.690101757631822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1121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11</v>
      </c>
      <c r="G498" s="7">
        <v>28</v>
      </c>
      <c r="H498" s="7">
        <v>21</v>
      </c>
      <c r="I498" s="7">
        <v>21</v>
      </c>
      <c r="J498" s="13">
        <f t="shared" si="21"/>
        <v>81</v>
      </c>
      <c r="K498" s="11">
        <v>20999</v>
      </c>
      <c r="L498" s="58" t="s">
        <v>1121</v>
      </c>
      <c r="M498" s="8">
        <f t="shared" si="22"/>
        <v>385.73265393590168</v>
      </c>
      <c r="N498" s="7" t="str">
        <f t="shared" si="23"/>
        <v>Alta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1</v>
      </c>
      <c r="G500" s="7">
        <v>0</v>
      </c>
      <c r="H500" s="7">
        <v>1</v>
      </c>
      <c r="I500" s="7">
        <v>0</v>
      </c>
      <c r="J500" s="13">
        <f t="shared" si="21"/>
        <v>2</v>
      </c>
      <c r="K500" s="11">
        <v>13180</v>
      </c>
      <c r="L500" s="58" t="s">
        <v>1121</v>
      </c>
      <c r="M500" s="8">
        <f t="shared" si="22"/>
        <v>15.174506828528072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0</v>
      </c>
      <c r="G501" s="7">
        <v>7</v>
      </c>
      <c r="H501" s="7">
        <v>5</v>
      </c>
      <c r="I501" s="7">
        <v>8</v>
      </c>
      <c r="J501" s="13">
        <f t="shared" si="21"/>
        <v>20</v>
      </c>
      <c r="K501" s="11">
        <v>47682</v>
      </c>
      <c r="L501" s="58" t="s">
        <v>1122</v>
      </c>
      <c r="M501" s="8">
        <f t="shared" si="22"/>
        <v>41.944549305817709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2</v>
      </c>
      <c r="G503" s="7">
        <v>4</v>
      </c>
      <c r="H503" s="7">
        <v>9</v>
      </c>
      <c r="I503" s="7">
        <v>4</v>
      </c>
      <c r="J503" s="13">
        <f t="shared" si="21"/>
        <v>19</v>
      </c>
      <c r="K503" s="11">
        <v>21534</v>
      </c>
      <c r="L503" s="58" t="s">
        <v>1121</v>
      </c>
      <c r="M503" s="8">
        <f t="shared" si="22"/>
        <v>88.232562459366591</v>
      </c>
      <c r="N503" s="7" t="str">
        <f t="shared" si="23"/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7</v>
      </c>
      <c r="G505" s="7">
        <v>9</v>
      </c>
      <c r="H505" s="7">
        <v>4</v>
      </c>
      <c r="I505" s="7">
        <v>1</v>
      </c>
      <c r="J505" s="13">
        <f t="shared" si="21"/>
        <v>21</v>
      </c>
      <c r="K505" s="11">
        <v>404804</v>
      </c>
      <c r="L505" s="58" t="s">
        <v>1125</v>
      </c>
      <c r="M505" s="8">
        <f t="shared" si="22"/>
        <v>5.1876957737571763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2</v>
      </c>
      <c r="G507" s="7">
        <v>3</v>
      </c>
      <c r="H507" s="7">
        <v>1</v>
      </c>
      <c r="I507" s="7">
        <v>1</v>
      </c>
      <c r="J507" s="13">
        <f t="shared" si="21"/>
        <v>7</v>
      </c>
      <c r="K507" s="11">
        <v>8815</v>
      </c>
      <c r="L507" s="58" t="s">
        <v>1121</v>
      </c>
      <c r="M507" s="8">
        <f t="shared" si="22"/>
        <v>79.410096426545664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2</v>
      </c>
      <c r="G511" s="7">
        <v>3</v>
      </c>
      <c r="H511" s="7">
        <v>1</v>
      </c>
      <c r="I511" s="7">
        <v>7</v>
      </c>
      <c r="J511" s="13">
        <f t="shared" si="21"/>
        <v>13</v>
      </c>
      <c r="K511" s="11">
        <v>108113</v>
      </c>
      <c r="L511" s="58" t="s">
        <v>1124</v>
      </c>
      <c r="M511" s="8">
        <f t="shared" si="22"/>
        <v>12.024455893370824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22</v>
      </c>
      <c r="G512" s="7">
        <v>16</v>
      </c>
      <c r="H512" s="7">
        <v>20</v>
      </c>
      <c r="I512" s="7">
        <v>14</v>
      </c>
      <c r="J512" s="13">
        <f t="shared" si="21"/>
        <v>72</v>
      </c>
      <c r="K512" s="11">
        <v>26997</v>
      </c>
      <c r="L512" s="58" t="s">
        <v>1122</v>
      </c>
      <c r="M512" s="8">
        <f t="shared" si="22"/>
        <v>266.6962995888432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1</v>
      </c>
      <c r="I513" s="7">
        <v>0</v>
      </c>
      <c r="J513" s="13">
        <f t="shared" si="21"/>
        <v>1</v>
      </c>
      <c r="K513" s="11">
        <v>20594</v>
      </c>
      <c r="L513" s="58" t="s">
        <v>1121</v>
      </c>
      <c r="M513" s="8">
        <f t="shared" si="22"/>
        <v>4.8557832378362633</v>
      </c>
      <c r="N513" s="7" t="str">
        <f t="shared" si="23"/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1</v>
      </c>
      <c r="H515" s="7">
        <v>0</v>
      </c>
      <c r="I515" s="7">
        <v>0</v>
      </c>
      <c r="J515" s="13">
        <f t="shared" si="21"/>
        <v>1</v>
      </c>
      <c r="K515" s="11">
        <v>40839</v>
      </c>
      <c r="L515" s="58" t="s">
        <v>1122</v>
      </c>
      <c r="M515" s="8">
        <f t="shared" si="22"/>
        <v>2.4486397806018756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1</v>
      </c>
      <c r="H516" s="7">
        <v>1</v>
      </c>
      <c r="I516" s="7">
        <v>3</v>
      </c>
      <c r="J516" s="13">
        <f t="shared" si="21"/>
        <v>5</v>
      </c>
      <c r="K516" s="11">
        <v>6939</v>
      </c>
      <c r="L516" s="58" t="s">
        <v>1121</v>
      </c>
      <c r="M516" s="8">
        <f t="shared" si="22"/>
        <v>72.05649228995533</v>
      </c>
      <c r="N516" s="7" t="str">
        <f t="shared" si="23"/>
        <v>Baixa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1</v>
      </c>
      <c r="I517" s="7">
        <v>0</v>
      </c>
      <c r="J517" s="13">
        <f t="shared" ref="J517:J580" si="24">F517+G517+H517+I517</f>
        <v>1</v>
      </c>
      <c r="K517" s="11">
        <v>3314</v>
      </c>
      <c r="L517" s="58" t="s">
        <v>1121</v>
      </c>
      <c r="M517" s="8">
        <f t="shared" ref="M517:M580" si="25">(J517/K517)*100000</f>
        <v>30.175015087507543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1</v>
      </c>
      <c r="H520" s="7">
        <v>3</v>
      </c>
      <c r="I520" s="7">
        <v>1</v>
      </c>
      <c r="J520" s="13">
        <f t="shared" si="24"/>
        <v>6</v>
      </c>
      <c r="K520" s="11">
        <v>26709</v>
      </c>
      <c r="L520" s="58" t="s">
        <v>1122</v>
      </c>
      <c r="M520" s="8">
        <f t="shared" si="25"/>
        <v>22.464337863641468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1</v>
      </c>
      <c r="J523" s="13">
        <f t="shared" si="24"/>
        <v>1</v>
      </c>
      <c r="K523" s="11">
        <v>17607</v>
      </c>
      <c r="L523" s="58" t="s">
        <v>1121</v>
      </c>
      <c r="M523" s="8">
        <f t="shared" si="25"/>
        <v>5.6795592662009424</v>
      </c>
      <c r="N523" s="7" t="str">
        <f t="shared" si="26"/>
        <v>Baixa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7</v>
      </c>
      <c r="G524" s="7">
        <v>4</v>
      </c>
      <c r="H524" s="7">
        <v>4</v>
      </c>
      <c r="I524" s="7">
        <v>7</v>
      </c>
      <c r="J524" s="13">
        <f t="shared" si="24"/>
        <v>22</v>
      </c>
      <c r="K524" s="11">
        <v>93577</v>
      </c>
      <c r="L524" s="58" t="s">
        <v>1123</v>
      </c>
      <c r="M524" s="8">
        <f t="shared" si="25"/>
        <v>23.510050546608674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1</v>
      </c>
      <c r="G525" s="7">
        <v>2</v>
      </c>
      <c r="H525" s="7">
        <v>0</v>
      </c>
      <c r="I525" s="7">
        <v>0</v>
      </c>
      <c r="J525" s="13">
        <f t="shared" si="24"/>
        <v>3</v>
      </c>
      <c r="K525" s="11">
        <v>3627</v>
      </c>
      <c r="L525" s="58" t="s">
        <v>1121</v>
      </c>
      <c r="M525" s="8">
        <f t="shared" si="25"/>
        <v>82.712985938792386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1</v>
      </c>
      <c r="I528" s="7">
        <v>0</v>
      </c>
      <c r="J528" s="13">
        <f t="shared" si="24"/>
        <v>1</v>
      </c>
      <c r="K528" s="11">
        <v>16610</v>
      </c>
      <c r="L528" s="58" t="s">
        <v>1121</v>
      </c>
      <c r="M528" s="8">
        <f t="shared" si="25"/>
        <v>6.0204695966285371</v>
      </c>
      <c r="N528" s="7" t="str">
        <f t="shared" si="26"/>
        <v>Baixa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1</v>
      </c>
      <c r="G529" s="7">
        <v>1</v>
      </c>
      <c r="H529" s="7">
        <v>2</v>
      </c>
      <c r="I529" s="7">
        <v>5</v>
      </c>
      <c r="J529" s="13">
        <f t="shared" si="24"/>
        <v>9</v>
      </c>
      <c r="K529" s="11">
        <v>99770</v>
      </c>
      <c r="L529" s="58" t="s">
        <v>1123</v>
      </c>
      <c r="M529" s="8">
        <f t="shared" si="25"/>
        <v>9.0207477197554375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5</v>
      </c>
      <c r="H530" s="7">
        <v>4</v>
      </c>
      <c r="I530" s="7">
        <v>6</v>
      </c>
      <c r="J530" s="13">
        <f t="shared" si="24"/>
        <v>15</v>
      </c>
      <c r="K530" s="11">
        <v>5718</v>
      </c>
      <c r="L530" s="58" t="s">
        <v>1121</v>
      </c>
      <c r="M530" s="8">
        <f t="shared" si="25"/>
        <v>262.32948583420773</v>
      </c>
      <c r="N530" s="7" t="str">
        <f t="shared" si="26"/>
        <v>Média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1</v>
      </c>
      <c r="G531" s="7">
        <v>0</v>
      </c>
      <c r="H531" s="7">
        <v>2</v>
      </c>
      <c r="I531" s="7">
        <v>1</v>
      </c>
      <c r="J531" s="13">
        <f t="shared" si="24"/>
        <v>4</v>
      </c>
      <c r="K531" s="11">
        <v>31326</v>
      </c>
      <c r="L531" s="58" t="s">
        <v>1122</v>
      </c>
      <c r="M531" s="8">
        <f t="shared" si="25"/>
        <v>12.768945923514012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15</v>
      </c>
      <c r="G532" s="7">
        <v>15</v>
      </c>
      <c r="H532" s="7">
        <v>30</v>
      </c>
      <c r="I532" s="7">
        <v>21</v>
      </c>
      <c r="J532" s="13">
        <f t="shared" si="24"/>
        <v>81</v>
      </c>
      <c r="K532" s="11">
        <v>10731</v>
      </c>
      <c r="L532" s="58" t="s">
        <v>1121</v>
      </c>
      <c r="M532" s="8">
        <f t="shared" si="25"/>
        <v>754.82247693597992</v>
      </c>
      <c r="N532" s="7" t="str">
        <f t="shared" si="26"/>
        <v>Muito 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3</v>
      </c>
      <c r="G535" s="7">
        <v>0</v>
      </c>
      <c r="H535" s="7">
        <v>0</v>
      </c>
      <c r="I535" s="7">
        <v>0</v>
      </c>
      <c r="J535" s="13">
        <f t="shared" si="24"/>
        <v>3</v>
      </c>
      <c r="K535" s="11">
        <v>6018</v>
      </c>
      <c r="L535" s="58" t="s">
        <v>1121</v>
      </c>
      <c r="M535" s="8">
        <f t="shared" si="25"/>
        <v>49.850448654037884</v>
      </c>
      <c r="N535" s="7" t="str">
        <f t="shared" si="26"/>
        <v>Baixa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1</v>
      </c>
      <c r="G537" s="7">
        <v>1</v>
      </c>
      <c r="H537" s="7">
        <v>4</v>
      </c>
      <c r="I537" s="7">
        <v>0</v>
      </c>
      <c r="J537" s="13">
        <f t="shared" si="24"/>
        <v>6</v>
      </c>
      <c r="K537" s="11">
        <v>41529</v>
      </c>
      <c r="L537" s="58" t="s">
        <v>1122</v>
      </c>
      <c r="M537" s="8">
        <f t="shared" si="25"/>
        <v>14.447735317488984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2</v>
      </c>
      <c r="G542" s="7">
        <v>2</v>
      </c>
      <c r="H542" s="7">
        <v>3</v>
      </c>
      <c r="I542" s="7">
        <v>2</v>
      </c>
      <c r="J542" s="13">
        <f t="shared" si="24"/>
        <v>9</v>
      </c>
      <c r="K542" s="11">
        <v>39121</v>
      </c>
      <c r="L542" s="58" t="s">
        <v>1122</v>
      </c>
      <c r="M542" s="8">
        <f t="shared" si="25"/>
        <v>23.005546892973083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1</v>
      </c>
      <c r="G544" s="7">
        <v>0</v>
      </c>
      <c r="H544" s="7">
        <v>0</v>
      </c>
      <c r="I544" s="7">
        <v>1</v>
      </c>
      <c r="J544" s="13">
        <f t="shared" si="24"/>
        <v>2</v>
      </c>
      <c r="K544" s="11">
        <v>73994</v>
      </c>
      <c r="L544" s="58" t="s">
        <v>1123</v>
      </c>
      <c r="M544" s="8">
        <f t="shared" si="25"/>
        <v>2.70292185852907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0</v>
      </c>
      <c r="G545" s="7">
        <v>1</v>
      </c>
      <c r="H545" s="7">
        <v>0</v>
      </c>
      <c r="I545" s="7">
        <v>0</v>
      </c>
      <c r="J545" s="13">
        <f t="shared" si="24"/>
        <v>1</v>
      </c>
      <c r="K545" s="11">
        <v>5954</v>
      </c>
      <c r="L545" s="58" t="s">
        <v>1121</v>
      </c>
      <c r="M545" s="8">
        <f t="shared" si="25"/>
        <v>16.795431642593215</v>
      </c>
      <c r="N545" s="7" t="str">
        <f t="shared" si="26"/>
        <v>Baixa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6</v>
      </c>
      <c r="G546" s="7">
        <v>8</v>
      </c>
      <c r="H546" s="7">
        <v>0</v>
      </c>
      <c r="I546" s="7">
        <v>0</v>
      </c>
      <c r="J546" s="13">
        <f t="shared" si="24"/>
        <v>14</v>
      </c>
      <c r="K546" s="11">
        <v>6332</v>
      </c>
      <c r="L546" s="58" t="s">
        <v>1121</v>
      </c>
      <c r="M546" s="8">
        <f t="shared" si="25"/>
        <v>221.09917877447884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1</v>
      </c>
      <c r="J547" s="13">
        <f t="shared" si="24"/>
        <v>1</v>
      </c>
      <c r="K547" s="11">
        <v>20052</v>
      </c>
      <c r="L547" s="58" t="s">
        <v>1121</v>
      </c>
      <c r="M547" s="8">
        <f t="shared" si="25"/>
        <v>4.9870337123478956</v>
      </c>
      <c r="N547" s="7" t="str">
        <f t="shared" si="26"/>
        <v>Baixa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3</v>
      </c>
      <c r="J549" s="13">
        <f t="shared" si="24"/>
        <v>3</v>
      </c>
      <c r="K549" s="11">
        <v>4510</v>
      </c>
      <c r="L549" s="58" t="s">
        <v>1121</v>
      </c>
      <c r="M549" s="8">
        <f t="shared" si="25"/>
        <v>66.518847006651882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2</v>
      </c>
      <c r="H553" s="7">
        <v>1</v>
      </c>
      <c r="I553" s="7">
        <v>3</v>
      </c>
      <c r="J553" s="13">
        <f t="shared" si="24"/>
        <v>6</v>
      </c>
      <c r="K553" s="11">
        <v>5671</v>
      </c>
      <c r="L553" s="58" t="s">
        <v>1121</v>
      </c>
      <c r="M553" s="8">
        <f t="shared" si="25"/>
        <v>105.80144595309469</v>
      </c>
      <c r="N553" s="7" t="str">
        <f t="shared" si="26"/>
        <v>Média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0</v>
      </c>
      <c r="G554" s="7">
        <v>1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26</v>
      </c>
      <c r="G555" s="7">
        <v>55</v>
      </c>
      <c r="H555" s="7">
        <v>60</v>
      </c>
      <c r="I555" s="7">
        <v>66</v>
      </c>
      <c r="J555" s="13">
        <f t="shared" si="24"/>
        <v>207</v>
      </c>
      <c r="K555" s="11">
        <v>93101</v>
      </c>
      <c r="L555" s="58" t="s">
        <v>1123</v>
      </c>
      <c r="M555" s="8">
        <f t="shared" si="25"/>
        <v>222.33918003028967</v>
      </c>
      <c r="N555" s="7" t="str">
        <f t="shared" si="26"/>
        <v>Média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3</v>
      </c>
      <c r="G556" s="7">
        <v>12</v>
      </c>
      <c r="H556" s="7">
        <v>10</v>
      </c>
      <c r="I556" s="7">
        <v>5</v>
      </c>
      <c r="J556" s="13">
        <f t="shared" si="24"/>
        <v>30</v>
      </c>
      <c r="K556" s="11">
        <v>92430</v>
      </c>
      <c r="L556" s="58" t="s">
        <v>1123</v>
      </c>
      <c r="M556" s="8">
        <f t="shared" si="25"/>
        <v>32.45699448231094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1</v>
      </c>
      <c r="G557" s="7">
        <v>2</v>
      </c>
      <c r="H557" s="7">
        <v>5</v>
      </c>
      <c r="I557" s="7">
        <v>9</v>
      </c>
      <c r="J557" s="13">
        <f t="shared" si="24"/>
        <v>17</v>
      </c>
      <c r="K557" s="11">
        <v>21418</v>
      </c>
      <c r="L557" s="58" t="s">
        <v>1121</v>
      </c>
      <c r="M557" s="8">
        <f t="shared" si="25"/>
        <v>79.372490428611457</v>
      </c>
      <c r="N557" s="7" t="str">
        <f t="shared" si="26"/>
        <v>Baixa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1</v>
      </c>
      <c r="G558" s="7">
        <v>0</v>
      </c>
      <c r="H558" s="7">
        <v>1</v>
      </c>
      <c r="I558" s="7">
        <v>0</v>
      </c>
      <c r="J558" s="13">
        <f t="shared" si="24"/>
        <v>2</v>
      </c>
      <c r="K558" s="11">
        <v>20940</v>
      </c>
      <c r="L558" s="58" t="s">
        <v>1121</v>
      </c>
      <c r="M558" s="8">
        <f t="shared" si="25"/>
        <v>9.5510983763132771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5</v>
      </c>
      <c r="I559" s="7">
        <v>3</v>
      </c>
      <c r="J559" s="13">
        <f t="shared" si="24"/>
        <v>8</v>
      </c>
      <c r="K559" s="11">
        <v>24375</v>
      </c>
      <c r="L559" s="58" t="s">
        <v>1121</v>
      </c>
      <c r="M559" s="8">
        <f t="shared" si="25"/>
        <v>32.820512820512818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1</v>
      </c>
      <c r="G560" s="7">
        <v>1</v>
      </c>
      <c r="H560" s="7">
        <v>0</v>
      </c>
      <c r="I560" s="7">
        <v>0</v>
      </c>
      <c r="J560" s="13">
        <f t="shared" si="24"/>
        <v>2</v>
      </c>
      <c r="K560" s="11">
        <v>16294</v>
      </c>
      <c r="L560" s="58" t="s">
        <v>1121</v>
      </c>
      <c r="M560" s="8">
        <f t="shared" si="25"/>
        <v>12.274456855284154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2</v>
      </c>
      <c r="H561" s="7">
        <v>1</v>
      </c>
      <c r="I561" s="7">
        <v>0</v>
      </c>
      <c r="J561" s="13">
        <f t="shared" si="24"/>
        <v>3</v>
      </c>
      <c r="K561" s="11">
        <v>8112</v>
      </c>
      <c r="L561" s="58" t="s">
        <v>1121</v>
      </c>
      <c r="M561" s="8">
        <f t="shared" si="25"/>
        <v>36.982248520710058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5</v>
      </c>
      <c r="G564" s="7">
        <v>7</v>
      </c>
      <c r="H564" s="7">
        <v>5</v>
      </c>
      <c r="I564" s="7">
        <v>4</v>
      </c>
      <c r="J564" s="13">
        <f t="shared" si="24"/>
        <v>21</v>
      </c>
      <c r="K564" s="11">
        <v>113998</v>
      </c>
      <c r="L564" s="58" t="s">
        <v>1124</v>
      </c>
      <c r="M564" s="8">
        <f t="shared" si="25"/>
        <v>18.421375813610766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58</v>
      </c>
      <c r="G566" s="7">
        <v>24</v>
      </c>
      <c r="H566" s="7">
        <v>13</v>
      </c>
      <c r="I566" s="7">
        <v>22</v>
      </c>
      <c r="J566" s="13">
        <f t="shared" si="24"/>
        <v>117</v>
      </c>
      <c r="K566" s="11">
        <v>150833</v>
      </c>
      <c r="L566" s="58" t="s">
        <v>1124</v>
      </c>
      <c r="M566" s="8">
        <f t="shared" si="25"/>
        <v>77.569232197198232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3</v>
      </c>
      <c r="G567" s="7">
        <v>2</v>
      </c>
      <c r="H567" s="7">
        <v>6</v>
      </c>
      <c r="I567" s="7">
        <v>0</v>
      </c>
      <c r="J567" s="13">
        <f t="shared" si="24"/>
        <v>11</v>
      </c>
      <c r="K567" s="11">
        <v>90041</v>
      </c>
      <c r="L567" s="58" t="s">
        <v>1123</v>
      </c>
      <c r="M567" s="8">
        <f t="shared" si="25"/>
        <v>12.216656856321009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3</v>
      </c>
      <c r="H573" s="7">
        <v>8</v>
      </c>
      <c r="I573" s="7">
        <v>14</v>
      </c>
      <c r="J573" s="13">
        <f t="shared" si="24"/>
        <v>25</v>
      </c>
      <c r="K573" s="11">
        <v>24319</v>
      </c>
      <c r="L573" s="58" t="s">
        <v>1121</v>
      </c>
      <c r="M573" s="8">
        <f t="shared" si="25"/>
        <v>102.80027961676056</v>
      </c>
      <c r="N573" s="7" t="str">
        <f t="shared" si="26"/>
        <v>Média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1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1</v>
      </c>
      <c r="I578" s="7">
        <v>0</v>
      </c>
      <c r="J578" s="13">
        <f t="shared" si="24"/>
        <v>1</v>
      </c>
      <c r="K578" s="11">
        <v>11246</v>
      </c>
      <c r="L578" s="58" t="s">
        <v>1121</v>
      </c>
      <c r="M578" s="8">
        <f t="shared" si="25"/>
        <v>8.8920505068468785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1</v>
      </c>
      <c r="G580" s="7">
        <v>0</v>
      </c>
      <c r="H580" s="7">
        <v>0</v>
      </c>
      <c r="I580" s="7">
        <v>0</v>
      </c>
      <c r="J580" s="13">
        <f t="shared" si="24"/>
        <v>1</v>
      </c>
      <c r="K580" s="11">
        <v>3626</v>
      </c>
      <c r="L580" s="58" t="s">
        <v>1121</v>
      </c>
      <c r="M580" s="8">
        <f t="shared" si="25"/>
        <v>27.578599007170439</v>
      </c>
      <c r="N580" s="7" t="str">
        <f t="shared" si="26"/>
        <v>Baixa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1</v>
      </c>
      <c r="G581" s="7">
        <v>1</v>
      </c>
      <c r="H581" s="7">
        <v>0</v>
      </c>
      <c r="I581" s="7">
        <v>1</v>
      </c>
      <c r="J581" s="13">
        <f t="shared" ref="J581:J644" si="27">F581+G581+H581+I581</f>
        <v>3</v>
      </c>
      <c r="K581" s="11">
        <v>63789</v>
      </c>
      <c r="L581" s="58" t="s">
        <v>1122</v>
      </c>
      <c r="M581" s="8">
        <f t="shared" ref="M581:M644" si="28">(J581/K581)*100000</f>
        <v>4.7030052203357942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3</v>
      </c>
      <c r="G585" s="7">
        <v>1</v>
      </c>
      <c r="H585" s="7">
        <v>1</v>
      </c>
      <c r="I585" s="7">
        <v>3</v>
      </c>
      <c r="J585" s="13">
        <f t="shared" si="27"/>
        <v>8</v>
      </c>
      <c r="K585" s="11">
        <v>11249</v>
      </c>
      <c r="L585" s="58" t="s">
        <v>1121</v>
      </c>
      <c r="M585" s="8">
        <f t="shared" si="28"/>
        <v>71.117432660680947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1</v>
      </c>
      <c r="G586" s="7">
        <v>3</v>
      </c>
      <c r="H586" s="7">
        <v>0</v>
      </c>
      <c r="I586" s="7">
        <v>0</v>
      </c>
      <c r="J586" s="13">
        <f t="shared" si="27"/>
        <v>4</v>
      </c>
      <c r="K586" s="11">
        <v>16009</v>
      </c>
      <c r="L586" s="58" t="s">
        <v>1121</v>
      </c>
      <c r="M586" s="8">
        <f t="shared" si="28"/>
        <v>24.985945405709288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2</v>
      </c>
      <c r="G587" s="7">
        <v>1</v>
      </c>
      <c r="H587" s="7">
        <v>0</v>
      </c>
      <c r="I587" s="7">
        <v>0</v>
      </c>
      <c r="J587" s="13">
        <f t="shared" si="27"/>
        <v>3</v>
      </c>
      <c r="K587" s="11">
        <v>21291</v>
      </c>
      <c r="L587" s="58" t="s">
        <v>1121</v>
      </c>
      <c r="M587" s="8">
        <f t="shared" si="28"/>
        <v>14.09046075806679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6</v>
      </c>
      <c r="G588" s="7">
        <v>7</v>
      </c>
      <c r="H588" s="7">
        <v>12</v>
      </c>
      <c r="I588" s="7">
        <v>17</v>
      </c>
      <c r="J588" s="13">
        <f t="shared" si="27"/>
        <v>42</v>
      </c>
      <c r="K588" s="11">
        <v>6847</v>
      </c>
      <c r="L588" s="58" t="s">
        <v>1121</v>
      </c>
      <c r="M588" s="8">
        <f t="shared" si="28"/>
        <v>613.4073316781072</v>
      </c>
      <c r="N588" s="7" t="str">
        <f t="shared" si="29"/>
        <v>Muito Alta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1</v>
      </c>
      <c r="I589" s="7">
        <v>0</v>
      </c>
      <c r="J589" s="13">
        <f t="shared" si="27"/>
        <v>1</v>
      </c>
      <c r="K589" s="11">
        <v>4246</v>
      </c>
      <c r="L589" s="58" t="s">
        <v>1121</v>
      </c>
      <c r="M589" s="8">
        <f t="shared" si="28"/>
        <v>23.551577955723033</v>
      </c>
      <c r="N589" s="7" t="str">
        <f t="shared" si="29"/>
        <v>Baixa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1</v>
      </c>
      <c r="I591" s="7">
        <v>0</v>
      </c>
      <c r="J591" s="13">
        <f t="shared" si="27"/>
        <v>1</v>
      </c>
      <c r="K591" s="11">
        <v>8426</v>
      </c>
      <c r="L591" s="58" t="s">
        <v>1121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2</v>
      </c>
      <c r="G594" s="7">
        <v>0</v>
      </c>
      <c r="H594" s="7">
        <v>0</v>
      </c>
      <c r="I594" s="7">
        <v>0</v>
      </c>
      <c r="J594" s="13">
        <f t="shared" si="27"/>
        <v>2</v>
      </c>
      <c r="K594" s="11">
        <v>4955</v>
      </c>
      <c r="L594" s="58" t="s">
        <v>1121</v>
      </c>
      <c r="M594" s="8">
        <f t="shared" si="28"/>
        <v>40.363269424823415</v>
      </c>
      <c r="N594" s="7" t="str">
        <f t="shared" si="29"/>
        <v>Baixa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0</v>
      </c>
      <c r="I595" s="7">
        <v>2</v>
      </c>
      <c r="J595" s="13">
        <f t="shared" si="27"/>
        <v>4</v>
      </c>
      <c r="K595" s="11">
        <v>8631</v>
      </c>
      <c r="L595" s="58" t="s">
        <v>1121</v>
      </c>
      <c r="M595" s="8">
        <f t="shared" si="28"/>
        <v>46.34457189201715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7</v>
      </c>
      <c r="G596" s="7">
        <v>3</v>
      </c>
      <c r="H596" s="7">
        <v>7</v>
      </c>
      <c r="I596" s="7">
        <v>10</v>
      </c>
      <c r="J596" s="13">
        <f t="shared" si="27"/>
        <v>27</v>
      </c>
      <c r="K596" s="11">
        <v>4894</v>
      </c>
      <c r="L596" s="58" t="s">
        <v>1121</v>
      </c>
      <c r="M596" s="8">
        <f t="shared" si="28"/>
        <v>551.69595422966893</v>
      </c>
      <c r="N596" s="7" t="str">
        <f t="shared" si="29"/>
        <v>Muito 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6</v>
      </c>
      <c r="G599" s="7">
        <v>5</v>
      </c>
      <c r="H599" s="7">
        <v>6</v>
      </c>
      <c r="I599" s="7">
        <v>4</v>
      </c>
      <c r="J599" s="13">
        <f t="shared" si="27"/>
        <v>21</v>
      </c>
      <c r="K599" s="11">
        <v>6044</v>
      </c>
      <c r="L599" s="58" t="s">
        <v>1121</v>
      </c>
      <c r="M599" s="8">
        <f t="shared" si="28"/>
        <v>347.4520185307743</v>
      </c>
      <c r="N599" s="7" t="str">
        <f t="shared" si="29"/>
        <v>Alta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1</v>
      </c>
      <c r="G603" s="7">
        <v>2</v>
      </c>
      <c r="H603" s="7">
        <v>1</v>
      </c>
      <c r="I603" s="7">
        <v>0</v>
      </c>
      <c r="J603" s="13">
        <f t="shared" si="27"/>
        <v>4</v>
      </c>
      <c r="K603" s="11">
        <v>10731</v>
      </c>
      <c r="L603" s="58" t="s">
        <v>1121</v>
      </c>
      <c r="M603" s="8">
        <f t="shared" si="28"/>
        <v>37.275184046221227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1</v>
      </c>
      <c r="H605" s="7">
        <v>5</v>
      </c>
      <c r="I605" s="7">
        <v>5</v>
      </c>
      <c r="J605" s="13">
        <f t="shared" si="27"/>
        <v>11</v>
      </c>
      <c r="K605" s="11">
        <v>10816</v>
      </c>
      <c r="L605" s="58" t="s">
        <v>1121</v>
      </c>
      <c r="M605" s="8">
        <f t="shared" si="28"/>
        <v>101.70118343195266</v>
      </c>
      <c r="N605" s="7" t="str">
        <f t="shared" si="29"/>
        <v>Média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1</v>
      </c>
      <c r="G606" s="7">
        <v>1</v>
      </c>
      <c r="H606" s="7">
        <v>1</v>
      </c>
      <c r="I606" s="7">
        <v>0</v>
      </c>
      <c r="J606" s="13">
        <f t="shared" si="27"/>
        <v>3</v>
      </c>
      <c r="K606" s="11">
        <v>27755</v>
      </c>
      <c r="L606" s="58" t="s">
        <v>1122</v>
      </c>
      <c r="M606" s="8">
        <f t="shared" si="28"/>
        <v>10.808863267879662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1</v>
      </c>
      <c r="G607" s="7">
        <v>0</v>
      </c>
      <c r="H607" s="7">
        <v>2</v>
      </c>
      <c r="I607" s="7">
        <v>0</v>
      </c>
      <c r="J607" s="13">
        <f t="shared" si="27"/>
        <v>3</v>
      </c>
      <c r="K607" s="11">
        <v>34456</v>
      </c>
      <c r="L607" s="58" t="s">
        <v>1122</v>
      </c>
      <c r="M607" s="8">
        <f t="shared" si="28"/>
        <v>8.7067564429997688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2</v>
      </c>
      <c r="G608" s="7">
        <v>2</v>
      </c>
      <c r="H608" s="7">
        <v>11</v>
      </c>
      <c r="I608" s="7">
        <v>12</v>
      </c>
      <c r="J608" s="13">
        <f t="shared" si="27"/>
        <v>27</v>
      </c>
      <c r="K608" s="11">
        <v>11968</v>
      </c>
      <c r="L608" s="58" t="s">
        <v>1121</v>
      </c>
      <c r="M608" s="8">
        <f t="shared" si="28"/>
        <v>225.60160427807486</v>
      </c>
      <c r="N608" s="7" t="str">
        <f t="shared" si="29"/>
        <v>Média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2</v>
      </c>
      <c r="G610" s="7">
        <v>0</v>
      </c>
      <c r="H610" s="7">
        <v>0</v>
      </c>
      <c r="I610" s="7">
        <v>1</v>
      </c>
      <c r="J610" s="13">
        <f t="shared" si="27"/>
        <v>3</v>
      </c>
      <c r="K610" s="11">
        <v>166111</v>
      </c>
      <c r="L610" s="58" t="s">
        <v>1124</v>
      </c>
      <c r="M610" s="8">
        <f t="shared" si="28"/>
        <v>1.8060212749306186</v>
      </c>
      <c r="N610" s="7" t="str">
        <f t="shared" si="29"/>
        <v>Baixa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1</v>
      </c>
      <c r="J611" s="13">
        <f t="shared" si="27"/>
        <v>1</v>
      </c>
      <c r="K611" s="11">
        <v>8508</v>
      </c>
      <c r="L611" s="58" t="s">
        <v>1121</v>
      </c>
      <c r="M611" s="8">
        <f t="shared" si="28"/>
        <v>11.753643629525152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1</v>
      </c>
      <c r="G613" s="7">
        <v>0</v>
      </c>
      <c r="H613" s="7">
        <v>0</v>
      </c>
      <c r="I613" s="7">
        <v>1</v>
      </c>
      <c r="J613" s="13">
        <f t="shared" si="27"/>
        <v>2</v>
      </c>
      <c r="K613" s="11">
        <v>59605</v>
      </c>
      <c r="L613" s="58" t="s">
        <v>1122</v>
      </c>
      <c r="M613" s="8">
        <f t="shared" si="28"/>
        <v>3.3554232027514468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1</v>
      </c>
      <c r="I615" s="7">
        <v>0</v>
      </c>
      <c r="J615" s="13">
        <f t="shared" si="27"/>
        <v>1</v>
      </c>
      <c r="K615" s="11">
        <v>12061</v>
      </c>
      <c r="L615" s="58" t="s">
        <v>1121</v>
      </c>
      <c r="M615" s="8">
        <f t="shared" si="28"/>
        <v>8.2911864687836836</v>
      </c>
      <c r="N615" s="7" t="str">
        <f t="shared" si="29"/>
        <v>Baixa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0</v>
      </c>
      <c r="G616" s="7">
        <v>1</v>
      </c>
      <c r="H616" s="7">
        <v>1</v>
      </c>
      <c r="I616" s="7">
        <v>0</v>
      </c>
      <c r="J616" s="13">
        <f t="shared" si="27"/>
        <v>2</v>
      </c>
      <c r="K616" s="11">
        <v>37950</v>
      </c>
      <c r="L616" s="58" t="s">
        <v>1122</v>
      </c>
      <c r="M616" s="8">
        <f t="shared" si="28"/>
        <v>5.2700922266139658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0</v>
      </c>
      <c r="G619" s="7">
        <v>1</v>
      </c>
      <c r="H619" s="7">
        <v>1</v>
      </c>
      <c r="I619" s="7">
        <v>1</v>
      </c>
      <c r="J619" s="13">
        <f t="shared" si="27"/>
        <v>3</v>
      </c>
      <c r="K619" s="11">
        <v>148862</v>
      </c>
      <c r="L619" s="58" t="s">
        <v>1124</v>
      </c>
      <c r="M619" s="8">
        <f t="shared" si="28"/>
        <v>2.0152893283712432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2</v>
      </c>
      <c r="H621" s="7">
        <v>0</v>
      </c>
      <c r="I621" s="7">
        <v>0</v>
      </c>
      <c r="J621" s="13">
        <f t="shared" si="27"/>
        <v>2</v>
      </c>
      <c r="K621" s="11">
        <v>8979</v>
      </c>
      <c r="L621" s="58" t="s">
        <v>1121</v>
      </c>
      <c r="M621" s="8">
        <f t="shared" si="28"/>
        <v>22.274195344693172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1</v>
      </c>
      <c r="I622" s="7">
        <v>0</v>
      </c>
      <c r="J622" s="13">
        <f t="shared" si="27"/>
        <v>1</v>
      </c>
      <c r="K622" s="11">
        <v>27688</v>
      </c>
      <c r="L622" s="58" t="s">
        <v>1122</v>
      </c>
      <c r="M622" s="8">
        <f t="shared" si="28"/>
        <v>3.6116729268997401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2</v>
      </c>
      <c r="J623" s="13">
        <f t="shared" si="27"/>
        <v>2</v>
      </c>
      <c r="K623" s="11">
        <v>8642</v>
      </c>
      <c r="L623" s="58" t="s">
        <v>1121</v>
      </c>
      <c r="M623" s="8">
        <f t="shared" si="28"/>
        <v>23.142791020597084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1</v>
      </c>
      <c r="H625" s="7">
        <v>1</v>
      </c>
      <c r="I625" s="7">
        <v>0</v>
      </c>
      <c r="J625" s="13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2</v>
      </c>
      <c r="H632" s="7">
        <v>0</v>
      </c>
      <c r="I632" s="7">
        <v>0</v>
      </c>
      <c r="J632" s="13">
        <f t="shared" si="27"/>
        <v>2</v>
      </c>
      <c r="K632" s="11">
        <v>16277</v>
      </c>
      <c r="L632" s="58" t="s">
        <v>1121</v>
      </c>
      <c r="M632" s="8">
        <f t="shared" si="28"/>
        <v>12.2872765251582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3</v>
      </c>
      <c r="G633" s="7">
        <v>3</v>
      </c>
      <c r="H633" s="7">
        <v>4</v>
      </c>
      <c r="I633" s="7">
        <v>10</v>
      </c>
      <c r="J633" s="13">
        <f t="shared" si="27"/>
        <v>20</v>
      </c>
      <c r="K633" s="11">
        <v>23814</v>
      </c>
      <c r="L633" s="58" t="s">
        <v>1121</v>
      </c>
      <c r="M633" s="8">
        <f t="shared" si="28"/>
        <v>83.984210968337948</v>
      </c>
      <c r="N633" s="7" t="str">
        <f t="shared" si="29"/>
        <v>Baixa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1</v>
      </c>
      <c r="I634" s="7">
        <v>0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0</v>
      </c>
      <c r="G637" s="7">
        <v>1</v>
      </c>
      <c r="H637" s="7">
        <v>1</v>
      </c>
      <c r="I637" s="7">
        <v>2</v>
      </c>
      <c r="J637" s="13">
        <f t="shared" si="27"/>
        <v>4</v>
      </c>
      <c r="K637" s="11">
        <v>17398</v>
      </c>
      <c r="L637" s="58" t="s">
        <v>1121</v>
      </c>
      <c r="M637" s="8">
        <f t="shared" si="28"/>
        <v>22.991148407862973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2</v>
      </c>
      <c r="I639" s="7">
        <v>2</v>
      </c>
      <c r="J639" s="13">
        <f t="shared" si="27"/>
        <v>4</v>
      </c>
      <c r="K639" s="11">
        <v>8138</v>
      </c>
      <c r="L639" s="58" t="s">
        <v>1121</v>
      </c>
      <c r="M639" s="8">
        <f t="shared" si="28"/>
        <v>49.15212582944212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16</v>
      </c>
      <c r="G641" s="7">
        <v>9</v>
      </c>
      <c r="H641" s="7">
        <v>12</v>
      </c>
      <c r="I641" s="7">
        <v>4</v>
      </c>
      <c r="J641" s="13">
        <f t="shared" si="27"/>
        <v>41</v>
      </c>
      <c r="K641" s="11">
        <v>331045</v>
      </c>
      <c r="L641" s="58" t="s">
        <v>1124</v>
      </c>
      <c r="M641" s="8">
        <f t="shared" si="28"/>
        <v>12.385023184159254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2</v>
      </c>
      <c r="G642" s="7">
        <v>0</v>
      </c>
      <c r="H642" s="7">
        <v>1</v>
      </c>
      <c r="I642" s="7">
        <v>1</v>
      </c>
      <c r="J642" s="13">
        <f t="shared" si="27"/>
        <v>4</v>
      </c>
      <c r="K642" s="11">
        <v>4019</v>
      </c>
      <c r="L642" s="58" t="s">
        <v>1121</v>
      </c>
      <c r="M642" s="8">
        <f t="shared" si="28"/>
        <v>99.527245583478475</v>
      </c>
      <c r="N642" s="7" t="str">
        <f t="shared" si="29"/>
        <v>Baixa</v>
      </c>
      <c r="O642" s="77"/>
      <c r="P642" s="77"/>
      <c r="Q642" s="77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4</v>
      </c>
      <c r="G644" s="7">
        <v>7</v>
      </c>
      <c r="H644" s="7">
        <v>7</v>
      </c>
      <c r="I644" s="7">
        <v>3</v>
      </c>
      <c r="J644" s="13">
        <f t="shared" si="27"/>
        <v>21</v>
      </c>
      <c r="K644" s="11">
        <v>13659</v>
      </c>
      <c r="L644" s="58" t="s">
        <v>1121</v>
      </c>
      <c r="M644" s="8">
        <f t="shared" si="28"/>
        <v>153.74478365912586</v>
      </c>
      <c r="N644" s="7" t="str">
        <f t="shared" si="29"/>
        <v>Média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4</v>
      </c>
      <c r="G645" s="7">
        <v>5</v>
      </c>
      <c r="H645" s="7">
        <v>1</v>
      </c>
      <c r="I645" s="7">
        <v>0</v>
      </c>
      <c r="J645" s="13">
        <f t="shared" ref="J645:J708" si="30">F645+G645+H645+I645</f>
        <v>10</v>
      </c>
      <c r="K645" s="11">
        <v>5167</v>
      </c>
      <c r="L645" s="58" t="s">
        <v>1121</v>
      </c>
      <c r="M645" s="8">
        <f t="shared" ref="M645:M708" si="31">(J645/K645)*100000</f>
        <v>193.53590090961873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1</v>
      </c>
      <c r="H646" s="7">
        <v>0</v>
      </c>
      <c r="I646" s="7">
        <v>0</v>
      </c>
      <c r="J646" s="13">
        <f t="shared" si="30"/>
        <v>1</v>
      </c>
      <c r="K646" s="11">
        <v>2599</v>
      </c>
      <c r="L646" s="58" t="s">
        <v>1121</v>
      </c>
      <c r="M646" s="8">
        <f t="shared" si="31"/>
        <v>38.476337052712587</v>
      </c>
      <c r="N646" s="7" t="str">
        <f t="shared" si="32"/>
        <v>Baixa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1</v>
      </c>
      <c r="G650" s="7">
        <v>0</v>
      </c>
      <c r="H650" s="7">
        <v>0</v>
      </c>
      <c r="I650" s="7">
        <v>0</v>
      </c>
      <c r="J650" s="13">
        <f t="shared" si="30"/>
        <v>1</v>
      </c>
      <c r="K650" s="11">
        <v>12291</v>
      </c>
      <c r="L650" s="58" t="s">
        <v>1121</v>
      </c>
      <c r="M650" s="8">
        <f t="shared" si="31"/>
        <v>8.1360344967862659</v>
      </c>
      <c r="N650" s="7" t="str">
        <f t="shared" si="32"/>
        <v>Baixa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2</v>
      </c>
      <c r="H651" s="7">
        <v>0</v>
      </c>
      <c r="I651" s="7">
        <v>0</v>
      </c>
      <c r="J651" s="13">
        <f t="shared" si="30"/>
        <v>2</v>
      </c>
      <c r="K651" s="11">
        <v>30779</v>
      </c>
      <c r="L651" s="58" t="s">
        <v>1122</v>
      </c>
      <c r="M651" s="8">
        <f t="shared" si="31"/>
        <v>6.4979369050326516</v>
      </c>
      <c r="N651" s="7" t="str">
        <f t="shared" si="32"/>
        <v>Baixa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2</v>
      </c>
      <c r="G653" s="7">
        <v>5</v>
      </c>
      <c r="H653" s="7">
        <v>11</v>
      </c>
      <c r="I653" s="7">
        <v>6</v>
      </c>
      <c r="J653" s="13">
        <f t="shared" si="30"/>
        <v>24</v>
      </c>
      <c r="K653" s="11">
        <v>17858</v>
      </c>
      <c r="L653" s="58" t="s">
        <v>1121</v>
      </c>
      <c r="M653" s="8">
        <f t="shared" si="31"/>
        <v>134.39354910964272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1</v>
      </c>
      <c r="G655" s="7">
        <v>0</v>
      </c>
      <c r="H655" s="7">
        <v>0</v>
      </c>
      <c r="I655" s="7">
        <v>0</v>
      </c>
      <c r="J655" s="13">
        <f t="shared" si="30"/>
        <v>1</v>
      </c>
      <c r="K655" s="11">
        <v>12957</v>
      </c>
      <c r="L655" s="58" t="s">
        <v>1121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1</v>
      </c>
      <c r="J657" s="13">
        <f t="shared" si="30"/>
        <v>1</v>
      </c>
      <c r="K657" s="11">
        <v>2289</v>
      </c>
      <c r="L657" s="58" t="s">
        <v>1121</v>
      </c>
      <c r="M657" s="8">
        <f t="shared" si="31"/>
        <v>43.6871996505024</v>
      </c>
      <c r="N657" s="7" t="str">
        <f t="shared" si="32"/>
        <v>Baixa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51</v>
      </c>
      <c r="G658" s="7">
        <v>58</v>
      </c>
      <c r="H658" s="7">
        <v>38</v>
      </c>
      <c r="I658" s="7">
        <v>24</v>
      </c>
      <c r="J658" s="13">
        <f t="shared" si="30"/>
        <v>171</v>
      </c>
      <c r="K658" s="11">
        <v>7991</v>
      </c>
      <c r="L658" s="58" t="s">
        <v>1121</v>
      </c>
      <c r="M658" s="8">
        <f t="shared" si="31"/>
        <v>2139.907395820298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1</v>
      </c>
      <c r="J660" s="13">
        <f t="shared" si="30"/>
        <v>1</v>
      </c>
      <c r="K660" s="11">
        <v>4566</v>
      </c>
      <c r="L660" s="58" t="s">
        <v>1121</v>
      </c>
      <c r="M660" s="8">
        <f t="shared" si="31"/>
        <v>21.901007446342533</v>
      </c>
      <c r="N660" s="7" t="str">
        <f t="shared" si="32"/>
        <v>Baixa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1</v>
      </c>
      <c r="G661" s="7">
        <v>0</v>
      </c>
      <c r="H661" s="7">
        <v>0</v>
      </c>
      <c r="I661" s="7">
        <v>1</v>
      </c>
      <c r="J661" s="13">
        <f t="shared" si="30"/>
        <v>2</v>
      </c>
      <c r="K661" s="11">
        <v>6198</v>
      </c>
      <c r="L661" s="58" t="s">
        <v>1121</v>
      </c>
      <c r="M661" s="8">
        <f t="shared" si="31"/>
        <v>32.268473701193933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7</v>
      </c>
      <c r="G662" s="7">
        <v>13</v>
      </c>
      <c r="H662" s="7">
        <v>15</v>
      </c>
      <c r="I662" s="7">
        <v>12</v>
      </c>
      <c r="J662" s="13">
        <f t="shared" si="30"/>
        <v>47</v>
      </c>
      <c r="K662" s="11">
        <v>10226</v>
      </c>
      <c r="L662" s="58" t="s">
        <v>1121</v>
      </c>
      <c r="M662" s="8">
        <f t="shared" si="31"/>
        <v>459.61275180911406</v>
      </c>
      <c r="N662" s="7" t="str">
        <f t="shared" si="32"/>
        <v>Alta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9</v>
      </c>
      <c r="G663" s="7">
        <v>18</v>
      </c>
      <c r="H663" s="7">
        <v>13</v>
      </c>
      <c r="I663" s="7">
        <v>10</v>
      </c>
      <c r="J663" s="13">
        <f t="shared" si="30"/>
        <v>50</v>
      </c>
      <c r="K663" s="11">
        <v>135421</v>
      </c>
      <c r="L663" s="58" t="s">
        <v>1124</v>
      </c>
      <c r="M663" s="8">
        <f t="shared" si="31"/>
        <v>36.921895422423404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1</v>
      </c>
      <c r="J664" s="13">
        <f t="shared" si="30"/>
        <v>1</v>
      </c>
      <c r="K664" s="11">
        <v>15525</v>
      </c>
      <c r="L664" s="58" t="s">
        <v>1121</v>
      </c>
      <c r="M664" s="8">
        <f t="shared" si="31"/>
        <v>6.4412238325281796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4</v>
      </c>
      <c r="I665" s="7">
        <v>4</v>
      </c>
      <c r="J665" s="13">
        <f t="shared" si="30"/>
        <v>8</v>
      </c>
      <c r="K665" s="11">
        <v>25989</v>
      </c>
      <c r="L665" s="58" t="s">
        <v>1122</v>
      </c>
      <c r="M665" s="8">
        <f t="shared" si="31"/>
        <v>30.782254030551389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8</v>
      </c>
      <c r="G666" s="7">
        <v>4</v>
      </c>
      <c r="H666" s="7">
        <v>8</v>
      </c>
      <c r="I666" s="7">
        <v>0</v>
      </c>
      <c r="J666" s="13">
        <f t="shared" si="30"/>
        <v>20</v>
      </c>
      <c r="K666" s="11">
        <v>41349</v>
      </c>
      <c r="L666" s="58" t="s">
        <v>1122</v>
      </c>
      <c r="M666" s="8">
        <f t="shared" si="31"/>
        <v>48.368763452562334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1</v>
      </c>
      <c r="H675" s="7">
        <v>1</v>
      </c>
      <c r="I675" s="7">
        <v>0</v>
      </c>
      <c r="J675" s="13">
        <f t="shared" si="30"/>
        <v>2</v>
      </c>
      <c r="K675" s="11">
        <v>4438</v>
      </c>
      <c r="L675" s="58" t="s">
        <v>1121</v>
      </c>
      <c r="M675" s="8">
        <f t="shared" si="31"/>
        <v>45.065344749887338</v>
      </c>
      <c r="N675" s="7" t="str">
        <f t="shared" si="32"/>
        <v>Baixa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1</v>
      </c>
      <c r="G678" s="7">
        <v>0</v>
      </c>
      <c r="H678" s="7">
        <v>2</v>
      </c>
      <c r="I678" s="7">
        <v>0</v>
      </c>
      <c r="J678" s="13">
        <f t="shared" si="30"/>
        <v>3</v>
      </c>
      <c r="K678" s="11">
        <v>13743</v>
      </c>
      <c r="L678" s="58" t="s">
        <v>1121</v>
      </c>
      <c r="M678" s="8">
        <f t="shared" si="31"/>
        <v>21.829294913774284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10</v>
      </c>
      <c r="G679" s="7">
        <v>14</v>
      </c>
      <c r="H679" s="7">
        <v>8</v>
      </c>
      <c r="I679" s="7">
        <v>6</v>
      </c>
      <c r="J679" s="13">
        <f t="shared" si="30"/>
        <v>38</v>
      </c>
      <c r="K679" s="11">
        <v>218147</v>
      </c>
      <c r="L679" s="58" t="s">
        <v>1124</v>
      </c>
      <c r="M679" s="8">
        <f t="shared" si="31"/>
        <v>17.419446520007153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2</v>
      </c>
      <c r="G691" s="7">
        <v>4</v>
      </c>
      <c r="H691" s="7">
        <v>2</v>
      </c>
      <c r="I691" s="7">
        <v>0</v>
      </c>
      <c r="J691" s="13">
        <f t="shared" si="30"/>
        <v>8</v>
      </c>
      <c r="K691" s="11">
        <v>19608</v>
      </c>
      <c r="L691" s="58" t="s">
        <v>1121</v>
      </c>
      <c r="M691" s="8">
        <f t="shared" si="31"/>
        <v>40.799673602611179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1</v>
      </c>
      <c r="G692" s="7">
        <v>0</v>
      </c>
      <c r="H692" s="7">
        <v>0</v>
      </c>
      <c r="I692" s="7">
        <v>0</v>
      </c>
      <c r="J692" s="13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1</v>
      </c>
      <c r="I694" s="7">
        <v>0</v>
      </c>
      <c r="J694" s="13">
        <f t="shared" si="30"/>
        <v>1</v>
      </c>
      <c r="K694" s="11">
        <v>7696</v>
      </c>
      <c r="L694" s="58" t="s">
        <v>1121</v>
      </c>
      <c r="M694" s="8">
        <f t="shared" si="31"/>
        <v>12.993762993762994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1</v>
      </c>
      <c r="G697" s="7">
        <v>0</v>
      </c>
      <c r="H697" s="7">
        <v>0</v>
      </c>
      <c r="I697" s="7">
        <v>2</v>
      </c>
      <c r="J697" s="13">
        <f t="shared" si="30"/>
        <v>3</v>
      </c>
      <c r="K697" s="11">
        <v>4807</v>
      </c>
      <c r="L697" s="58" t="s">
        <v>1121</v>
      </c>
      <c r="M697" s="8">
        <f t="shared" si="31"/>
        <v>62.408986894112751</v>
      </c>
      <c r="N697" s="7" t="str">
        <f t="shared" si="32"/>
        <v>Baixa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2</v>
      </c>
      <c r="G699" s="7">
        <v>2</v>
      </c>
      <c r="H699" s="7">
        <v>0</v>
      </c>
      <c r="I699" s="7">
        <v>1</v>
      </c>
      <c r="J699" s="13">
        <f t="shared" si="30"/>
        <v>5</v>
      </c>
      <c r="K699" s="11">
        <v>33934</v>
      </c>
      <c r="L699" s="58" t="s">
        <v>1122</v>
      </c>
      <c r="M699" s="8">
        <f t="shared" si="31"/>
        <v>14.734484587729122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2</v>
      </c>
      <c r="I702" s="7">
        <v>1</v>
      </c>
      <c r="J702" s="13">
        <f t="shared" si="30"/>
        <v>3</v>
      </c>
      <c r="K702" s="11">
        <v>18434</v>
      </c>
      <c r="L702" s="58" t="s">
        <v>1121</v>
      </c>
      <c r="M702" s="8">
        <f t="shared" si="31"/>
        <v>16.274275794727135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1</v>
      </c>
      <c r="H704" s="7">
        <v>0</v>
      </c>
      <c r="I704" s="7">
        <v>0</v>
      </c>
      <c r="J704" s="13">
        <f t="shared" si="30"/>
        <v>1</v>
      </c>
      <c r="K704" s="11">
        <v>3937</v>
      </c>
      <c r="L704" s="58" t="s">
        <v>1121</v>
      </c>
      <c r="M704" s="8">
        <f t="shared" si="31"/>
        <v>25.400050800101596</v>
      </c>
      <c r="N704" s="7" t="str">
        <f t="shared" si="32"/>
        <v>Baixa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1</v>
      </c>
      <c r="J705" s="13">
        <f t="shared" si="30"/>
        <v>1</v>
      </c>
      <c r="K705" s="11">
        <v>3877</v>
      </c>
      <c r="L705" s="58" t="s">
        <v>1121</v>
      </c>
      <c r="M705" s="8">
        <f t="shared" si="31"/>
        <v>25.793139025019347</v>
      </c>
      <c r="N705" s="7" t="str">
        <f t="shared" si="32"/>
        <v>Baixa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11</v>
      </c>
      <c r="G707" s="7">
        <v>13</v>
      </c>
      <c r="H707" s="7">
        <v>16</v>
      </c>
      <c r="I707" s="7">
        <v>7</v>
      </c>
      <c r="J707" s="13">
        <f t="shared" si="30"/>
        <v>47</v>
      </c>
      <c r="K707" s="11">
        <v>28054</v>
      </c>
      <c r="L707" s="58" t="s">
        <v>1122</v>
      </c>
      <c r="M707" s="8">
        <f t="shared" si="31"/>
        <v>167.53404149140943</v>
      </c>
      <c r="N707" s="7" t="str">
        <f t="shared" si="32"/>
        <v>Média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2</v>
      </c>
      <c r="H711" s="7">
        <v>0</v>
      </c>
      <c r="I711" s="7">
        <v>0</v>
      </c>
      <c r="J711" s="13">
        <f t="shared" si="33"/>
        <v>2</v>
      </c>
      <c r="K711" s="11">
        <v>46555</v>
      </c>
      <c r="L711" s="58" t="s">
        <v>1122</v>
      </c>
      <c r="M711" s="8">
        <f t="shared" si="34"/>
        <v>4.2959939856084199</v>
      </c>
      <c r="N711" s="7" t="str">
        <f t="shared" si="35"/>
        <v>Baixa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1</v>
      </c>
      <c r="I715" s="7">
        <v>0</v>
      </c>
      <c r="J715" s="13">
        <f t="shared" si="33"/>
        <v>1</v>
      </c>
      <c r="K715" s="11">
        <v>17393</v>
      </c>
      <c r="L715" s="58" t="s">
        <v>1121</v>
      </c>
      <c r="M715" s="8">
        <f t="shared" si="34"/>
        <v>5.7494394296556086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0</v>
      </c>
      <c r="G717" s="7">
        <v>1</v>
      </c>
      <c r="H717" s="7">
        <v>0</v>
      </c>
      <c r="I717" s="7">
        <v>1</v>
      </c>
      <c r="J717" s="13">
        <f t="shared" si="33"/>
        <v>2</v>
      </c>
      <c r="K717" s="11">
        <v>56163</v>
      </c>
      <c r="L717" s="58" t="s">
        <v>1122</v>
      </c>
      <c r="M717" s="8">
        <f t="shared" si="34"/>
        <v>3.5610633335113864</v>
      </c>
      <c r="N717" s="7" t="str">
        <f t="shared" si="35"/>
        <v>Baixa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1</v>
      </c>
      <c r="H719" s="7">
        <v>0</v>
      </c>
      <c r="I719" s="7">
        <v>1</v>
      </c>
      <c r="J719" s="13">
        <f t="shared" si="33"/>
        <v>2</v>
      </c>
      <c r="K719" s="11">
        <v>6200</v>
      </c>
      <c r="L719" s="58" t="s">
        <v>1121</v>
      </c>
      <c r="M719" s="8">
        <f t="shared" si="34"/>
        <v>32.258064516129032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1</v>
      </c>
      <c r="H723" s="7">
        <v>2</v>
      </c>
      <c r="I723" s="7">
        <v>0</v>
      </c>
      <c r="J723" s="13">
        <f t="shared" si="33"/>
        <v>3</v>
      </c>
      <c r="K723" s="11">
        <v>3963</v>
      </c>
      <c r="L723" s="58" t="s">
        <v>1121</v>
      </c>
      <c r="M723" s="8">
        <f t="shared" si="34"/>
        <v>75.700227100681303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3</v>
      </c>
      <c r="G724" s="7">
        <v>1</v>
      </c>
      <c r="H724" s="7">
        <v>0</v>
      </c>
      <c r="I724" s="7">
        <v>0</v>
      </c>
      <c r="J724" s="13">
        <f t="shared" si="33"/>
        <v>4</v>
      </c>
      <c r="K724" s="11">
        <v>6923</v>
      </c>
      <c r="L724" s="58" t="s">
        <v>1121</v>
      </c>
      <c r="M724" s="8">
        <f t="shared" si="34"/>
        <v>57.778419760219556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2</v>
      </c>
      <c r="H725" s="7">
        <v>0</v>
      </c>
      <c r="I725" s="7">
        <v>0</v>
      </c>
      <c r="J725" s="13">
        <f t="shared" si="33"/>
        <v>2</v>
      </c>
      <c r="K725" s="11">
        <v>12218</v>
      </c>
      <c r="L725" s="58" t="s">
        <v>1121</v>
      </c>
      <c r="M725" s="8">
        <f t="shared" si="34"/>
        <v>16.369291209690619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1</v>
      </c>
      <c r="I727" s="7">
        <v>2</v>
      </c>
      <c r="J727" s="13">
        <f t="shared" si="33"/>
        <v>3</v>
      </c>
      <c r="K727" s="11">
        <v>3161</v>
      </c>
      <c r="L727" s="58" t="s">
        <v>1121</v>
      </c>
      <c r="M727" s="8">
        <f t="shared" si="34"/>
        <v>94.906675102815555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1</v>
      </c>
      <c r="I728" s="7">
        <v>0</v>
      </c>
      <c r="J728" s="13">
        <f t="shared" si="33"/>
        <v>1</v>
      </c>
      <c r="K728" s="11">
        <v>25332</v>
      </c>
      <c r="L728" s="58" t="s">
        <v>1122</v>
      </c>
      <c r="M728" s="8">
        <f t="shared" si="34"/>
        <v>3.9475761882204328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0</v>
      </c>
      <c r="H733" s="7">
        <v>1</v>
      </c>
      <c r="I733" s="7">
        <v>1</v>
      </c>
      <c r="J733" s="13">
        <f t="shared" si="33"/>
        <v>3</v>
      </c>
      <c r="K733" s="11">
        <v>25235</v>
      </c>
      <c r="L733" s="58" t="s">
        <v>1122</v>
      </c>
      <c r="M733" s="8">
        <f t="shared" si="34"/>
        <v>11.88825044580939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3</v>
      </c>
      <c r="G735" s="7">
        <v>0</v>
      </c>
      <c r="H735" s="7">
        <v>5</v>
      </c>
      <c r="I735" s="7">
        <v>1</v>
      </c>
      <c r="J735" s="13">
        <f t="shared" si="33"/>
        <v>9</v>
      </c>
      <c r="K735" s="11">
        <v>89653</v>
      </c>
      <c r="L735" s="58" t="s">
        <v>1123</v>
      </c>
      <c r="M735" s="8">
        <f t="shared" si="34"/>
        <v>10.038704784000535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1</v>
      </c>
      <c r="G742" s="7">
        <v>1</v>
      </c>
      <c r="H742" s="7">
        <v>0</v>
      </c>
      <c r="I742" s="7">
        <v>0</v>
      </c>
      <c r="J742" s="13">
        <f t="shared" si="33"/>
        <v>2</v>
      </c>
      <c r="K742" s="11">
        <v>26272</v>
      </c>
      <c r="L742" s="58" t="s">
        <v>1122</v>
      </c>
      <c r="M742" s="8">
        <f t="shared" si="34"/>
        <v>7.6126674786845303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3</v>
      </c>
      <c r="G743" s="7">
        <v>3</v>
      </c>
      <c r="H743" s="7">
        <v>3</v>
      </c>
      <c r="I743" s="7">
        <v>1</v>
      </c>
      <c r="J743" s="13">
        <f t="shared" si="33"/>
        <v>10</v>
      </c>
      <c r="K743" s="11">
        <v>30989</v>
      </c>
      <c r="L743" s="58" t="s">
        <v>1122</v>
      </c>
      <c r="M743" s="8">
        <f t="shared" si="34"/>
        <v>32.269514989189716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7"/>
      <c r="P744" s="77"/>
      <c r="Q744" s="77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5</v>
      </c>
      <c r="G745" s="7">
        <v>2</v>
      </c>
      <c r="H745" s="7">
        <v>5</v>
      </c>
      <c r="I745" s="7">
        <v>3</v>
      </c>
      <c r="J745" s="13">
        <f t="shared" si="33"/>
        <v>15</v>
      </c>
      <c r="K745" s="11">
        <v>23385</v>
      </c>
      <c r="L745" s="58" t="s">
        <v>1121</v>
      </c>
      <c r="M745" s="8">
        <f t="shared" si="34"/>
        <v>64.14368184733803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7</v>
      </c>
      <c r="H746" s="7">
        <v>12</v>
      </c>
      <c r="I746" s="7">
        <v>17</v>
      </c>
      <c r="J746" s="13">
        <f t="shared" si="33"/>
        <v>36</v>
      </c>
      <c r="K746" s="11">
        <v>4255</v>
      </c>
      <c r="L746" s="58" t="s">
        <v>1121</v>
      </c>
      <c r="M746" s="8">
        <f t="shared" si="34"/>
        <v>846.063454759107</v>
      </c>
      <c r="N746" s="7" t="str">
        <f t="shared" si="35"/>
        <v>Muito Alta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23</v>
      </c>
      <c r="G747" s="7">
        <v>19</v>
      </c>
      <c r="H747" s="7">
        <v>29</v>
      </c>
      <c r="I747" s="7">
        <v>34</v>
      </c>
      <c r="J747" s="13">
        <f t="shared" si="33"/>
        <v>105</v>
      </c>
      <c r="K747" s="11">
        <v>4927</v>
      </c>
      <c r="L747" s="58" t="s">
        <v>1121</v>
      </c>
      <c r="M747" s="8">
        <f t="shared" si="34"/>
        <v>2131.1142683174344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2</v>
      </c>
      <c r="I750" s="7">
        <v>0</v>
      </c>
      <c r="J750" s="13">
        <f t="shared" si="33"/>
        <v>2</v>
      </c>
      <c r="K750" s="11">
        <v>5454</v>
      </c>
      <c r="L750" s="58" t="s">
        <v>1121</v>
      </c>
      <c r="M750" s="8">
        <f t="shared" si="34"/>
        <v>36.670333700036672</v>
      </c>
      <c r="N750" s="7" t="str">
        <f t="shared" si="35"/>
        <v>Baixa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1</v>
      </c>
      <c r="G753" s="7">
        <v>1</v>
      </c>
      <c r="H753" s="7">
        <v>2</v>
      </c>
      <c r="I753" s="7">
        <v>6</v>
      </c>
      <c r="J753" s="13">
        <f t="shared" si="33"/>
        <v>10</v>
      </c>
      <c r="K753" s="11">
        <v>45488</v>
      </c>
      <c r="L753" s="58" t="s">
        <v>1122</v>
      </c>
      <c r="M753" s="8">
        <f t="shared" si="34"/>
        <v>21.983819908547311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1</v>
      </c>
      <c r="G755" s="7">
        <v>0</v>
      </c>
      <c r="H755" s="7">
        <v>2</v>
      </c>
      <c r="I755" s="7">
        <v>0</v>
      </c>
      <c r="J755" s="13">
        <f t="shared" si="33"/>
        <v>3</v>
      </c>
      <c r="K755" s="11">
        <v>4709</v>
      </c>
      <c r="L755" s="58" t="s">
        <v>1121</v>
      </c>
      <c r="M755" s="8">
        <f t="shared" si="34"/>
        <v>63.707793586748778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66</v>
      </c>
      <c r="G757" s="7">
        <v>28</v>
      </c>
      <c r="H757" s="7">
        <v>44</v>
      </c>
      <c r="I757" s="7">
        <v>19</v>
      </c>
      <c r="J757" s="13">
        <f t="shared" si="33"/>
        <v>157</v>
      </c>
      <c r="K757" s="11">
        <v>7858</v>
      </c>
      <c r="L757" s="58" t="s">
        <v>1121</v>
      </c>
      <c r="M757" s="8">
        <f t="shared" si="34"/>
        <v>1997.963858488165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1</v>
      </c>
      <c r="I764" s="7">
        <v>1</v>
      </c>
      <c r="J764" s="13">
        <f t="shared" si="33"/>
        <v>2</v>
      </c>
      <c r="K764" s="11">
        <v>6684</v>
      </c>
      <c r="L764" s="58" t="s">
        <v>1121</v>
      </c>
      <c r="M764" s="8">
        <f t="shared" si="34"/>
        <v>29.922202274087372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1</v>
      </c>
      <c r="G765" s="7">
        <v>4</v>
      </c>
      <c r="H765" s="7">
        <v>8</v>
      </c>
      <c r="I765" s="7">
        <v>7</v>
      </c>
      <c r="J765" s="13">
        <f t="shared" si="33"/>
        <v>20</v>
      </c>
      <c r="K765" s="11">
        <v>70450</v>
      </c>
      <c r="L765" s="58" t="s">
        <v>1123</v>
      </c>
      <c r="M765" s="8">
        <f t="shared" si="34"/>
        <v>28.388928317956001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1</v>
      </c>
      <c r="G768" s="7">
        <v>3</v>
      </c>
      <c r="H768" s="7">
        <v>2</v>
      </c>
      <c r="I768" s="7">
        <v>1</v>
      </c>
      <c r="J768" s="13">
        <f t="shared" si="33"/>
        <v>7</v>
      </c>
      <c r="K768" s="11">
        <v>10922</v>
      </c>
      <c r="L768" s="58" t="s">
        <v>1121</v>
      </c>
      <c r="M768" s="8">
        <f t="shared" si="34"/>
        <v>64.09082585607031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7"/>
      <c r="P770" s="77"/>
      <c r="Q770" s="77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1</v>
      </c>
      <c r="H773" s="7">
        <v>0</v>
      </c>
      <c r="I773" s="7">
        <v>0</v>
      </c>
      <c r="J773" s="13">
        <f t="shared" ref="J773:J836" si="36">F773+G773+H773+I773</f>
        <v>1</v>
      </c>
      <c r="K773" s="11">
        <v>6236</v>
      </c>
      <c r="L773" s="58" t="s">
        <v>1121</v>
      </c>
      <c r="M773" s="8">
        <f t="shared" ref="M773:M836" si="37">(J773/K773)*100000</f>
        <v>16.035920461834507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Baixa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5</v>
      </c>
      <c r="H774" s="7">
        <v>1</v>
      </c>
      <c r="I774" s="7">
        <v>1</v>
      </c>
      <c r="J774" s="13">
        <f t="shared" si="36"/>
        <v>7</v>
      </c>
      <c r="K774" s="11">
        <v>32069</v>
      </c>
      <c r="L774" s="58" t="s">
        <v>1122</v>
      </c>
      <c r="M774" s="8">
        <f t="shared" si="37"/>
        <v>21.827933518351056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1</v>
      </c>
      <c r="I791" s="7">
        <v>0</v>
      </c>
      <c r="J791" s="13">
        <f t="shared" si="36"/>
        <v>1</v>
      </c>
      <c r="K791" s="11">
        <v>4752</v>
      </c>
      <c r="L791" s="58" t="s">
        <v>1121</v>
      </c>
      <c r="M791" s="8">
        <f t="shared" si="37"/>
        <v>21.043771043771041</v>
      </c>
      <c r="N791" s="7" t="str">
        <f t="shared" si="38"/>
        <v>Baixa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11</v>
      </c>
      <c r="G794" s="7">
        <v>5</v>
      </c>
      <c r="H794" s="7">
        <v>11</v>
      </c>
      <c r="I794" s="7">
        <v>7</v>
      </c>
      <c r="J794" s="13">
        <f t="shared" si="36"/>
        <v>34</v>
      </c>
      <c r="K794" s="11">
        <v>237286</v>
      </c>
      <c r="L794" s="58" t="s">
        <v>1124</v>
      </c>
      <c r="M794" s="8">
        <f t="shared" si="37"/>
        <v>14.32870038687491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2</v>
      </c>
      <c r="J795" s="13">
        <f t="shared" si="36"/>
        <v>2</v>
      </c>
      <c r="K795" s="11">
        <v>12134</v>
      </c>
      <c r="L795" s="58" t="s">
        <v>1121</v>
      </c>
      <c r="M795" s="8">
        <f t="shared" si="37"/>
        <v>16.482610845557936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1</v>
      </c>
      <c r="J796" s="13">
        <f t="shared" si="36"/>
        <v>1</v>
      </c>
      <c r="K796" s="11">
        <v>2258</v>
      </c>
      <c r="L796" s="58" t="s">
        <v>1121</v>
      </c>
      <c r="M796" s="8">
        <f t="shared" si="37"/>
        <v>44.286979627989375</v>
      </c>
      <c r="N796" s="7" t="str">
        <f t="shared" si="38"/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2</v>
      </c>
      <c r="I802" s="7">
        <v>2</v>
      </c>
      <c r="J802" s="13">
        <f t="shared" si="36"/>
        <v>4</v>
      </c>
      <c r="K802" s="11">
        <v>3792</v>
      </c>
      <c r="L802" s="58" t="s">
        <v>1121</v>
      </c>
      <c r="M802" s="8">
        <f t="shared" si="37"/>
        <v>105.48523206751054</v>
      </c>
      <c r="N802" s="7" t="str">
        <f t="shared" si="38"/>
        <v>Média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1</v>
      </c>
      <c r="G803" s="7">
        <v>5</v>
      </c>
      <c r="H803" s="7">
        <v>2</v>
      </c>
      <c r="I803" s="7">
        <v>0</v>
      </c>
      <c r="J803" s="13">
        <f t="shared" si="36"/>
        <v>8</v>
      </c>
      <c r="K803" s="11">
        <v>33858</v>
      </c>
      <c r="L803" s="58" t="s">
        <v>1122</v>
      </c>
      <c r="M803" s="8">
        <f t="shared" si="37"/>
        <v>23.628093803532401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2</v>
      </c>
      <c r="G804" s="7">
        <v>1</v>
      </c>
      <c r="H804" s="7">
        <v>2</v>
      </c>
      <c r="I804" s="7">
        <v>8</v>
      </c>
      <c r="J804" s="13">
        <f t="shared" si="36"/>
        <v>13</v>
      </c>
      <c r="K804" s="11">
        <v>3119</v>
      </c>
      <c r="L804" s="58" t="s">
        <v>1121</v>
      </c>
      <c r="M804" s="8">
        <f t="shared" si="37"/>
        <v>416.80025649246551</v>
      </c>
      <c r="N804" s="7" t="str">
        <f t="shared" si="38"/>
        <v>Alta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1</v>
      </c>
      <c r="H807" s="7">
        <v>0</v>
      </c>
      <c r="I807" s="7">
        <v>0</v>
      </c>
      <c r="J807" s="13">
        <f t="shared" si="36"/>
        <v>1</v>
      </c>
      <c r="K807" s="11">
        <v>4055</v>
      </c>
      <c r="L807" s="58" t="s">
        <v>1121</v>
      </c>
      <c r="M807" s="8">
        <f t="shared" si="37"/>
        <v>24.660912453760787</v>
      </c>
      <c r="N807" s="7" t="str">
        <f t="shared" si="38"/>
        <v>Baixa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4</v>
      </c>
      <c r="G810" s="7">
        <v>2</v>
      </c>
      <c r="H810" s="7">
        <v>12</v>
      </c>
      <c r="I810" s="7">
        <v>6</v>
      </c>
      <c r="J810" s="13">
        <f t="shared" si="36"/>
        <v>24</v>
      </c>
      <c r="K810" s="11">
        <v>140235</v>
      </c>
      <c r="L810" s="58" t="s">
        <v>1124</v>
      </c>
      <c r="M810" s="8">
        <f t="shared" si="37"/>
        <v>17.114129853460266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5</v>
      </c>
      <c r="G811" s="7">
        <v>6</v>
      </c>
      <c r="H811" s="7">
        <v>4</v>
      </c>
      <c r="I811" s="7">
        <v>5</v>
      </c>
      <c r="J811" s="13">
        <f t="shared" si="36"/>
        <v>20</v>
      </c>
      <c r="K811" s="11">
        <v>89090</v>
      </c>
      <c r="L811" s="58" t="s">
        <v>1123</v>
      </c>
      <c r="M811" s="8">
        <f t="shared" si="37"/>
        <v>22.449208665394547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0</v>
      </c>
      <c r="G813" s="7">
        <v>1</v>
      </c>
      <c r="H813" s="7">
        <v>0</v>
      </c>
      <c r="I813" s="7">
        <v>0</v>
      </c>
      <c r="J813" s="13">
        <f t="shared" si="36"/>
        <v>1</v>
      </c>
      <c r="K813" s="11">
        <v>6539</v>
      </c>
      <c r="L813" s="58" t="s">
        <v>1121</v>
      </c>
      <c r="M813" s="8">
        <f t="shared" si="37"/>
        <v>15.292858235204159</v>
      </c>
      <c r="N813" s="7" t="str">
        <f t="shared" si="38"/>
        <v>Baixa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78</v>
      </c>
      <c r="G814" s="7">
        <v>165</v>
      </c>
      <c r="H814" s="7">
        <v>151</v>
      </c>
      <c r="I814" s="7">
        <v>144</v>
      </c>
      <c r="J814" s="13">
        <f t="shared" si="36"/>
        <v>538</v>
      </c>
      <c r="K814" s="11">
        <v>16602</v>
      </c>
      <c r="L814" s="58" t="s">
        <v>1121</v>
      </c>
      <c r="M814" s="8">
        <f t="shared" si="37"/>
        <v>3240.5734248885674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1</v>
      </c>
      <c r="H817" s="7">
        <v>0</v>
      </c>
      <c r="I817" s="7">
        <v>0</v>
      </c>
      <c r="J817" s="13">
        <f t="shared" si="36"/>
        <v>1</v>
      </c>
      <c r="K817" s="11">
        <v>8201</v>
      </c>
      <c r="L817" s="58" t="s">
        <v>1121</v>
      </c>
      <c r="M817" s="8">
        <f t="shared" si="37"/>
        <v>12.193634922570419</v>
      </c>
      <c r="N817" s="7" t="str">
        <f t="shared" si="38"/>
        <v>Baixa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</v>
      </c>
      <c r="G819" s="7">
        <v>1</v>
      </c>
      <c r="H819" s="7">
        <v>2</v>
      </c>
      <c r="I819" s="7">
        <v>0</v>
      </c>
      <c r="J819" s="13">
        <f t="shared" si="36"/>
        <v>4</v>
      </c>
      <c r="K819" s="11">
        <v>31984</v>
      </c>
      <c r="L819" s="58" t="s">
        <v>1122</v>
      </c>
      <c r="M819" s="8">
        <f t="shared" si="37"/>
        <v>12.50625312656328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1</v>
      </c>
      <c r="G820" s="7">
        <v>2</v>
      </c>
      <c r="H820" s="7">
        <v>4</v>
      </c>
      <c r="I820" s="7">
        <v>1</v>
      </c>
      <c r="J820" s="13">
        <f t="shared" si="36"/>
        <v>8</v>
      </c>
      <c r="K820" s="11">
        <v>56546</v>
      </c>
      <c r="L820" s="58" t="s">
        <v>1122</v>
      </c>
      <c r="M820" s="8">
        <f t="shared" si="37"/>
        <v>14.147773494146358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16</v>
      </c>
      <c r="G821" s="7">
        <v>4</v>
      </c>
      <c r="H821" s="7">
        <v>6</v>
      </c>
      <c r="I821" s="7">
        <v>4</v>
      </c>
      <c r="J821" s="13">
        <f t="shared" si="36"/>
        <v>30</v>
      </c>
      <c r="K821" s="11">
        <v>6698</v>
      </c>
      <c r="L821" s="58" t="s">
        <v>1121</v>
      </c>
      <c r="M821" s="8">
        <f t="shared" si="37"/>
        <v>447.89489399820843</v>
      </c>
      <c r="N821" s="7" t="str">
        <f t="shared" si="38"/>
        <v>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2</v>
      </c>
      <c r="I822" s="7">
        <v>0</v>
      </c>
      <c r="J822" s="13">
        <f t="shared" si="36"/>
        <v>2</v>
      </c>
      <c r="K822" s="11">
        <v>25253</v>
      </c>
      <c r="L822" s="58" t="s">
        <v>1122</v>
      </c>
      <c r="M822" s="8">
        <f t="shared" si="37"/>
        <v>7.9198511067991921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6</v>
      </c>
      <c r="G823" s="7">
        <v>2</v>
      </c>
      <c r="H823" s="7">
        <v>4</v>
      </c>
      <c r="I823" s="7">
        <v>2</v>
      </c>
      <c r="J823" s="13">
        <f t="shared" si="36"/>
        <v>14</v>
      </c>
      <c r="K823" s="11">
        <v>19797</v>
      </c>
      <c r="L823" s="58" t="s">
        <v>1121</v>
      </c>
      <c r="M823" s="8">
        <f t="shared" si="37"/>
        <v>70.71778552305905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20</v>
      </c>
      <c r="G825" s="7">
        <v>22</v>
      </c>
      <c r="H825" s="7">
        <v>50</v>
      </c>
      <c r="I825" s="7">
        <v>61</v>
      </c>
      <c r="J825" s="13">
        <f t="shared" si="36"/>
        <v>153</v>
      </c>
      <c r="K825" s="11">
        <v>114265</v>
      </c>
      <c r="L825" s="58" t="s">
        <v>1124</v>
      </c>
      <c r="M825" s="8">
        <f t="shared" si="37"/>
        <v>133.89926924255022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1</v>
      </c>
      <c r="J827" s="13">
        <f t="shared" si="36"/>
        <v>1</v>
      </c>
      <c r="K827" s="11">
        <v>12449</v>
      </c>
      <c r="L827" s="58" t="s">
        <v>1121</v>
      </c>
      <c r="M827" s="8">
        <f t="shared" si="37"/>
        <v>8.0327737167643996</v>
      </c>
      <c r="N827" s="7" t="str">
        <f t="shared" si="38"/>
        <v>Baixa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76</v>
      </c>
      <c r="G828" s="7">
        <v>96</v>
      </c>
      <c r="H828" s="7">
        <v>62</v>
      </c>
      <c r="I828" s="7">
        <v>24</v>
      </c>
      <c r="J828" s="13">
        <f t="shared" si="36"/>
        <v>258</v>
      </c>
      <c r="K828" s="11">
        <v>330361</v>
      </c>
      <c r="L828" s="58" t="s">
        <v>1124</v>
      </c>
      <c r="M828" s="8">
        <f t="shared" si="37"/>
        <v>78.096385469229119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67</v>
      </c>
      <c r="G829" s="7">
        <v>100</v>
      </c>
      <c r="H829" s="7">
        <v>55</v>
      </c>
      <c r="I829" s="7">
        <v>66</v>
      </c>
      <c r="J829" s="13">
        <f t="shared" si="36"/>
        <v>288</v>
      </c>
      <c r="K829" s="11">
        <v>683247</v>
      </c>
      <c r="L829" s="58" t="s">
        <v>1125</v>
      </c>
      <c r="M829" s="8">
        <f t="shared" si="37"/>
        <v>42.151666966704575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1</v>
      </c>
      <c r="H830" s="7">
        <v>0</v>
      </c>
      <c r="I830" s="7">
        <v>0</v>
      </c>
      <c r="J830" s="13">
        <f t="shared" si="36"/>
        <v>1</v>
      </c>
      <c r="K830" s="11">
        <v>2626</v>
      </c>
      <c r="L830" s="58" t="s">
        <v>1121</v>
      </c>
      <c r="M830" s="8">
        <f t="shared" si="37"/>
        <v>38.080731150038083</v>
      </c>
      <c r="N830" s="7" t="str">
        <f t="shared" si="38"/>
        <v>Baixa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32</v>
      </c>
      <c r="G831" s="7">
        <v>31</v>
      </c>
      <c r="H831" s="7">
        <v>64</v>
      </c>
      <c r="I831" s="7">
        <v>48</v>
      </c>
      <c r="J831" s="13">
        <f t="shared" si="36"/>
        <v>175</v>
      </c>
      <c r="K831" s="11">
        <v>83808</v>
      </c>
      <c r="L831" s="58" t="s">
        <v>1123</v>
      </c>
      <c r="M831" s="8">
        <f t="shared" si="37"/>
        <v>208.8106147384498</v>
      </c>
      <c r="N831" s="7" t="str">
        <f t="shared" si="38"/>
        <v>Média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1</v>
      </c>
      <c r="H832" s="7">
        <v>0</v>
      </c>
      <c r="I832" s="7">
        <v>0</v>
      </c>
      <c r="J832" s="13">
        <f t="shared" si="36"/>
        <v>1</v>
      </c>
      <c r="K832" s="11">
        <v>4325</v>
      </c>
      <c r="L832" s="58" t="s">
        <v>1121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1</v>
      </c>
      <c r="H833" s="7">
        <v>0</v>
      </c>
      <c r="I833" s="7">
        <v>0</v>
      </c>
      <c r="J833" s="13">
        <f t="shared" si="36"/>
        <v>1</v>
      </c>
      <c r="K833" s="11">
        <v>3267</v>
      </c>
      <c r="L833" s="58" t="s">
        <v>1121</v>
      </c>
      <c r="M833" s="8">
        <f t="shared" si="37"/>
        <v>30.609121518212426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1</v>
      </c>
      <c r="H835" s="7">
        <v>0</v>
      </c>
      <c r="I835" s="7">
        <v>0</v>
      </c>
      <c r="J835" s="13">
        <f t="shared" si="36"/>
        <v>1</v>
      </c>
      <c r="K835" s="11">
        <v>16547</v>
      </c>
      <c r="L835" s="58" t="s">
        <v>1121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0</v>
      </c>
      <c r="G839" s="7">
        <v>1</v>
      </c>
      <c r="H839" s="7">
        <v>1</v>
      </c>
      <c r="I839" s="7">
        <v>0</v>
      </c>
      <c r="J839" s="13">
        <f t="shared" si="39"/>
        <v>2</v>
      </c>
      <c r="K839" s="11">
        <v>134477</v>
      </c>
      <c r="L839" s="58" t="s">
        <v>1124</v>
      </c>
      <c r="M839" s="8">
        <f t="shared" si="40"/>
        <v>1.487243171694788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6</v>
      </c>
      <c r="G841" s="7">
        <v>3</v>
      </c>
      <c r="H841" s="7">
        <v>0</v>
      </c>
      <c r="I841" s="7">
        <v>0</v>
      </c>
      <c r="J841" s="13">
        <f t="shared" si="39"/>
        <v>9</v>
      </c>
      <c r="K841" s="11">
        <v>39173</v>
      </c>
      <c r="L841" s="58" t="s">
        <v>1122</v>
      </c>
      <c r="M841" s="8">
        <f t="shared" si="40"/>
        <v>22.975008296530774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2</v>
      </c>
      <c r="G843" s="7">
        <v>1</v>
      </c>
      <c r="H843" s="7">
        <v>2</v>
      </c>
      <c r="I843" s="7">
        <v>5</v>
      </c>
      <c r="J843" s="13">
        <f t="shared" si="39"/>
        <v>10</v>
      </c>
      <c r="K843" s="11">
        <v>20537</v>
      </c>
      <c r="L843" s="58" t="s">
        <v>1121</v>
      </c>
      <c r="M843" s="8">
        <f t="shared" si="40"/>
        <v>48.69260359351415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1</v>
      </c>
      <c r="G846" s="7">
        <v>3</v>
      </c>
      <c r="H846" s="7">
        <v>2</v>
      </c>
      <c r="I846" s="7">
        <v>3</v>
      </c>
      <c r="J846" s="13">
        <f t="shared" si="39"/>
        <v>9</v>
      </c>
      <c r="K846" s="11">
        <v>3951</v>
      </c>
      <c r="L846" s="58" t="s">
        <v>1121</v>
      </c>
      <c r="M846" s="8">
        <f t="shared" si="40"/>
        <v>227.79043280182231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2</v>
      </c>
      <c r="G848" s="7">
        <v>0</v>
      </c>
      <c r="H848" s="7">
        <v>1</v>
      </c>
      <c r="I848" s="7">
        <v>0</v>
      </c>
      <c r="J848" s="13">
        <f t="shared" si="39"/>
        <v>3</v>
      </c>
      <c r="K848" s="11">
        <v>125376</v>
      </c>
      <c r="L848" s="58" t="s">
        <v>1124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2</v>
      </c>
      <c r="G849" s="7">
        <v>3</v>
      </c>
      <c r="H849" s="7">
        <v>1</v>
      </c>
      <c r="I849" s="7">
        <v>1</v>
      </c>
      <c r="J849" s="13">
        <f t="shared" si="39"/>
        <v>7</v>
      </c>
      <c r="K849" s="11">
        <v>78286</v>
      </c>
      <c r="L849" s="58" t="s">
        <v>1123</v>
      </c>
      <c r="M849" s="8">
        <f t="shared" si="40"/>
        <v>8.9415732059372051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9</v>
      </c>
      <c r="G855" s="7">
        <v>14</v>
      </c>
      <c r="H855" s="7">
        <v>20</v>
      </c>
      <c r="I855" s="7">
        <v>41</v>
      </c>
      <c r="J855" s="13">
        <f t="shared" si="39"/>
        <v>84</v>
      </c>
      <c r="K855" s="11">
        <v>42149</v>
      </c>
      <c r="L855" s="58" t="s">
        <v>1122</v>
      </c>
      <c r="M855" s="8">
        <f t="shared" si="40"/>
        <v>199.29298441244157</v>
      </c>
      <c r="N855" s="7" t="str">
        <f t="shared" si="41"/>
        <v>Média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1773</v>
      </c>
      <c r="G858" s="12">
        <f>SUM(G5:G857)</f>
        <v>2320</v>
      </c>
      <c r="H858" s="12">
        <f>SUM(H5:H857)</f>
        <v>2276</v>
      </c>
      <c r="I858" s="12">
        <f>SUM(I5:I857)</f>
        <v>1943</v>
      </c>
      <c r="J858" s="62">
        <f>SUM(J5:J857)</f>
        <v>8312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H8" sqref="H8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9" t="s">
        <v>1130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22" ht="19.5" thickBot="1" x14ac:dyDescent="0.3">
      <c r="A3" s="80" t="str">
        <f>Dengue!A3</f>
        <v>Sinan10/02/2020</v>
      </c>
      <c r="B3" s="80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2</v>
      </c>
      <c r="G4" s="50">
        <v>3</v>
      </c>
      <c r="H4" s="50">
        <v>4</v>
      </c>
      <c r="I4" s="50">
        <v>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1</v>
      </c>
      <c r="Q6" s="71">
        <f>P6/P$10*100</f>
        <v>0.11723329425556857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55</v>
      </c>
      <c r="Q8" s="71">
        <f>P8/P$10*100</f>
        <v>6.4478311840562714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797</v>
      </c>
      <c r="Q9" s="71">
        <f>P9/P$10*100</f>
        <v>93.434935521688161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1</v>
      </c>
      <c r="I15" s="7">
        <v>0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1</v>
      </c>
      <c r="G19" s="7">
        <v>0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1</v>
      </c>
      <c r="I41" s="7">
        <v>0</v>
      </c>
      <c r="J41" s="13">
        <f t="shared" si="0"/>
        <v>1</v>
      </c>
      <c r="K41" s="11">
        <v>36705</v>
      </c>
      <c r="L41" s="58" t="s">
        <v>1122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2</v>
      </c>
      <c r="I42" s="7">
        <v>1</v>
      </c>
      <c r="J42" s="13">
        <f t="shared" si="0"/>
        <v>3</v>
      </c>
      <c r="K42" s="11">
        <v>116691</v>
      </c>
      <c r="L42" s="58" t="s">
        <v>1124</v>
      </c>
      <c r="M42" s="8">
        <f t="shared" si="1"/>
        <v>2.5708923567370232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1</v>
      </c>
      <c r="J55" s="13">
        <f t="shared" si="0"/>
        <v>1</v>
      </c>
      <c r="K55" s="11">
        <v>14085</v>
      </c>
      <c r="L55" s="58" t="s">
        <v>1121</v>
      </c>
      <c r="M55" s="8">
        <f t="shared" si="1"/>
        <v>7.0997515086971958</v>
      </c>
      <c r="N55" s="7" t="str">
        <f t="shared" si="2"/>
        <v>Baixa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4</v>
      </c>
      <c r="G70" s="7">
        <v>5</v>
      </c>
      <c r="H70" s="7">
        <v>4</v>
      </c>
      <c r="I70" s="7">
        <v>3</v>
      </c>
      <c r="J70" s="13">
        <f t="shared" si="3"/>
        <v>16</v>
      </c>
      <c r="K70" s="11">
        <v>2501576</v>
      </c>
      <c r="L70" s="58" t="s">
        <v>1125</v>
      </c>
      <c r="M70" s="8">
        <f t="shared" si="4"/>
        <v>0.63959679817842829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1</v>
      </c>
      <c r="G71" s="7">
        <v>0</v>
      </c>
      <c r="H71" s="7">
        <v>3</v>
      </c>
      <c r="I71" s="7">
        <v>2</v>
      </c>
      <c r="J71" s="13">
        <f t="shared" si="3"/>
        <v>6</v>
      </c>
      <c r="K71" s="11">
        <v>26396</v>
      </c>
      <c r="L71" s="58" t="s">
        <v>1122</v>
      </c>
      <c r="M71" s="8">
        <f t="shared" si="4"/>
        <v>22.730716775268981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1</v>
      </c>
      <c r="G90" s="7">
        <v>0</v>
      </c>
      <c r="H90" s="7">
        <v>0</v>
      </c>
      <c r="I90" s="7">
        <v>0</v>
      </c>
      <c r="J90" s="13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1</v>
      </c>
      <c r="G123" s="7">
        <v>0</v>
      </c>
      <c r="H123" s="7">
        <v>0</v>
      </c>
      <c r="I123" s="7">
        <v>0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1</v>
      </c>
      <c r="H154" s="7">
        <v>0</v>
      </c>
      <c r="I154" s="7">
        <v>0</v>
      </c>
      <c r="J154" s="13">
        <f t="shared" si="6"/>
        <v>1</v>
      </c>
      <c r="K154" s="11">
        <v>19007</v>
      </c>
      <c r="L154" s="58" t="s">
        <v>1121</v>
      </c>
      <c r="M154" s="8">
        <f t="shared" si="7"/>
        <v>5.2612195506918509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1</v>
      </c>
      <c r="H175" s="7">
        <v>0</v>
      </c>
      <c r="I175" s="7">
        <v>0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1</v>
      </c>
      <c r="G208" s="7">
        <v>1</v>
      </c>
      <c r="H208" s="7">
        <v>0</v>
      </c>
      <c r="I208" s="7">
        <v>0</v>
      </c>
      <c r="J208" s="13">
        <f t="shared" si="9"/>
        <v>2</v>
      </c>
      <c r="K208" s="11">
        <v>22892</v>
      </c>
      <c r="L208" s="58" t="s">
        <v>1121</v>
      </c>
      <c r="M208" s="8">
        <f t="shared" si="10"/>
        <v>8.7366765682334435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1</v>
      </c>
      <c r="I217" s="7">
        <v>0</v>
      </c>
      <c r="J217" s="13">
        <f t="shared" si="9"/>
        <v>1</v>
      </c>
      <c r="K217" s="11">
        <v>27982</v>
      </c>
      <c r="L217" s="58" t="s">
        <v>1122</v>
      </c>
      <c r="M217" s="8">
        <f t="shared" si="10"/>
        <v>3.5737259666928742</v>
      </c>
      <c r="N217" s="7" t="str">
        <f t="shared" si="11"/>
        <v>Baixa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6</v>
      </c>
      <c r="G218" s="7">
        <v>4</v>
      </c>
      <c r="H218" s="7">
        <v>0</v>
      </c>
      <c r="I218" s="7">
        <v>0</v>
      </c>
      <c r="J218" s="13">
        <f t="shared" si="9"/>
        <v>10</v>
      </c>
      <c r="K218" s="11">
        <v>109405</v>
      </c>
      <c r="L218" s="58" t="s">
        <v>1124</v>
      </c>
      <c r="M218" s="8">
        <f t="shared" si="10"/>
        <v>9.1403500754078895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2</v>
      </c>
      <c r="H276" s="7">
        <v>0</v>
      </c>
      <c r="I276" s="7">
        <v>0</v>
      </c>
      <c r="J276" s="13">
        <f t="shared" si="12"/>
        <v>2</v>
      </c>
      <c r="K276" s="11">
        <v>24773</v>
      </c>
      <c r="L276" s="58" t="s">
        <v>1121</v>
      </c>
      <c r="M276" s="8">
        <f t="shared" si="13"/>
        <v>8.0733056149840561</v>
      </c>
      <c r="N276" s="7" t="str">
        <f t="shared" si="14"/>
        <v>Baixa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1</v>
      </c>
      <c r="J309" s="13">
        <f t="shared" si="12"/>
        <v>1</v>
      </c>
      <c r="K309" s="11">
        <v>58962</v>
      </c>
      <c r="L309" s="58" t="s">
        <v>1122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1</v>
      </c>
      <c r="H319" s="7">
        <v>1</v>
      </c>
      <c r="I319" s="7">
        <v>0</v>
      </c>
      <c r="J319" s="13">
        <f t="shared" si="12"/>
        <v>2</v>
      </c>
      <c r="K319" s="11">
        <v>278685</v>
      </c>
      <c r="L319" s="58" t="s">
        <v>1124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1</v>
      </c>
      <c r="I327" s="7">
        <v>0</v>
      </c>
      <c r="J327" s="13">
        <f t="shared" si="15"/>
        <v>1</v>
      </c>
      <c r="K327" s="11">
        <v>8903</v>
      </c>
      <c r="L327" s="58" t="s">
        <v>1121</v>
      </c>
      <c r="M327" s="8">
        <f t="shared" si="16"/>
        <v>11.232168931820734</v>
      </c>
      <c r="N327" s="7" t="str">
        <f t="shared" si="17"/>
        <v>Baixa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13</v>
      </c>
      <c r="G361" s="7">
        <v>6</v>
      </c>
      <c r="H361" s="7">
        <v>1</v>
      </c>
      <c r="I361" s="7">
        <v>0</v>
      </c>
      <c r="J361" s="13">
        <f t="shared" si="15"/>
        <v>20</v>
      </c>
      <c r="K361" s="11">
        <v>261344</v>
      </c>
      <c r="L361" s="58" t="s">
        <v>1124</v>
      </c>
      <c r="M361" s="8">
        <f t="shared" si="16"/>
        <v>7.6527488673931678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1</v>
      </c>
      <c r="I364" s="7">
        <v>0</v>
      </c>
      <c r="J364" s="13">
        <f t="shared" si="15"/>
        <v>1</v>
      </c>
      <c r="K364" s="11">
        <v>6944</v>
      </c>
      <c r="L364" s="58" t="s">
        <v>1121</v>
      </c>
      <c r="M364" s="8">
        <f t="shared" si="16"/>
        <v>14.400921658986174</v>
      </c>
      <c r="N364" s="7" t="str">
        <f t="shared" si="17"/>
        <v>Baixa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1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1</v>
      </c>
      <c r="J377" s="13">
        <f t="shared" si="15"/>
        <v>1</v>
      </c>
      <c r="K377" s="11">
        <v>10229</v>
      </c>
      <c r="L377" s="58" t="s">
        <v>1121</v>
      </c>
      <c r="M377" s="8">
        <f t="shared" si="16"/>
        <v>9.7761266986020132</v>
      </c>
      <c r="N377" s="7" t="str">
        <f t="shared" si="17"/>
        <v>Baixa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1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1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1121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1</v>
      </c>
      <c r="G422" s="7">
        <v>0</v>
      </c>
      <c r="H422" s="7">
        <v>0</v>
      </c>
      <c r="I422" s="7">
        <v>0</v>
      </c>
      <c r="J422" s="13">
        <f t="shared" si="18"/>
        <v>1</v>
      </c>
      <c r="K422" s="11">
        <v>26484</v>
      </c>
      <c r="L422" s="58" t="s">
        <v>1122</v>
      </c>
      <c r="M422" s="8">
        <f t="shared" si="19"/>
        <v>3.7758646730101195</v>
      </c>
      <c r="N422" s="7" t="str">
        <f t="shared" si="20"/>
        <v>Baixa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2</v>
      </c>
      <c r="I423" s="7">
        <v>0</v>
      </c>
      <c r="J423" s="13">
        <f t="shared" si="18"/>
        <v>2</v>
      </c>
      <c r="K423" s="11">
        <v>564310</v>
      </c>
      <c r="L423" s="58" t="s">
        <v>1125</v>
      </c>
      <c r="M423" s="8">
        <f t="shared" si="19"/>
        <v>0.35441512643759637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1</v>
      </c>
      <c r="I434" s="7">
        <v>0</v>
      </c>
      <c r="J434" s="13">
        <f t="shared" si="18"/>
        <v>1</v>
      </c>
      <c r="K434" s="11">
        <v>63359</v>
      </c>
      <c r="L434" s="58" t="s">
        <v>1122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4</v>
      </c>
      <c r="I439" s="7">
        <v>2</v>
      </c>
      <c r="J439" s="13">
        <f t="shared" si="18"/>
        <v>6</v>
      </c>
      <c r="K439" s="11">
        <v>6522</v>
      </c>
      <c r="L439" s="58" t="s">
        <v>1121</v>
      </c>
      <c r="M439" s="8">
        <f t="shared" si="19"/>
        <v>91.996320147194112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1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1</v>
      </c>
      <c r="H460" s="7">
        <v>0</v>
      </c>
      <c r="I460" s="7">
        <v>0</v>
      </c>
      <c r="J460" s="13">
        <f t="shared" si="21"/>
        <v>1</v>
      </c>
      <c r="K460" s="11">
        <v>27640</v>
      </c>
      <c r="L460" s="58" t="s">
        <v>1122</v>
      </c>
      <c r="M460" s="8">
        <f t="shared" si="22"/>
        <v>3.6179450072358899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1</v>
      </c>
      <c r="I461" s="7">
        <v>0</v>
      </c>
      <c r="J461" s="13">
        <f t="shared" si="21"/>
        <v>1</v>
      </c>
      <c r="K461" s="11">
        <v>12725</v>
      </c>
      <c r="L461" s="58" t="s">
        <v>1121</v>
      </c>
      <c r="M461" s="8">
        <f t="shared" si="22"/>
        <v>7.8585461689587417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1</v>
      </c>
      <c r="G483" s="7">
        <v>1</v>
      </c>
      <c r="H483" s="7">
        <v>0</v>
      </c>
      <c r="I483" s="7">
        <v>0</v>
      </c>
      <c r="J483" s="13">
        <f t="shared" si="21"/>
        <v>2</v>
      </c>
      <c r="K483" s="11">
        <v>20882</v>
      </c>
      <c r="L483" s="58" t="s">
        <v>1121</v>
      </c>
      <c r="M483" s="8">
        <f t="shared" si="22"/>
        <v>9.5776266641126337</v>
      </c>
      <c r="N483" s="7" t="str">
        <f t="shared" si="23"/>
        <v>Baixa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1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2</v>
      </c>
      <c r="H561" s="7">
        <v>1</v>
      </c>
      <c r="I561" s="7">
        <v>0</v>
      </c>
      <c r="J561" s="13">
        <f t="shared" si="24"/>
        <v>3</v>
      </c>
      <c r="K561" s="11">
        <v>8112</v>
      </c>
      <c r="L561" s="58" t="s">
        <v>1121</v>
      </c>
      <c r="M561" s="8">
        <f t="shared" si="25"/>
        <v>36.982248520710058</v>
      </c>
      <c r="N561" s="7" t="str">
        <f t="shared" si="26"/>
        <v>Baixa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1</v>
      </c>
      <c r="G566" s="7">
        <v>0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1</v>
      </c>
      <c r="I588" s="7">
        <v>1</v>
      </c>
      <c r="J588" s="13">
        <f t="shared" si="27"/>
        <v>2</v>
      </c>
      <c r="K588" s="11">
        <v>6847</v>
      </c>
      <c r="L588" s="58" t="s">
        <v>1121</v>
      </c>
      <c r="M588" s="8">
        <f t="shared" si="28"/>
        <v>29.209872937052722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1</v>
      </c>
      <c r="G603" s="7">
        <v>11</v>
      </c>
      <c r="H603" s="7">
        <v>9</v>
      </c>
      <c r="I603" s="7">
        <v>14</v>
      </c>
      <c r="J603" s="13">
        <f t="shared" si="27"/>
        <v>35</v>
      </c>
      <c r="K603" s="11">
        <v>10731</v>
      </c>
      <c r="L603" s="58" t="s">
        <v>1121</v>
      </c>
      <c r="M603" s="8">
        <f t="shared" si="28"/>
        <v>326.15786040443572</v>
      </c>
      <c r="N603" s="7" t="str">
        <f t="shared" si="29"/>
        <v>Alta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1</v>
      </c>
      <c r="J607" s="13">
        <f t="shared" si="27"/>
        <v>1</v>
      </c>
      <c r="K607" s="11">
        <v>34456</v>
      </c>
      <c r="L607" s="58" t="s">
        <v>1122</v>
      </c>
      <c r="M607" s="8">
        <f t="shared" si="28"/>
        <v>2.9022521476665895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1</v>
      </c>
      <c r="I634" s="7">
        <v>1</v>
      </c>
      <c r="J634" s="13">
        <f t="shared" si="27"/>
        <v>2</v>
      </c>
      <c r="K634" s="11">
        <v>10514</v>
      </c>
      <c r="L634" s="58" t="s">
        <v>1121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1</v>
      </c>
      <c r="I637" s="7">
        <v>1</v>
      </c>
      <c r="J637" s="13">
        <f t="shared" si="27"/>
        <v>2</v>
      </c>
      <c r="K637" s="11">
        <v>17398</v>
      </c>
      <c r="L637" s="58" t="s">
        <v>1121</v>
      </c>
      <c r="M637" s="8">
        <f t="shared" si="28"/>
        <v>11.495574203931486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1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1</v>
      </c>
      <c r="K645" s="11">
        <v>5167</v>
      </c>
      <c r="L645" s="58" t="s">
        <v>1121</v>
      </c>
      <c r="M645" s="8">
        <f t="shared" ref="M645:M708" si="31">(J645/K645)*100000</f>
        <v>19.353590090961873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1</v>
      </c>
      <c r="G653" s="7">
        <v>0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1</v>
      </c>
      <c r="G658" s="7">
        <v>0</v>
      </c>
      <c r="H658" s="7">
        <v>0</v>
      </c>
      <c r="I658" s="7">
        <v>0</v>
      </c>
      <c r="J658" s="13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1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1</v>
      </c>
      <c r="G707" s="7">
        <v>0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1122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1</v>
      </c>
      <c r="G735" s="7">
        <v>0</v>
      </c>
      <c r="H735" s="7">
        <v>0</v>
      </c>
      <c r="I735" s="7">
        <v>0</v>
      </c>
      <c r="J735" s="13">
        <f t="shared" si="33"/>
        <v>1</v>
      </c>
      <c r="K735" s="11">
        <v>89653</v>
      </c>
      <c r="L735" s="58" t="s">
        <v>1123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1</v>
      </c>
      <c r="H742" s="7">
        <v>0</v>
      </c>
      <c r="I742" s="7">
        <v>0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1</v>
      </c>
      <c r="G768" s="7">
        <v>3</v>
      </c>
      <c r="H768" s="7">
        <v>0</v>
      </c>
      <c r="I768" s="7">
        <v>0</v>
      </c>
      <c r="J768" s="13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1</v>
      </c>
      <c r="G789" s="7">
        <v>0</v>
      </c>
      <c r="H789" s="7">
        <v>0</v>
      </c>
      <c r="I789" s="7">
        <v>0</v>
      </c>
      <c r="J789" s="13">
        <f t="shared" si="36"/>
        <v>1</v>
      </c>
      <c r="K789" s="11">
        <v>8685</v>
      </c>
      <c r="L789" s="58" t="s">
        <v>1121</v>
      </c>
      <c r="M789" s="8">
        <f t="shared" si="37"/>
        <v>11.514104778353483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1</v>
      </c>
      <c r="J811" s="13">
        <f t="shared" si="36"/>
        <v>1</v>
      </c>
      <c r="K811" s="11">
        <v>89090</v>
      </c>
      <c r="L811" s="58" t="s">
        <v>1123</v>
      </c>
      <c r="M811" s="8">
        <f t="shared" si="37"/>
        <v>1.1224604332697272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4</v>
      </c>
      <c r="G814" s="7">
        <v>11</v>
      </c>
      <c r="H814" s="7">
        <v>0</v>
      </c>
      <c r="I814" s="7">
        <v>0</v>
      </c>
      <c r="J814" s="13">
        <f t="shared" si="36"/>
        <v>15</v>
      </c>
      <c r="K814" s="11">
        <v>16602</v>
      </c>
      <c r="L814" s="58" t="s">
        <v>1121</v>
      </c>
      <c r="M814" s="8">
        <f t="shared" si="37"/>
        <v>90.35056017347307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1</v>
      </c>
      <c r="H817" s="7">
        <v>0</v>
      </c>
      <c r="I817" s="7">
        <v>0</v>
      </c>
      <c r="J817" s="13">
        <f t="shared" si="36"/>
        <v>1</v>
      </c>
      <c r="K817" s="11">
        <v>8201</v>
      </c>
      <c r="L817" s="58" t="s">
        <v>1121</v>
      </c>
      <c r="M817" s="8">
        <f t="shared" si="37"/>
        <v>12.193634922570419</v>
      </c>
      <c r="N817" s="7" t="str">
        <f t="shared" si="38"/>
        <v>Baixa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1</v>
      </c>
      <c r="I822" s="7">
        <v>0</v>
      </c>
      <c r="J822" s="13">
        <f t="shared" si="36"/>
        <v>1</v>
      </c>
      <c r="K822" s="11">
        <v>25253</v>
      </c>
      <c r="L822" s="58" t="s">
        <v>1122</v>
      </c>
      <c r="M822" s="8">
        <f t="shared" si="37"/>
        <v>3.9599255533995961</v>
      </c>
      <c r="N822" s="7" t="str">
        <f t="shared" si="38"/>
        <v>Baixa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2</v>
      </c>
      <c r="H825" s="7">
        <v>8</v>
      </c>
      <c r="I825" s="7">
        <v>0</v>
      </c>
      <c r="J825" s="13">
        <f t="shared" si="36"/>
        <v>11</v>
      </c>
      <c r="K825" s="11">
        <v>114265</v>
      </c>
      <c r="L825" s="58" t="s">
        <v>1124</v>
      </c>
      <c r="M825" s="8">
        <f t="shared" si="37"/>
        <v>9.626744847503609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1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1</v>
      </c>
      <c r="G849" s="7">
        <v>0</v>
      </c>
      <c r="H849" s="7">
        <v>0</v>
      </c>
      <c r="I849" s="7">
        <v>0</v>
      </c>
      <c r="J849" s="13">
        <f t="shared" si="39"/>
        <v>1</v>
      </c>
      <c r="K849" s="11">
        <v>78286</v>
      </c>
      <c r="L849" s="58" t="s">
        <v>1123</v>
      </c>
      <c r="M849" s="8">
        <f t="shared" si="40"/>
        <v>1.277367600848172</v>
      </c>
      <c r="N849" s="7" t="str">
        <f t="shared" si="41"/>
        <v>Baixa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45</v>
      </c>
      <c r="G858" s="12">
        <f>SUM(G5:G857)</f>
        <v>55</v>
      </c>
      <c r="H858" s="12">
        <f>SUM(H5:H857)</f>
        <v>48</v>
      </c>
      <c r="I858" s="12">
        <f>SUM(I5:I857)</f>
        <v>34</v>
      </c>
      <c r="J858" s="12">
        <f>SUM(J5:J857)</f>
        <v>182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G31" sqref="G3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9" t="s">
        <v>1129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22" ht="19.5" thickBot="1" x14ac:dyDescent="0.3">
      <c r="A3" s="80" t="str">
        <f>Dengue!A3</f>
        <v>Sinan10/02/2020</v>
      </c>
      <c r="B3" s="80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2</v>
      </c>
      <c r="G4" s="50">
        <v>3</v>
      </c>
      <c r="H4" s="50">
        <v>4</v>
      </c>
      <c r="I4" s="50">
        <v>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26</v>
      </c>
      <c r="Q8" s="71">
        <f>P8/P$10*100</f>
        <v>3.0480656506447832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826</v>
      </c>
      <c r="Q9" s="71">
        <f>P9/P$10*100</f>
        <v>96.834701055099643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</v>
      </c>
      <c r="G70" s="7">
        <v>1</v>
      </c>
      <c r="H70" s="7">
        <v>0</v>
      </c>
      <c r="I70" s="7">
        <v>2</v>
      </c>
      <c r="J70" s="13">
        <f t="shared" si="3"/>
        <v>4</v>
      </c>
      <c r="K70" s="11">
        <v>2501576</v>
      </c>
      <c r="L70" s="58" t="s">
        <v>1125</v>
      </c>
      <c r="M70" s="8">
        <f t="shared" si="4"/>
        <v>0.15989919954460707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2</v>
      </c>
      <c r="I177" s="7">
        <v>1</v>
      </c>
      <c r="J177" s="13">
        <f t="shared" si="6"/>
        <v>3</v>
      </c>
      <c r="K177" s="11">
        <v>7017</v>
      </c>
      <c r="L177" s="58" t="s">
        <v>1121</v>
      </c>
      <c r="M177" s="8">
        <f t="shared" si="7"/>
        <v>42.753313381787088</v>
      </c>
      <c r="N177" s="7" t="str">
        <f t="shared" si="8"/>
        <v>Baixa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1</v>
      </c>
      <c r="I319" s="7">
        <v>0</v>
      </c>
      <c r="J319" s="13">
        <f t="shared" si="12"/>
        <v>1</v>
      </c>
      <c r="K319" s="11">
        <v>278685</v>
      </c>
      <c r="L319" s="58" t="s">
        <v>1124</v>
      </c>
      <c r="M319" s="8">
        <f t="shared" si="13"/>
        <v>0.35882806753144231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1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3</v>
      </c>
      <c r="I391" s="7">
        <v>5</v>
      </c>
      <c r="J391" s="13">
        <f t="shared" si="18"/>
        <v>8</v>
      </c>
      <c r="K391" s="11">
        <v>104067</v>
      </c>
      <c r="L391" s="58" t="s">
        <v>1124</v>
      </c>
      <c r="M391" s="8">
        <f t="shared" si="19"/>
        <v>7.6873552615142176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5</v>
      </c>
      <c r="G401" s="7">
        <v>3</v>
      </c>
      <c r="H401" s="7">
        <v>3</v>
      </c>
      <c r="I401" s="7">
        <v>0</v>
      </c>
      <c r="J401" s="13">
        <f t="shared" si="18"/>
        <v>11</v>
      </c>
      <c r="K401" s="11">
        <v>5378</v>
      </c>
      <c r="L401" s="58" t="s">
        <v>1121</v>
      </c>
      <c r="M401" s="8">
        <f t="shared" si="19"/>
        <v>204.5370026031982</v>
      </c>
      <c r="N401" s="7" t="str">
        <f t="shared" si="20"/>
        <v>Média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1</v>
      </c>
      <c r="I439" s="7">
        <v>0</v>
      </c>
      <c r="J439" s="13">
        <f t="shared" si="18"/>
        <v>1</v>
      </c>
      <c r="K439" s="11">
        <v>6522</v>
      </c>
      <c r="L439" s="58" t="s">
        <v>1121</v>
      </c>
      <c r="M439" s="8">
        <f t="shared" si="19"/>
        <v>15.332720024532353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1</v>
      </c>
      <c r="G483" s="7">
        <v>0</v>
      </c>
      <c r="H483" s="7">
        <v>3</v>
      </c>
      <c r="I483" s="7">
        <v>0</v>
      </c>
      <c r="J483" s="13">
        <f t="shared" si="21"/>
        <v>4</v>
      </c>
      <c r="K483" s="11">
        <v>20882</v>
      </c>
      <c r="L483" s="58" t="s">
        <v>1121</v>
      </c>
      <c r="M483" s="8">
        <f t="shared" si="22"/>
        <v>19.155253328225267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1</v>
      </c>
      <c r="G505" s="7">
        <v>0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3</v>
      </c>
      <c r="I512" s="7">
        <v>1</v>
      </c>
      <c r="J512" s="13">
        <f t="shared" si="21"/>
        <v>4</v>
      </c>
      <c r="K512" s="11">
        <v>26997</v>
      </c>
      <c r="L512" s="58" t="s">
        <v>1122</v>
      </c>
      <c r="M512" s="8">
        <f t="shared" si="22"/>
        <v>14.816461088269067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1</v>
      </c>
      <c r="G564" s="7">
        <v>0</v>
      </c>
      <c r="H564" s="7">
        <v>0</v>
      </c>
      <c r="I564" s="7">
        <v>0</v>
      </c>
      <c r="J564" s="13">
        <f t="shared" si="24"/>
        <v>1</v>
      </c>
      <c r="K564" s="11">
        <v>113998</v>
      </c>
      <c r="L564" s="58" t="s">
        <v>1124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1</v>
      </c>
      <c r="I637" s="7">
        <v>0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1</v>
      </c>
      <c r="H641" s="7">
        <v>0</v>
      </c>
      <c r="I641" s="7">
        <v>0</v>
      </c>
      <c r="J641" s="13">
        <f t="shared" si="27"/>
        <v>1</v>
      </c>
      <c r="K641" s="11">
        <v>331045</v>
      </c>
      <c r="L641" s="58" t="s">
        <v>1124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1</v>
      </c>
      <c r="G653" s="7">
        <v>0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1</v>
      </c>
      <c r="H663" s="7">
        <v>0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1</v>
      </c>
      <c r="G688" s="7">
        <v>0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1</v>
      </c>
      <c r="G699" s="7">
        <v>0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1122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1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1122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1</v>
      </c>
      <c r="G723" s="7">
        <v>0</v>
      </c>
      <c r="H723" s="7">
        <v>0</v>
      </c>
      <c r="I723" s="7">
        <v>0</v>
      </c>
      <c r="J723" s="13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1</v>
      </c>
      <c r="I753" s="7">
        <v>0</v>
      </c>
      <c r="J753" s="13">
        <f t="shared" si="33"/>
        <v>1</v>
      </c>
      <c r="K753" s="11">
        <v>45488</v>
      </c>
      <c r="L753" s="58" t="s">
        <v>1122</v>
      </c>
      <c r="M753" s="8">
        <f t="shared" si="34"/>
        <v>2.1983819908547311</v>
      </c>
      <c r="N753" s="7" t="str">
        <f t="shared" si="35"/>
        <v>Baixa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1</v>
      </c>
      <c r="G765" s="7">
        <v>0</v>
      </c>
      <c r="H765" s="7">
        <v>0</v>
      </c>
      <c r="I765" s="7">
        <v>0</v>
      </c>
      <c r="J765" s="13">
        <f t="shared" si="33"/>
        <v>1</v>
      </c>
      <c r="K765" s="11">
        <v>70450</v>
      </c>
      <c r="L765" s="58" t="s">
        <v>1123</v>
      </c>
      <c r="M765" s="8">
        <f t="shared" si="34"/>
        <v>1.4194464158978</v>
      </c>
      <c r="N765" s="7" t="str">
        <f t="shared" si="35"/>
        <v>Baixa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1</v>
      </c>
      <c r="H811" s="7">
        <v>2</v>
      </c>
      <c r="I811" s="7">
        <v>0</v>
      </c>
      <c r="J811" s="13">
        <f t="shared" si="36"/>
        <v>4</v>
      </c>
      <c r="K811" s="11">
        <v>89090</v>
      </c>
      <c r="L811" s="58" t="s">
        <v>1123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1</v>
      </c>
      <c r="H814" s="7">
        <v>1</v>
      </c>
      <c r="I814" s="7">
        <v>0</v>
      </c>
      <c r="J814" s="13">
        <f t="shared" si="36"/>
        <v>2</v>
      </c>
      <c r="K814" s="11">
        <v>16602</v>
      </c>
      <c r="L814" s="58" t="s">
        <v>1121</v>
      </c>
      <c r="M814" s="8">
        <f t="shared" si="37"/>
        <v>12.046741356463077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2</v>
      </c>
      <c r="G825" s="7">
        <v>1</v>
      </c>
      <c r="H825" s="7">
        <v>7</v>
      </c>
      <c r="I825" s="7">
        <v>1</v>
      </c>
      <c r="J825" s="13">
        <f t="shared" si="36"/>
        <v>11</v>
      </c>
      <c r="K825" s="11">
        <v>114265</v>
      </c>
      <c r="L825" s="58" t="s">
        <v>1124</v>
      </c>
      <c r="M825" s="8">
        <f t="shared" si="37"/>
        <v>9.626744847503609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1124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2</v>
      </c>
      <c r="G829" s="7">
        <v>1</v>
      </c>
      <c r="H829" s="7">
        <v>0</v>
      </c>
      <c r="I829" s="7">
        <v>0</v>
      </c>
      <c r="J829" s="13">
        <f t="shared" si="36"/>
        <v>3</v>
      </c>
      <c r="K829" s="11">
        <v>683247</v>
      </c>
      <c r="L829" s="58" t="s">
        <v>1125</v>
      </c>
      <c r="M829" s="8">
        <f t="shared" si="37"/>
        <v>0.43907986423650597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2</v>
      </c>
      <c r="H830" s="7">
        <v>0</v>
      </c>
      <c r="I830" s="7">
        <v>0</v>
      </c>
      <c r="J830" s="13">
        <f t="shared" si="36"/>
        <v>2</v>
      </c>
      <c r="K830" s="11">
        <v>2626</v>
      </c>
      <c r="L830" s="58" t="s">
        <v>1121</v>
      </c>
      <c r="M830" s="8">
        <f t="shared" si="37"/>
        <v>76.161462300076167</v>
      </c>
      <c r="N830" s="7" t="str">
        <f t="shared" si="38"/>
        <v>Baixa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1</v>
      </c>
      <c r="G855" s="7">
        <v>0</v>
      </c>
      <c r="H855" s="7">
        <v>1</v>
      </c>
      <c r="I855" s="7">
        <v>1</v>
      </c>
      <c r="J855" s="13">
        <f t="shared" si="39"/>
        <v>3</v>
      </c>
      <c r="K855" s="11">
        <v>42149</v>
      </c>
      <c r="L855" s="58" t="s">
        <v>1122</v>
      </c>
      <c r="M855" s="8">
        <f t="shared" si="40"/>
        <v>7.1176065861586286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20</v>
      </c>
      <c r="G858" s="12">
        <f>SUM(G5:G857)</f>
        <v>13</v>
      </c>
      <c r="H858" s="12">
        <f>SUM(H5:H857)</f>
        <v>29</v>
      </c>
      <c r="I858" s="12">
        <f>SUM(I5:I857)</f>
        <v>12</v>
      </c>
      <c r="J858" s="12">
        <f>SUM(J5:J857)</f>
        <v>74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J865" sqref="J865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84" t="s">
        <v>1128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18"/>
      <c r="O2" s="18"/>
      <c r="P2" s="18"/>
    </row>
    <row r="3" spans="1:21" ht="18.75" x14ac:dyDescent="0.25">
      <c r="A3" s="43" t="str">
        <f>Dengue!A3</f>
        <v>Sinan10/02/2020</v>
      </c>
      <c r="B3" s="40"/>
      <c r="C3" s="40"/>
    </row>
    <row r="4" spans="1:21" ht="19.5" customHeight="1" thickBot="1" x14ac:dyDescent="0.3">
      <c r="A4" s="39"/>
      <c r="B4" s="40"/>
      <c r="C4" s="40"/>
      <c r="F4" s="81" t="s">
        <v>869</v>
      </c>
      <c r="G4" s="82"/>
      <c r="H4" s="83"/>
      <c r="I4" s="87" t="s">
        <v>870</v>
      </c>
      <c r="J4" s="88"/>
      <c r="K4" s="88"/>
      <c r="L4" s="88"/>
      <c r="M4" s="89"/>
      <c r="N4" s="85" t="s">
        <v>1104</v>
      </c>
      <c r="O4" s="86"/>
      <c r="P4" s="86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0</v>
      </c>
      <c r="J6" s="11">
        <v>6972</v>
      </c>
      <c r="K6" s="58" t="s">
        <v>1121</v>
      </c>
      <c r="L6" s="8">
        <f>I6/J6*100000</f>
        <v>0</v>
      </c>
      <c r="M6" s="7" t="str">
        <f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19</v>
      </c>
      <c r="U6" s="71">
        <f>T6/T$10*100</f>
        <v>4.2792792792792795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1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1</v>
      </c>
      <c r="J7" s="11">
        <v>23223</v>
      </c>
      <c r="K7" s="58" t="s">
        <v>1121</v>
      </c>
      <c r="L7" s="8">
        <f>I7/J7*100000</f>
        <v>4.3060758730568836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9</v>
      </c>
      <c r="U7" s="71">
        <f>T7/T$10*100</f>
        <v>2.0270270270270272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1121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43</v>
      </c>
      <c r="U8" s="71">
        <f>T8/T$10*100</f>
        <v>9.6846846846846848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0</v>
      </c>
      <c r="J9" s="11">
        <v>3994</v>
      </c>
      <c r="K9" s="58" t="s">
        <v>1121</v>
      </c>
      <c r="L9" s="8">
        <f>I9/J9*100000</f>
        <v>0</v>
      </c>
      <c r="M9" s="7" t="str">
        <f>IF(L9=0,"Silencioso",IF(AND(L9&gt;0,L9&lt;100),"Baixa",IF(AND(L9&gt;=100,L9&lt;300),"Média",IF(AND(L9&gt;=300,L9&lt;500),"Alta",IF(L9&gt;=500,"Muito Alta","Avaliar")))))</f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337</v>
      </c>
      <c r="U9" s="71">
        <f>T9/T$10*100</f>
        <v>75.900900900900908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2</v>
      </c>
      <c r="J10" s="11">
        <v>9575</v>
      </c>
      <c r="K10" s="58" t="s">
        <v>1121</v>
      </c>
      <c r="L10" s="8">
        <f>I10/J10*100000</f>
        <v>20.887728459530027</v>
      </c>
      <c r="M10" s="7" t="str">
        <f>IF(L10=0,"Silencioso",IF(AND(L10&gt;0,L10&lt;100),"Baixa",IF(AND(L10&gt;=100,L10&lt;300),"Média",IF(AND(L10&gt;=300,L10&lt;500),"Alta",IF(L10&gt;=500,"Muito Alta","Avaliar")))))</f>
        <v>Baixa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444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2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2</v>
      </c>
      <c r="J11" s="11">
        <v>13600</v>
      </c>
      <c r="K11" s="58" t="s">
        <v>1121</v>
      </c>
      <c r="L11" s="8">
        <f>I11/J11*100000</f>
        <v>14.705882352941176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191.8918918918919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2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2</v>
      </c>
      <c r="J12" s="11">
        <v>2005</v>
      </c>
      <c r="K12" s="58" t="s">
        <v>1121</v>
      </c>
      <c r="L12" s="8">
        <f>I12/J12*100000</f>
        <v>99.750623441396499</v>
      </c>
      <c r="M12" s="7" t="str">
        <f>IF(L12=0,"Silencioso",IF(AND(L12&gt;0,L12&lt;100),"Baixa",IF(AND(L12&gt;=100,L12&lt;300),"Média",IF(AND(L12&gt;=300,L12&lt;500),"Alta",IF(L12&gt;=500,"Muito Alta","Avaliar")))))</f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2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2</v>
      </c>
      <c r="J13" s="11">
        <v>4448</v>
      </c>
      <c r="K13" s="58" t="s">
        <v>1121</v>
      </c>
      <c r="L13" s="8">
        <f>I13/J13*100000</f>
        <v>44.964028776978417</v>
      </c>
      <c r="M13" s="7" t="str">
        <f>IF(L13=0,"Silencioso",IF(AND(L13&gt;0,L13&lt;100),"Baixa",IF(AND(L13&gt;=100,L13&lt;300),"Média",IF(AND(L13&gt;=300,L13&lt;500),"Alta",IF(L13&gt;=500,"Muito Alta","Avaliar")))))</f>
        <v>Baixa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0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0</v>
      </c>
      <c r="J14" s="11">
        <v>19166</v>
      </c>
      <c r="K14" s="58" t="s">
        <v>1121</v>
      </c>
      <c r="L14" s="8">
        <f>I14/J14*100000</f>
        <v>0</v>
      </c>
      <c r="M14" s="7" t="str">
        <f>IF(L14=0,"Silencioso",IF(AND(L14&gt;0,L14&lt;100),"Baixa",IF(AND(L14&gt;=100,L14&lt;300),"Média",IF(AND(L14&gt;=300,L14&lt;500),"Alta",IF(L14&gt;=500,"Muito Alta","Avaliar")))))</f>
        <v>Silencioso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7"/>
      <c r="T14" s="77"/>
      <c r="U14" s="77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6</v>
      </c>
      <c r="G16" s="12">
        <f>VLOOKUP($A16,Chik!$1:$1048576,10,FALSE)</f>
        <v>1</v>
      </c>
      <c r="H16" s="12">
        <f>VLOOKUP($A16,zika!$1:$1048576,10,FALSE)</f>
        <v>0</v>
      </c>
      <c r="I16" s="12">
        <f>H16+F16+G16</f>
        <v>7</v>
      </c>
      <c r="J16" s="11">
        <v>25193</v>
      </c>
      <c r="K16" s="58" t="s">
        <v>1122</v>
      </c>
      <c r="L16" s="8">
        <f>I16/J16*100000</f>
        <v>27.785495971103082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1</v>
      </c>
      <c r="G20" s="12">
        <f>VLOOKUP($A20,Chik!$1:$1048576,10,FALSE)</f>
        <v>1</v>
      </c>
      <c r="H20" s="12">
        <f>VLOOKUP($A20,zika!$1:$1048576,10,FALSE)</f>
        <v>0</v>
      </c>
      <c r="I20" s="12">
        <f>H20+F20+G20</f>
        <v>2</v>
      </c>
      <c r="J20" s="11">
        <v>35321</v>
      </c>
      <c r="K20" s="58" t="s">
        <v>1122</v>
      </c>
      <c r="L20" s="8">
        <f>I20/J20*100000</f>
        <v>5.6623538404914919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44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44</v>
      </c>
      <c r="J21" s="11">
        <v>79481</v>
      </c>
      <c r="K21" s="58" t="s">
        <v>1123</v>
      </c>
      <c r="L21" s="8">
        <f>I21/J21*100000</f>
        <v>55.359142436557164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1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1</v>
      </c>
      <c r="J22" s="11">
        <v>6831</v>
      </c>
      <c r="K22" s="58" t="s">
        <v>1121</v>
      </c>
      <c r="L22" s="8">
        <f>I22/J22*100000</f>
        <v>14.639145073927683</v>
      </c>
      <c r="M22" s="7" t="str">
        <f>IF(L22=0,"Silencioso",IF(AND(L22&gt;0,L22&lt;100),"Baixa",IF(AND(L22&gt;=100,L22&lt;300),"Média",IF(AND(L22&gt;=300,L22&lt;500),"Alta",IF(L22&gt;=500,"Muito Alta","Avaliar")))))</f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6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6</v>
      </c>
      <c r="J23" s="11">
        <v>41642</v>
      </c>
      <c r="K23" s="58" t="s">
        <v>1122</v>
      </c>
      <c r="L23" s="8">
        <f>I23/J23*100000</f>
        <v>14.408529849671005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4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4</v>
      </c>
      <c r="J24" s="11">
        <v>7411</v>
      </c>
      <c r="K24" s="58" t="s">
        <v>1121</v>
      </c>
      <c r="L24" s="8">
        <f>I24/J24*100000</f>
        <v>53.973822695992446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4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4</v>
      </c>
      <c r="J25" s="11">
        <v>19745</v>
      </c>
      <c r="K25" s="58" t="s">
        <v>1121</v>
      </c>
      <c r="L25" s="8">
        <f>I25/J25*100000</f>
        <v>20.258293238794632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2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2</v>
      </c>
      <c r="J26" s="11">
        <v>14414</v>
      </c>
      <c r="K26" s="58" t="s">
        <v>1121</v>
      </c>
      <c r="L26" s="8">
        <f>I26/J26*100000</f>
        <v>13.875398917718885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3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3</v>
      </c>
      <c r="J28" s="11">
        <v>8333</v>
      </c>
      <c r="K28" s="58" t="s">
        <v>1121</v>
      </c>
      <c r="L28" s="8">
        <f>I28/J28*100000</f>
        <v>36.001440057602309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0</v>
      </c>
      <c r="J30" s="11">
        <v>3973</v>
      </c>
      <c r="K30" s="58" t="s">
        <v>1121</v>
      </c>
      <c r="L30" s="8">
        <f>I30/J30*100000</f>
        <v>0</v>
      </c>
      <c r="M30" s="7" t="str">
        <f>IF(L30=0,"Silencioso",IF(AND(L30&gt;0,L30&lt;100),"Baixa",IF(AND(L30&gt;=100,L30&lt;300),"Média",IF(AND(L30&gt;=300,L30&lt;500),"Alta",IF(L30&gt;=500,"Muito Alta","Avaliar")))))</f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0</v>
      </c>
      <c r="J31" s="11">
        <v>15239</v>
      </c>
      <c r="K31" s="58" t="s">
        <v>1121</v>
      </c>
      <c r="L31" s="8">
        <f>I31/J31*100000</f>
        <v>0</v>
      </c>
      <c r="M31" s="7" t="str">
        <f>IF(L31=0,"Silencioso",IF(AND(L31&gt;0,L31&lt;100),"Baixa",IF(AND(L31&gt;=100,L31&lt;300),"Média",IF(AND(L31&gt;=300,L31&lt;500),"Alta",IF(L31&gt;=500,"Muito Alta","Avaliar")))))</f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1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1</v>
      </c>
      <c r="J32" s="11">
        <v>3606</v>
      </c>
      <c r="K32" s="58" t="s">
        <v>1121</v>
      </c>
      <c r="L32" s="8">
        <f>I32/J32*100000</f>
        <v>27.731558513588467</v>
      </c>
      <c r="M32" s="7" t="str">
        <f>IF(L32=0,"Silencioso",IF(AND(L32&gt;0,L32&lt;100),"Baixa",IF(AND(L32&gt;=100,L32&lt;300),"Média",IF(AND(L32&gt;=300,L32&lt;500),"Alta",IF(L32&gt;=500,"Muito Alta","Avaliar")))))</f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1121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0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0</v>
      </c>
      <c r="J34" s="11">
        <v>40747</v>
      </c>
      <c r="K34" s="58" t="s">
        <v>1122</v>
      </c>
      <c r="L34" s="8">
        <f>I34/J34*100000</f>
        <v>0</v>
      </c>
      <c r="M34" s="7" t="str">
        <f>IF(L34=0,"Silencioso",IF(AND(L34&gt;0,L34&lt;100),"Baixa",IF(AND(L34&gt;=100,L34&lt;300),"Média",IF(AND(L34&gt;=300,L34&lt;500),"Alta",IF(L34&gt;=500,"Muito Alta","Avaliar")))))</f>
        <v>Silencioso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1121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1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1</v>
      </c>
      <c r="J37" s="11">
        <v>11432</v>
      </c>
      <c r="K37" s="58" t="s">
        <v>1121</v>
      </c>
      <c r="L37" s="8">
        <f>I37/J37*100000</f>
        <v>8.7473757872638203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6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6</v>
      </c>
      <c r="J38" s="11">
        <v>9363</v>
      </c>
      <c r="K38" s="58" t="s">
        <v>1121</v>
      </c>
      <c r="L38" s="8">
        <f>I38/J38*100000</f>
        <v>64.082024991989741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1121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10</v>
      </c>
      <c r="G42" s="12">
        <f>VLOOKUP($A42,Chik!$1:$1048576,10,FALSE)</f>
        <v>1</v>
      </c>
      <c r="H42" s="12">
        <f>VLOOKUP($A42,zika!$1:$1048576,10,FALSE)</f>
        <v>0</v>
      </c>
      <c r="I42" s="12">
        <f>H42+F42+G42</f>
        <v>11</v>
      </c>
      <c r="J42" s="11">
        <v>36705</v>
      </c>
      <c r="K42" s="58" t="s">
        <v>1122</v>
      </c>
      <c r="L42" s="8">
        <f>I42/J42*100000</f>
        <v>29.968669118648688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9</v>
      </c>
      <c r="G43" s="12">
        <f>VLOOKUP($A43,Chik!$1:$1048576,10,FALSE)</f>
        <v>3</v>
      </c>
      <c r="H43" s="12">
        <f>VLOOKUP($A43,zika!$1:$1048576,10,FALSE)</f>
        <v>0</v>
      </c>
      <c r="I43" s="12">
        <f>H43+F43+G43</f>
        <v>12</v>
      </c>
      <c r="J43" s="11">
        <v>116691</v>
      </c>
      <c r="K43" s="58" t="s">
        <v>1124</v>
      </c>
      <c r="L43" s="8">
        <f>I43/J43*100000</f>
        <v>10.283569426948093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1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1</v>
      </c>
      <c r="J44" s="11">
        <v>2804</v>
      </c>
      <c r="K44" s="58" t="s">
        <v>1121</v>
      </c>
      <c r="L44" s="8">
        <f>I44/J44*100000</f>
        <v>35.66333808844508</v>
      </c>
      <c r="M44" s="7" t="str">
        <f>IF(L44=0,"Silencioso",IF(AND(L44&gt;0,L44&lt;100),"Baixa",IF(AND(L44&gt;=100,L44&lt;300),"Média",IF(AND(L44&gt;=300,L44&lt;500),"Alta",IF(L44&gt;=500,"Muito Alta","Avaliar")))))</f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1121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5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5</v>
      </c>
      <c r="J48" s="11">
        <v>9142</v>
      </c>
      <c r="K48" s="58" t="s">
        <v>1121</v>
      </c>
      <c r="L48" s="8">
        <f>I48/J48*100000</f>
        <v>54.692627433821926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15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15</v>
      </c>
      <c r="J49" s="11">
        <v>105083</v>
      </c>
      <c r="K49" s="58" t="s">
        <v>1124</v>
      </c>
      <c r="L49" s="8">
        <f>I49/J49*100000</f>
        <v>14.274430688122724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28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28</v>
      </c>
      <c r="J50" s="11">
        <v>10657</v>
      </c>
      <c r="K50" s="58" t="s">
        <v>1121</v>
      </c>
      <c r="L50" s="8">
        <f>I50/J50*100000</f>
        <v>262.73810640893311</v>
      </c>
      <c r="M50" s="7" t="str">
        <f>IF(L50=0,"Silencioso",IF(AND(L50&gt;0,L50&lt;100),"Baixa",IF(AND(L50&gt;=100,L50&lt;300),"Média",IF(AND(L50&gt;=300,L50&lt;500),"Alta",IF(L50&gt;=500,"Muito Alta","Avaliar")))))</f>
        <v>Média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5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5</v>
      </c>
      <c r="J51" s="11">
        <v>39793</v>
      </c>
      <c r="K51" s="58" t="s">
        <v>1122</v>
      </c>
      <c r="L51" s="8">
        <f>I51/J51*100000</f>
        <v>12.565023999195837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1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1</v>
      </c>
      <c r="J52" s="11">
        <v>14955</v>
      </c>
      <c r="K52" s="58" t="s">
        <v>1121</v>
      </c>
      <c r="L52" s="8">
        <f>I52/J52*100000</f>
        <v>6.6867268472082912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0</v>
      </c>
      <c r="J55" s="11">
        <v>17888</v>
      </c>
      <c r="K55" s="58" t="s">
        <v>1121</v>
      </c>
      <c r="L55" s="8">
        <f>I55/J55*100000</f>
        <v>0</v>
      </c>
      <c r="M55" s="7" t="str">
        <f>IF(L55=0,"Silencioso",IF(AND(L55&gt;0,L55&lt;100),"Baixa",IF(AND(L55&gt;=100,L55&lt;300),"Média",IF(AND(L55&gt;=300,L55&lt;500),"Alta",IF(L55&gt;=500,"Muito Alta","Avaliar")))))</f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26</v>
      </c>
      <c r="G56" s="12">
        <f>VLOOKUP($A56,Chik!$1:$1048576,10,FALSE)</f>
        <v>1</v>
      </c>
      <c r="H56" s="12">
        <f>VLOOKUP($A56,zika!$1:$1048576,10,FALSE)</f>
        <v>0</v>
      </c>
      <c r="I56" s="12">
        <f>H56+F56+G56</f>
        <v>27</v>
      </c>
      <c r="J56" s="11">
        <v>14085</v>
      </c>
      <c r="K56" s="58" t="s">
        <v>1121</v>
      </c>
      <c r="L56" s="8">
        <f>I56/J56*100000</f>
        <v>191.69329073482427</v>
      </c>
      <c r="M56" s="7" t="str">
        <f>IF(L56=0,"Silencioso",IF(AND(L56&gt;0,L56&lt;100),"Baixa",IF(AND(L56&gt;=100,L56&lt;300),"Média",IF(AND(L56&gt;=300,L56&lt;500),"Alta",IF(L56&gt;=500,"Muito Alta","Avaliar")))))</f>
        <v>Média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3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3</v>
      </c>
      <c r="J57" s="11">
        <v>13064</v>
      </c>
      <c r="K57" s="58" t="s">
        <v>1121</v>
      </c>
      <c r="L57" s="8">
        <f>I57/J57*100000</f>
        <v>22.963870177587264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2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2</v>
      </c>
      <c r="J58" s="11">
        <v>4888</v>
      </c>
      <c r="K58" s="58" t="s">
        <v>1121</v>
      </c>
      <c r="L58" s="8">
        <f>I58/J58*100000</f>
        <v>40.916530278232408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11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11</v>
      </c>
      <c r="J59" s="11">
        <v>19094</v>
      </c>
      <c r="K59" s="58" t="s">
        <v>1121</v>
      </c>
      <c r="L59" s="8">
        <f>I59/J59*100000</f>
        <v>57.60972033099403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3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3</v>
      </c>
      <c r="J61" s="11">
        <v>23757</v>
      </c>
      <c r="K61" s="58" t="s">
        <v>1121</v>
      </c>
      <c r="L61" s="8">
        <f>I61/J61*100000</f>
        <v>12.627857052658165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140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140</v>
      </c>
      <c r="J62" s="11">
        <v>4825</v>
      </c>
      <c r="K62" s="58" t="s">
        <v>1121</v>
      </c>
      <c r="L62" s="8">
        <f>I62/J62*100000</f>
        <v>2901.5544041450776</v>
      </c>
      <c r="M62" s="7" t="str">
        <f>IF(L62=0,"Silencioso",IF(AND(L62&gt;0,L62&lt;100),"Baixa",IF(AND(L62&gt;=100,L62&lt;300),"Média",IF(AND(L62&gt;=300,L62&lt;500),"Alta",IF(L62&gt;=500,"Muito Alta","Avaliar")))))</f>
        <v>Muito 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3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3</v>
      </c>
      <c r="J64" s="11">
        <v>32319</v>
      </c>
      <c r="K64" s="58" t="s">
        <v>1122</v>
      </c>
      <c r="L64" s="8">
        <f>I64/J64*100000</f>
        <v>9.2824654228162995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1</v>
      </c>
      <c r="J65" s="11">
        <v>5443</v>
      </c>
      <c r="K65" s="58" t="s">
        <v>1121</v>
      </c>
      <c r="L65" s="8">
        <f>I65/J65*100000</f>
        <v>18.372221201543269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7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7</v>
      </c>
      <c r="J66" s="11">
        <v>136392</v>
      </c>
      <c r="K66" s="58" t="s">
        <v>1124</v>
      </c>
      <c r="L66" s="8">
        <f>I66/J66*100000</f>
        <v>5.1322658220423483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20720</v>
      </c>
      <c r="K68" s="58" t="s">
        <v>1121</v>
      </c>
      <c r="L68" s="8">
        <f>I68/J68*100000</f>
        <v>9.6525096525096519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1121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1049</v>
      </c>
      <c r="G71" s="12">
        <f>VLOOKUP($A71,Chik!$1:$1048576,10,FALSE)</f>
        <v>16</v>
      </c>
      <c r="H71" s="12">
        <f>VLOOKUP($A71,zika!$1:$1048576,10,FALSE)</f>
        <v>4</v>
      </c>
      <c r="I71" s="12">
        <f>H71+F71+G71</f>
        <v>1069</v>
      </c>
      <c r="J71" s="11">
        <v>2501576</v>
      </c>
      <c r="K71" s="58" t="s">
        <v>1125</v>
      </c>
      <c r="L71" s="8">
        <f>I71/J71*100000</f>
        <v>42.733061078296245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137</v>
      </c>
      <c r="G72" s="12">
        <f>VLOOKUP($A72,Chik!$1:$1048576,10,FALSE)</f>
        <v>6</v>
      </c>
      <c r="H72" s="12">
        <f>VLOOKUP($A72,zika!$1:$1048576,10,FALSE)</f>
        <v>0</v>
      </c>
      <c r="I72" s="12">
        <f>H72+F72+G72</f>
        <v>143</v>
      </c>
      <c r="J72" s="11">
        <v>26396</v>
      </c>
      <c r="K72" s="58" t="s">
        <v>1122</v>
      </c>
      <c r="L72" s="8">
        <f>I72/J72*100000</f>
        <v>541.74874981057735</v>
      </c>
      <c r="M72" s="7" t="str">
        <f>IF(L72=0,"Silencioso",IF(AND(L72&gt;0,L72&lt;100),"Baixa",IF(AND(L72&gt;=100,L72&lt;300),"Média",IF(AND(L72&gt;=300,L72&lt;500),"Alta",IF(L72&gt;=500,"Muito Alta","Avaliar")))))</f>
        <v>Muito Alta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1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1</v>
      </c>
      <c r="J73" s="11">
        <v>7710</v>
      </c>
      <c r="K73" s="58" t="s">
        <v>1121</v>
      </c>
      <c r="L73" s="8">
        <f>I73/J73*100000</f>
        <v>12.970168612191959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0</v>
      </c>
      <c r="J74" s="11">
        <v>11995</v>
      </c>
      <c r="K74" s="58" t="s">
        <v>1121</v>
      </c>
      <c r="L74" s="8">
        <f>I74/J74*100000</f>
        <v>0</v>
      </c>
      <c r="M74" s="7" t="str">
        <f>IF(L74=0,"Silencioso",IF(AND(L74&gt;0,L74&lt;100),"Baixa",IF(AND(L74&gt;=100,L74&lt;300),"Média",IF(AND(L74&gt;=300,L74&lt;500),"Alta",IF(L74&gt;=500,"Muito Alta","Avaliar")))))</f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33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33</v>
      </c>
      <c r="J77" s="11">
        <v>432575</v>
      </c>
      <c r="K77" s="58" t="s">
        <v>1125</v>
      </c>
      <c r="L77" s="8">
        <f>I77/J77*100000</f>
        <v>7.6287349014621739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0</v>
      </c>
      <c r="J79" s="11">
        <v>14431</v>
      </c>
      <c r="K79" s="58" t="s">
        <v>1121</v>
      </c>
      <c r="L79" s="8">
        <f>I79/J79*100000</f>
        <v>0</v>
      </c>
      <c r="M79" s="7" t="str">
        <f>IF(L79=0,"Silencioso",IF(AND(L79&gt;0,L79&lt;100),"Baixa",IF(AND(L79&gt;=100,L79&lt;300),"Média",IF(AND(L79&gt;=300,L79&lt;500),"Alta",IF(L79&gt;=500,"Muito Alta","Avaliar")))))</f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40031</v>
      </c>
      <c r="K81" s="58" t="s">
        <v>1122</v>
      </c>
      <c r="L81" s="8">
        <f>I81/J81*100000</f>
        <v>2.4980640003996903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20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20</v>
      </c>
      <c r="J83" s="11">
        <v>49942</v>
      </c>
      <c r="K83" s="58" t="s">
        <v>1122</v>
      </c>
      <c r="L83" s="8">
        <f>I83/J83*100000</f>
        <v>40.046453886508345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56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56</v>
      </c>
      <c r="J84" s="11">
        <v>50166</v>
      </c>
      <c r="K84" s="58" t="s">
        <v>1122</v>
      </c>
      <c r="L84" s="8">
        <f>I84/J84*100000</f>
        <v>111.62939042379301</v>
      </c>
      <c r="M84" s="7" t="str">
        <f>IF(L84=0,"Silencioso",IF(AND(L84&gt;0,L84&lt;100),"Baixa",IF(AND(L84&gt;=100,L84&lt;300),"Média",IF(AND(L84&gt;=300,L84&lt;500),"Alta",IF(L84&gt;=500,"Muito Alta","Avaliar")))))</f>
        <v>Média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1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1</v>
      </c>
      <c r="J86" s="11">
        <v>4190</v>
      </c>
      <c r="K86" s="58" t="s">
        <v>1121</v>
      </c>
      <c r="L86" s="8">
        <f>I86/J86*100000</f>
        <v>23.866348448687351</v>
      </c>
      <c r="M86" s="7" t="str">
        <f>IF(L86=0,"Silencioso",IF(AND(L86&gt;0,L86&lt;100),"Baixa",IF(AND(L86&gt;=100,L86&lt;300),"Média",IF(AND(L86&gt;=300,L86&lt;500),"Alta",IF(L86&gt;=500,"Muito Alta","Avaliar")))))</f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0</v>
      </c>
      <c r="J87" s="11">
        <v>6031</v>
      </c>
      <c r="K87" s="58" t="s">
        <v>1121</v>
      </c>
      <c r="L87" s="8">
        <f>I87/J87*100000</f>
        <v>0</v>
      </c>
      <c r="M87" s="7" t="str">
        <f>IF(L87=0,"Silencioso",IF(AND(L87&gt;0,L87&lt;100),"Baixa",IF(AND(L87&gt;=100,L87&lt;300),"Média",IF(AND(L87&gt;=300,L87&lt;500),"Alta",IF(L87&gt;=500,"Muito Alta","Avaliar")))))</f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0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0</v>
      </c>
      <c r="J88" s="11">
        <v>15010</v>
      </c>
      <c r="K88" s="58" t="s">
        <v>1121</v>
      </c>
      <c r="L88" s="8">
        <f>I88/J88*100000</f>
        <v>0</v>
      </c>
      <c r="M88" s="7" t="str">
        <f>IF(L88=0,"Silencioso",IF(AND(L88&gt;0,L88&lt;100),"Baixa",IF(AND(L88&gt;=100,L88&lt;300),"Média",IF(AND(L88&gt;=300,L88&lt;500),"Alta",IF(L88&gt;=500,"Muito Alta","Avaliar")))))</f>
        <v>Silencioso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2</v>
      </c>
      <c r="G91" s="12">
        <f>VLOOKUP($A91,Chik!$1:$1048576,10,FALSE)</f>
        <v>1</v>
      </c>
      <c r="H91" s="12">
        <f>VLOOKUP($A91,zika!$1:$1048576,10,FALSE)</f>
        <v>0</v>
      </c>
      <c r="I91" s="12">
        <f>H91+F91+G91</f>
        <v>3</v>
      </c>
      <c r="J91" s="11">
        <v>6876</v>
      </c>
      <c r="K91" s="58" t="s">
        <v>1121</v>
      </c>
      <c r="L91" s="8">
        <f>I91/J91*100000</f>
        <v>43.630017452006982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0</v>
      </c>
      <c r="J92" s="11">
        <v>5544</v>
      </c>
      <c r="K92" s="58" t="s">
        <v>1121</v>
      </c>
      <c r="L92" s="8">
        <f>I92/J92*100000</f>
        <v>0</v>
      </c>
      <c r="M92" s="7" t="str">
        <f>IF(L92=0,"Silencioso",IF(AND(L92&gt;0,L92&lt;100),"Baixa",IF(AND(L92&gt;=100,L92&lt;300),"Média",IF(AND(L92&gt;=300,L92&lt;500),"Alta",IF(L92&gt;=500,"Muito Alta","Avaliar")))))</f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1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1</v>
      </c>
      <c r="J94" s="11">
        <v>19202</v>
      </c>
      <c r="K94" s="58" t="s">
        <v>1121</v>
      </c>
      <c r="L94" s="8">
        <f>I94/J94*100000</f>
        <v>5.2077908551192582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1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1</v>
      </c>
      <c r="J96" s="11">
        <v>6350</v>
      </c>
      <c r="K96" s="58" t="s">
        <v>1121</v>
      </c>
      <c r="L96" s="8">
        <f>I96/J96*100000</f>
        <v>15.748031496062991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1121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4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4</v>
      </c>
      <c r="J101" s="11">
        <v>4835</v>
      </c>
      <c r="K101" s="58" t="s">
        <v>1121</v>
      </c>
      <c r="L101" s="8">
        <f>I101/J101*100000</f>
        <v>82.730093071354702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4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4</v>
      </c>
      <c r="J102" s="11">
        <v>39520</v>
      </c>
      <c r="K102" s="58" t="s">
        <v>1122</v>
      </c>
      <c r="L102" s="8">
        <f>I102/J102*100000</f>
        <v>10.121457489878543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0</v>
      </c>
      <c r="J105" s="11">
        <v>4074</v>
      </c>
      <c r="K105" s="58" t="s">
        <v>1121</v>
      </c>
      <c r="L105" s="8">
        <f>I105/J105*100000</f>
        <v>0</v>
      </c>
      <c r="M105" s="7" t="str">
        <f>IF(L105=0,"Silencioso",IF(AND(L105&gt;0,L105&lt;100),"Baixa",IF(AND(L105&gt;=100,L105&lt;300),"Média",IF(AND(L105&gt;=300,L105&lt;500),"Alta",IF(L105&gt;=500,"Muito Alta","Avaliar")))))</f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6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6</v>
      </c>
      <c r="J106" s="11">
        <v>24663</v>
      </c>
      <c r="K106" s="58" t="s">
        <v>1121</v>
      </c>
      <c r="L106" s="8">
        <f>I106/J106*100000</f>
        <v>24.327940639824838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1122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0</v>
      </c>
      <c r="J108" s="11">
        <v>6909</v>
      </c>
      <c r="K108" s="58" t="s">
        <v>1121</v>
      </c>
      <c r="L108" s="8">
        <f>I108/J108*100000</f>
        <v>0</v>
      </c>
      <c r="M108" s="7" t="str">
        <f>IF(L108=0,"Silencioso",IF(AND(L108&gt;0,L108&lt;100),"Baixa",IF(AND(L108&gt;=100,L108&lt;300),"Média",IF(AND(L108&gt;=300,L108&lt;500),"Alta",IF(L108&gt;=500,"Muito Alta","Avaliar")))))</f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</v>
      </c>
      <c r="J110" s="11">
        <v>3616</v>
      </c>
      <c r="K110" s="58" t="s">
        <v>1121</v>
      </c>
      <c r="L110" s="8">
        <f>I110/J110*100000</f>
        <v>27.654867256637168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2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2</v>
      </c>
      <c r="J112" s="11">
        <v>9382</v>
      </c>
      <c r="K112" s="58" t="s">
        <v>1121</v>
      </c>
      <c r="L112" s="8">
        <f>I112/J112*100000</f>
        <v>21.317416329140908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2677</v>
      </c>
      <c r="K113" s="58" t="s">
        <v>1121</v>
      </c>
      <c r="L113" s="8">
        <f>I113/J113*100000</f>
        <v>37.355248412401941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2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2</v>
      </c>
      <c r="J114" s="11">
        <v>11495</v>
      </c>
      <c r="K114" s="58" t="s">
        <v>1121</v>
      </c>
      <c r="L114" s="8">
        <f>I114/J114*100000</f>
        <v>17.398869073510223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3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3</v>
      </c>
      <c r="J115" s="11">
        <v>44377</v>
      </c>
      <c r="K115" s="58" t="s">
        <v>1122</v>
      </c>
      <c r="L115" s="8">
        <f>I115/J115*100000</f>
        <v>6.7602586925659693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5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5</v>
      </c>
      <c r="J123" s="11">
        <v>3711</v>
      </c>
      <c r="K123" s="58" t="s">
        <v>1121</v>
      </c>
      <c r="L123" s="8">
        <f>I123/J123*100000</f>
        <v>134.73457289140393</v>
      </c>
      <c r="M123" s="7" t="str">
        <f>IF(L123=0,"Silencioso",IF(AND(L123&gt;0,L123&lt;100),"Baixa",IF(AND(L123&gt;=100,L123&lt;300),"Média",IF(AND(L123&gt;=300,L123&lt;500),"Alta",IF(L123&gt;=500,"Muito Alta","Avaliar")))))</f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2</v>
      </c>
      <c r="G124" s="12">
        <f>VLOOKUP($A124,Chik!$1:$1048576,10,FALSE)</f>
        <v>1</v>
      </c>
      <c r="H124" s="12">
        <f>VLOOKUP($A124,zika!$1:$1048576,10,FALSE)</f>
        <v>0</v>
      </c>
      <c r="I124" s="12">
        <f>H124+F124+G124</f>
        <v>3</v>
      </c>
      <c r="J124" s="11">
        <v>16565</v>
      </c>
      <c r="K124" s="58" t="s">
        <v>1121</v>
      </c>
      <c r="L124" s="8">
        <f>I124/J124*100000</f>
        <v>18.110473890733473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0</v>
      </c>
      <c r="J125" s="11">
        <v>21056</v>
      </c>
      <c r="K125" s="58" t="s">
        <v>1121</v>
      </c>
      <c r="L125" s="8">
        <f>I125/J125*100000</f>
        <v>0</v>
      </c>
      <c r="M125" s="7" t="str">
        <f>IF(L125=0,"Silencioso",IF(AND(L125&gt;0,L125&lt;100),"Baixa",IF(AND(L125&gt;=100,L125&lt;300),"Média",IF(AND(L125&gt;=300,L125&lt;500),"Alta",IF(L125&gt;=500,"Muito Alta","Avaliar")))))</f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8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8</v>
      </c>
      <c r="J126" s="11">
        <v>19738</v>
      </c>
      <c r="K126" s="58" t="s">
        <v>1121</v>
      </c>
      <c r="L126" s="8">
        <f>I126/J126*100000</f>
        <v>40.530955517276318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5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5</v>
      </c>
      <c r="J127" s="11">
        <v>3810</v>
      </c>
      <c r="K127" s="58" t="s">
        <v>1121</v>
      </c>
      <c r="L127" s="8">
        <f>I127/J127*100000</f>
        <v>131.23359580052494</v>
      </c>
      <c r="M127" s="7" t="str">
        <f>IF(L127=0,"Silencioso",IF(AND(L127&gt;0,L127&lt;100),"Baixa",IF(AND(L127&gt;=100,L127&lt;300),"Média",IF(AND(L127&gt;=300,L127&lt;500),"Alta",IF(L127&gt;=500,"Muito Alta","Avaliar")))))</f>
        <v>Média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317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317</v>
      </c>
      <c r="J128" s="11">
        <v>53866</v>
      </c>
      <c r="K128" s="58" t="s">
        <v>1122</v>
      </c>
      <c r="L128" s="8">
        <f>I128/J128*100000</f>
        <v>588.49738239334647</v>
      </c>
      <c r="M128" s="7" t="str">
        <f>IF(L128=0,"Silencioso",IF(AND(L128&gt;0,L128&lt;100),"Baixa",IF(AND(L128&gt;=100,L128&lt;300),"Média",IF(AND(L128&gt;=300,L128&lt;500),"Alta",IF(L128&gt;=500,"Muito Alta","Avaliar")))))</f>
        <v>Muito 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1</v>
      </c>
      <c r="J129" s="11">
        <v>11658</v>
      </c>
      <c r="K129" s="58" t="s">
        <v>1121</v>
      </c>
      <c r="L129" s="8">
        <f>I129/J129*100000</f>
        <v>8.5778006519128489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3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3</v>
      </c>
      <c r="J130" s="11">
        <v>8029</v>
      </c>
      <c r="K130" s="58" t="s">
        <v>1121</v>
      </c>
      <c r="L130" s="8">
        <f>I130/J130*100000</f>
        <v>37.364553493585753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6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6</v>
      </c>
      <c r="J131" s="11">
        <v>15356</v>
      </c>
      <c r="K131" s="58" t="s">
        <v>1121</v>
      </c>
      <c r="L131" s="8">
        <f>I131/J131*100000</f>
        <v>39.072675175827037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0</v>
      </c>
      <c r="J132" s="11">
        <v>28703</v>
      </c>
      <c r="K132" s="58" t="s">
        <v>1122</v>
      </c>
      <c r="L132" s="8">
        <f>I132/J132*100000</f>
        <v>0</v>
      </c>
      <c r="M132" s="7" t="str">
        <f>IF(L132=0,"Silencioso",IF(AND(L132&gt;0,L132&lt;100),"Baixa",IF(AND(L132&gt;=100,L132&lt;300),"Média",IF(AND(L132&gt;=300,L132&lt;500),"Alta",IF(L132&gt;=500,"Muito Alta","Avaliar")))))</f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1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1</v>
      </c>
      <c r="J133" s="11">
        <v>5612</v>
      </c>
      <c r="K133" s="58" t="s">
        <v>1121</v>
      </c>
      <c r="L133" s="8">
        <f>I133/J133*100000</f>
        <v>17.818959372772632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2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2</v>
      </c>
      <c r="J135" s="11">
        <v>12025</v>
      </c>
      <c r="K135" s="58" t="s">
        <v>1121</v>
      </c>
      <c r="L135" s="8">
        <f>I135/J135*100000</f>
        <v>16.632016632016633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6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6</v>
      </c>
      <c r="J136" s="11">
        <v>14883</v>
      </c>
      <c r="K136" s="58" t="s">
        <v>1121</v>
      </c>
      <c r="L136" s="8">
        <f>I136/J136*100000</f>
        <v>40.314452731304172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0</v>
      </c>
      <c r="J137" s="11">
        <v>4498</v>
      </c>
      <c r="K137" s="58" t="s">
        <v>1121</v>
      </c>
      <c r="L137" s="8">
        <f>I137/J137*100000</f>
        <v>0</v>
      </c>
      <c r="M137" s="7" t="str">
        <f>IF(L137=0,"Silencioso",IF(AND(L137&gt;0,L137&lt;100),"Baixa",IF(AND(L137&gt;=100,L137&lt;300),"Média",IF(AND(L137&gt;=300,L137&lt;500),"Alta",IF(L137&gt;=500,"Muito Alta","Avaliar")))))</f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</v>
      </c>
      <c r="J140" s="11">
        <v>37856</v>
      </c>
      <c r="K140" s="58" t="s">
        <v>1122</v>
      </c>
      <c r="L140" s="8">
        <f>I140/J140*100000</f>
        <v>2.6415891800507185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0</v>
      </c>
      <c r="J141" s="11">
        <v>6952</v>
      </c>
      <c r="K141" s="58" t="s">
        <v>1121</v>
      </c>
      <c r="L141" s="8">
        <f>I141/J141*100000</f>
        <v>0</v>
      </c>
      <c r="M141" s="7" t="str">
        <f>IF(L141=0,"Silencioso",IF(AND(L141&gt;0,L141&lt;100),"Baixa",IF(AND(L141&gt;=100,L141&lt;300),"Média",IF(AND(L141&gt;=300,L141&lt;500),"Alta",IF(L141&gt;=500,"Muito Alta","Avaliar")))))</f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25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25</v>
      </c>
      <c r="J142" s="11">
        <v>9679</v>
      </c>
      <c r="K142" s="58" t="s">
        <v>1121</v>
      </c>
      <c r="L142" s="8">
        <f>I142/J142*100000</f>
        <v>258.29114577952271</v>
      </c>
      <c r="M142" s="7" t="str">
        <f>IF(L142=0,"Silencioso",IF(AND(L142&gt;0,L142&lt;100),"Baixa",IF(AND(L142&gt;=100,L142&lt;300),"Média",IF(AND(L142&gt;=300,L142&lt;500),"Alta",IF(L142&gt;=500,"Muito Alta","Avaliar")))))</f>
        <v>Média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8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8</v>
      </c>
      <c r="J143" s="11">
        <v>16109</v>
      </c>
      <c r="K143" s="58" t="s">
        <v>1121</v>
      </c>
      <c r="L143" s="8">
        <f>I143/J143*100000</f>
        <v>49.661679806319448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4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4</v>
      </c>
      <c r="J144" s="11">
        <v>5420</v>
      </c>
      <c r="K144" s="58" t="s">
        <v>1121</v>
      </c>
      <c r="L144" s="8">
        <f>I144/J144*100000</f>
        <v>73.800738007380076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9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9</v>
      </c>
      <c r="J145" s="11">
        <v>15153</v>
      </c>
      <c r="K145" s="58" t="s">
        <v>1121</v>
      </c>
      <c r="L145" s="8">
        <f>I145/J145*100000</f>
        <v>59.394179370421703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5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5</v>
      </c>
      <c r="J146" s="11">
        <v>8601</v>
      </c>
      <c r="K146" s="58" t="s">
        <v>1121</v>
      </c>
      <c r="L146" s="8">
        <f>I146/J146*100000</f>
        <v>58.132775258690849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1121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0</v>
      </c>
      <c r="J148" s="11">
        <v>23586</v>
      </c>
      <c r="K148" s="58" t="s">
        <v>1121</v>
      </c>
      <c r="L148" s="8">
        <f>I148/J148*100000</f>
        <v>0</v>
      </c>
      <c r="M148" s="7" t="str">
        <f>IF(L148=0,"Silencioso",IF(AND(L148&gt;0,L148&lt;100),"Baixa",IF(AND(L148&gt;=100,L148&lt;300),"Média",IF(AND(L148&gt;=300,L148&lt;500),"Alta",IF(L148&gt;=500,"Muito Alta","Avaliar")))))</f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2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2</v>
      </c>
      <c r="J150" s="11">
        <v>25327</v>
      </c>
      <c r="K150" s="58" t="s">
        <v>1122</v>
      </c>
      <c r="L150" s="8">
        <f>I150/J150*100000</f>
        <v>7.8967110198602279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0</v>
      </c>
      <c r="J151" s="11">
        <v>32988</v>
      </c>
      <c r="K151" s="58" t="s">
        <v>1122</v>
      </c>
      <c r="L151" s="8">
        <f>I151/J151*100000</f>
        <v>0</v>
      </c>
      <c r="M151" s="7" t="str">
        <f>IF(L151=0,"Silencioso",IF(AND(L151&gt;0,L151&lt;100),"Baixa",IF(AND(L151&gt;=100,L151&lt;300),"Média",IF(AND(L151&gt;=300,L151&lt;500),"Alta",IF(L151&gt;=500,"Muito Alta","Avaliar")))))</f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4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4</v>
      </c>
      <c r="J152" s="11">
        <v>91503</v>
      </c>
      <c r="K152" s="58" t="s">
        <v>1123</v>
      </c>
      <c r="L152" s="8">
        <f>I152/J152*100000</f>
        <v>4.3714413735068796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3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3</v>
      </c>
      <c r="J153" s="11">
        <v>9396</v>
      </c>
      <c r="K153" s="58" t="s">
        <v>1121</v>
      </c>
      <c r="L153" s="8">
        <f>I153/J153*100000</f>
        <v>31.928480204342275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5</v>
      </c>
      <c r="G155" s="12">
        <f>VLOOKUP($A155,Chik!$1:$1048576,10,FALSE)</f>
        <v>1</v>
      </c>
      <c r="H155" s="12">
        <f>VLOOKUP($A155,zika!$1:$1048576,10,FALSE)</f>
        <v>0</v>
      </c>
      <c r="I155" s="12">
        <f>H155+F155+G155</f>
        <v>6</v>
      </c>
      <c r="J155" s="11">
        <v>19007</v>
      </c>
      <c r="K155" s="58" t="s">
        <v>1121</v>
      </c>
      <c r="L155" s="8">
        <f>I155/J155*100000</f>
        <v>31.5673173041511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5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5</v>
      </c>
      <c r="J158" s="11">
        <v>11439</v>
      </c>
      <c r="K158" s="58" t="s">
        <v>1121</v>
      </c>
      <c r="L158" s="8">
        <f>I158/J158*100000</f>
        <v>43.710114520500042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1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1</v>
      </c>
      <c r="J159" s="11">
        <v>14769</v>
      </c>
      <c r="K159" s="58" t="s">
        <v>1121</v>
      </c>
      <c r="L159" s="8">
        <f>I159/J159*100000</f>
        <v>6.7709391292572274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0</v>
      </c>
      <c r="J160" s="11">
        <v>22257</v>
      </c>
      <c r="K160" s="58" t="s">
        <v>1121</v>
      </c>
      <c r="L160" s="8">
        <f>I160/J160*100000</f>
        <v>0</v>
      </c>
      <c r="M160" s="7" t="str">
        <f>IF(L160=0,"Silencioso",IF(AND(L160&gt;0,L160&lt;100),"Baixa",IF(AND(L160&gt;=100,L160&lt;300),"Média",IF(AND(L160&gt;=300,L160&lt;500),"Alta",IF(L160&gt;=500,"Muito Alta","Avaliar")))))</f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2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2</v>
      </c>
      <c r="J161" s="11">
        <v>30324</v>
      </c>
      <c r="K161" s="58" t="s">
        <v>1122</v>
      </c>
      <c r="L161" s="8">
        <f>I161/J161*100000</f>
        <v>6.5954359583168447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2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2</v>
      </c>
      <c r="J162" s="11">
        <v>21180</v>
      </c>
      <c r="K162" s="58" t="s">
        <v>1121</v>
      </c>
      <c r="L162" s="8">
        <f>I162/J162*100000</f>
        <v>9.4428706326723315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0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0</v>
      </c>
      <c r="J163" s="11">
        <v>19144</v>
      </c>
      <c r="K163" s="58" t="s">
        <v>1121</v>
      </c>
      <c r="L163" s="8">
        <f>I163/J163*100000</f>
        <v>0</v>
      </c>
      <c r="M163" s="7" t="str">
        <f>IF(L163=0,"Silencioso",IF(AND(L163&gt;0,L163&lt;100),"Baixa",IF(AND(L163&gt;=100,L163&lt;300),"Média",IF(AND(L163&gt;=300,L163&lt;500),"Alta",IF(L163&gt;=500,"Muito Alta","Avaliar")))))</f>
        <v>Silencioso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39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39</v>
      </c>
      <c r="J164" s="11">
        <v>9986</v>
      </c>
      <c r="K164" s="58" t="s">
        <v>1121</v>
      </c>
      <c r="L164" s="8">
        <f>I164/J164*100000</f>
        <v>390.54676547166031</v>
      </c>
      <c r="M164" s="7" t="str">
        <f>IF(L164=0,"Silencioso",IF(AND(L164&gt;0,L164&lt;100),"Baixa",IF(AND(L164&gt;=100,L164&lt;300),"Média",IF(AND(L164&gt;=300,L164&lt;500),"Alta",IF(L164&gt;=500,"Muito Alta","Avaliar")))))</f>
        <v>Alta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0</v>
      </c>
      <c r="J170" s="11">
        <v>17739</v>
      </c>
      <c r="K170" s="58" t="s">
        <v>1121</v>
      </c>
      <c r="L170" s="8">
        <f>I170/J170*100000</f>
        <v>0</v>
      </c>
      <c r="M170" s="7" t="str">
        <f>IF(L170=0,"Silencioso",IF(AND(L170&gt;0,L170&lt;100),"Baixa",IF(AND(L170&gt;=100,L170&lt;300),"Média",IF(AND(L170&gt;=300,L170&lt;500),"Alta",IF(L170&gt;=500,"Muito Alta","Avaliar")))))</f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8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8</v>
      </c>
      <c r="J171" s="11">
        <v>74691</v>
      </c>
      <c r="K171" s="58" t="s">
        <v>1123</v>
      </c>
      <c r="L171" s="8">
        <f>I171/J171*100000</f>
        <v>10.710795142654403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0</v>
      </c>
      <c r="J173" s="11">
        <v>3629</v>
      </c>
      <c r="K173" s="58" t="s">
        <v>1121</v>
      </c>
      <c r="L173" s="8">
        <f>I173/J173*100000</f>
        <v>0</v>
      </c>
      <c r="M173" s="7" t="str">
        <f>IF(L173=0,"Silencioso",IF(AND(L173&gt;0,L173&lt;100),"Baixa",IF(AND(L173&gt;=100,L173&lt;300),"Média",IF(AND(L173&gt;=300,L173&lt;500),"Alta",IF(L173&gt;=500,"Muito Alta","Avaliar")))))</f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0</v>
      </c>
      <c r="J174" s="11">
        <v>6366</v>
      </c>
      <c r="K174" s="58" t="s">
        <v>1121</v>
      </c>
      <c r="L174" s="8">
        <f>I174/J174*100000</f>
        <v>0</v>
      </c>
      <c r="M174" s="7" t="str">
        <f>IF(L174=0,"Silencioso",IF(AND(L174&gt;0,L174&lt;100),"Baixa",IF(AND(L174&gt;=100,L174&lt;300),"Média",IF(AND(L174&gt;=300,L174&lt;500),"Alta",IF(L174&gt;=500,"Muito Alta","Avaliar")))))</f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1</v>
      </c>
      <c r="G176" s="12">
        <f>VLOOKUP($A176,Chik!$1:$1048576,10,FALSE)</f>
        <v>1</v>
      </c>
      <c r="H176" s="12">
        <f>VLOOKUP($A176,zika!$1:$1048576,10,FALSE)</f>
        <v>0</v>
      </c>
      <c r="I176" s="12">
        <f>H176+F176+G176</f>
        <v>2</v>
      </c>
      <c r="J176" s="11">
        <v>21703</v>
      </c>
      <c r="K176" s="58" t="s">
        <v>1121</v>
      </c>
      <c r="L176" s="8">
        <f>I176/J176*100000</f>
        <v>9.2153158549509282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13</v>
      </c>
      <c r="G178" s="12">
        <f>VLOOKUP($A178,Chik!$1:$1048576,10,FALSE)</f>
        <v>0</v>
      </c>
      <c r="H178" s="12">
        <f>VLOOKUP($A178,zika!$1:$1048576,10,FALSE)</f>
        <v>3</v>
      </c>
      <c r="I178" s="12">
        <f>H178+F178+G178</f>
        <v>16</v>
      </c>
      <c r="J178" s="11">
        <v>7017</v>
      </c>
      <c r="K178" s="58" t="s">
        <v>1121</v>
      </c>
      <c r="L178" s="8">
        <f>I178/J178*100000</f>
        <v>228.01767136953112</v>
      </c>
      <c r="M178" s="7" t="str">
        <f>IF(L178=0,"Silencioso",IF(AND(L178&gt;0,L178&lt;100),"Baixa",IF(AND(L178&gt;=100,L178&lt;300),"Média",IF(AND(L178&gt;=300,L178&lt;500),"Alta",IF(L178&gt;=500,"Muito Alta","Avaliar")))))</f>
        <v>Média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25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25</v>
      </c>
      <c r="J179" s="11">
        <v>10425</v>
      </c>
      <c r="K179" s="58" t="s">
        <v>1121</v>
      </c>
      <c r="L179" s="8">
        <f>I179/J179*100000</f>
        <v>239.80815347721821</v>
      </c>
      <c r="M179" s="7" t="str">
        <f>IF(L179=0,"Silencioso",IF(AND(L179&gt;0,L179&lt;100),"Baixa",IF(AND(L179&gt;=100,L179&lt;300),"Média",IF(AND(L179&gt;=300,L179&lt;500),"Alta",IF(L179&gt;=500,"Muito Alta","Avaliar")))))</f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0</v>
      </c>
      <c r="J182" s="11">
        <v>15368</v>
      </c>
      <c r="K182" s="58" t="s">
        <v>1121</v>
      </c>
      <c r="L182" s="8">
        <f>I182/J182*100000</f>
        <v>0</v>
      </c>
      <c r="M182" s="7" t="str">
        <f>IF(L182=0,"Silencioso",IF(AND(L182&gt;0,L182&lt;100),"Baixa",IF(AND(L182&gt;=100,L182&lt;300),"Média",IF(AND(L182&gt;=300,L182&lt;500),"Alta",IF(L182&gt;=500,"Muito Alta","Avaliar")))))</f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0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0</v>
      </c>
      <c r="J183" s="11">
        <v>13397</v>
      </c>
      <c r="K183" s="58" t="s">
        <v>1121</v>
      </c>
      <c r="L183" s="8">
        <f>I183/J183*100000</f>
        <v>0</v>
      </c>
      <c r="M183" s="7" t="str">
        <f>IF(L183=0,"Silencioso",IF(AND(L183&gt;0,L183&lt;100),"Baixa",IF(AND(L183&gt;=100,L183&lt;300),"Média",IF(AND(L183&gt;=300,L183&lt;500),"Alta",IF(L183&gt;=500,"Muito Alta","Avaliar")))))</f>
        <v>Silencioso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1121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3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3</v>
      </c>
      <c r="J187" s="11">
        <v>7590</v>
      </c>
      <c r="K187" s="58" t="s">
        <v>1121</v>
      </c>
      <c r="L187" s="8">
        <f>I187/J187*100000</f>
        <v>39.525691699604742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3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3</v>
      </c>
      <c r="J188" s="11">
        <v>28366</v>
      </c>
      <c r="K188" s="58" t="s">
        <v>1122</v>
      </c>
      <c r="L188" s="8">
        <f>I188/J188*100000</f>
        <v>10.576041740111402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1121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1121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1121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9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9</v>
      </c>
      <c r="J195" s="11">
        <v>27425</v>
      </c>
      <c r="K195" s="58" t="s">
        <v>1122</v>
      </c>
      <c r="L195" s="8">
        <f>I195/J195*100000</f>
        <v>32.816773017319967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1121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6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6</v>
      </c>
      <c r="J198" s="11">
        <v>17641</v>
      </c>
      <c r="K198" s="58" t="s">
        <v>1121</v>
      </c>
      <c r="L198" s="8">
        <f>I198/J198*100000</f>
        <v>34.011677342554272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3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3</v>
      </c>
      <c r="J199" s="11">
        <v>5480</v>
      </c>
      <c r="K199" s="58" t="s">
        <v>1121</v>
      </c>
      <c r="L199" s="8">
        <f>I199/J199*100000</f>
        <v>54.744525547445264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1</v>
      </c>
      <c r="J201" s="11">
        <v>11525</v>
      </c>
      <c r="K201" s="58" t="s">
        <v>1121</v>
      </c>
      <c r="L201" s="8">
        <f>I201/J201*100000</f>
        <v>8.676789587852495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0</v>
      </c>
      <c r="J202" s="11">
        <v>7595</v>
      </c>
      <c r="K202" s="58" t="s">
        <v>1121</v>
      </c>
      <c r="L202" s="8">
        <f>I202/J202*100000</f>
        <v>0</v>
      </c>
      <c r="M202" s="7" t="str">
        <f>IF(L202=0,"Silencioso",IF(AND(L202&gt;0,L202&lt;100),"Baixa",IF(AND(L202&gt;=100,L202&lt;300),"Média",IF(AND(L202&gt;=300,L202&lt;500),"Alta",IF(L202&gt;=500,"Muito Alta","Avaliar")))))</f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0</v>
      </c>
      <c r="J203" s="11">
        <v>6657</v>
      </c>
      <c r="K203" s="58" t="s">
        <v>1121</v>
      </c>
      <c r="L203" s="8">
        <f>I203/J203*100000</f>
        <v>0</v>
      </c>
      <c r="M203" s="7" t="str">
        <f>IF(L203=0,"Silencioso",IF(AND(L203&gt;0,L203&lt;100),"Baixa",IF(AND(L203&gt;=100,L203&lt;300),"Média",IF(AND(L203&gt;=300,L203&lt;500),"Alta",IF(L203&gt;=500,"Muito Alta","Avaliar")))))</f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4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4</v>
      </c>
      <c r="J204" s="11">
        <v>11813</v>
      </c>
      <c r="K204" s="58" t="s">
        <v>1121</v>
      </c>
      <c r="L204" s="8">
        <f>I204/J204*100000</f>
        <v>33.861000592567507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7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7</v>
      </c>
      <c r="J205" s="11">
        <v>54196</v>
      </c>
      <c r="K205" s="58" t="s">
        <v>1122</v>
      </c>
      <c r="L205" s="8">
        <f>I205/J205*100000</f>
        <v>12.916082367702415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8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8</v>
      </c>
      <c r="J207" s="11">
        <v>6908</v>
      </c>
      <c r="K207" s="58" t="s">
        <v>1121</v>
      </c>
      <c r="L207" s="8">
        <f>I207/J207*100000</f>
        <v>115.80775911986102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0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0</v>
      </c>
      <c r="J208" s="11">
        <v>127539</v>
      </c>
      <c r="K208" s="58" t="s">
        <v>1124</v>
      </c>
      <c r="L208" s="8">
        <f>I208/J208*100000</f>
        <v>0</v>
      </c>
      <c r="M208" s="7" t="str">
        <f>IF(L208=0,"Silencioso",IF(AND(L208&gt;0,L208&lt;100),"Baixa",IF(AND(L208&gt;=100,L208&lt;300),"Média",IF(AND(L208&gt;=300,L208&lt;500),"Alta",IF(L208&gt;=500,"Muito Alta","Avaliar")))))</f>
        <v>Silencioso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42</v>
      </c>
      <c r="G209" s="12">
        <f>VLOOKUP($A209,Chik!$1:$1048576,10,FALSE)</f>
        <v>2</v>
      </c>
      <c r="H209" s="12">
        <f>VLOOKUP($A209,zika!$1:$1048576,10,FALSE)</f>
        <v>0</v>
      </c>
      <c r="I209" s="12">
        <f>H209+F209+G209</f>
        <v>44</v>
      </c>
      <c r="J209" s="11">
        <v>22892</v>
      </c>
      <c r="K209" s="58" t="s">
        <v>1121</v>
      </c>
      <c r="L209" s="8">
        <f>I209/J209*100000</f>
        <v>192.20688450113576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110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110</v>
      </c>
      <c r="J211" s="11">
        <v>659070</v>
      </c>
      <c r="K211" s="58" t="s">
        <v>1125</v>
      </c>
      <c r="L211" s="8">
        <f>I211/J211*100000</f>
        <v>16.690184654133855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2</v>
      </c>
      <c r="J214" s="11">
        <v>8883</v>
      </c>
      <c r="K214" s="58" t="s">
        <v>1121</v>
      </c>
      <c r="L214" s="8">
        <f>I214/J214*100000</f>
        <v>22.514916131937408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0</v>
      </c>
      <c r="J215" s="11">
        <v>3534</v>
      </c>
      <c r="K215" s="58" t="s">
        <v>1121</v>
      </c>
      <c r="L215" s="8">
        <f>I215/J215*100000</f>
        <v>0</v>
      </c>
      <c r="M215" s="7" t="str">
        <f>IF(L215=0,"Silencioso",IF(AND(L215&gt;0,L215&lt;100),"Baixa",IF(AND(L215&gt;=100,L215&lt;300),"Média",IF(AND(L215&gt;=300,L215&lt;500),"Alta",IF(L215&gt;=500,"Muito Alta","Avaliar")))))</f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2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2</v>
      </c>
      <c r="J216" s="11">
        <v>23797</v>
      </c>
      <c r="K216" s="58" t="s">
        <v>1121</v>
      </c>
      <c r="L216" s="8">
        <f>I216/J216*100000</f>
        <v>8.4044207253015077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1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1</v>
      </c>
      <c r="J217" s="11">
        <v>10040</v>
      </c>
      <c r="K217" s="58" t="s">
        <v>1121</v>
      </c>
      <c r="L217" s="8">
        <f>I217/J217*100000</f>
        <v>9.9601593625498008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20</v>
      </c>
      <c r="G218" s="12">
        <f>VLOOKUP($A218,Chik!$1:$1048576,10,FALSE)</f>
        <v>1</v>
      </c>
      <c r="H218" s="12">
        <f>VLOOKUP($A218,zika!$1:$1048576,10,FALSE)</f>
        <v>0</v>
      </c>
      <c r="I218" s="12">
        <f>H218+F218+G218</f>
        <v>21</v>
      </c>
      <c r="J218" s="11">
        <v>27982</v>
      </c>
      <c r="K218" s="58" t="s">
        <v>1122</v>
      </c>
      <c r="L218" s="8">
        <f>I218/J218*100000</f>
        <v>75.048245300550363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8</v>
      </c>
      <c r="G219" s="12">
        <f>VLOOKUP($A219,Chik!$1:$1048576,10,FALSE)</f>
        <v>10</v>
      </c>
      <c r="H219" s="12">
        <f>VLOOKUP($A219,zika!$1:$1048576,10,FALSE)</f>
        <v>0</v>
      </c>
      <c r="I219" s="12">
        <f>H219+F219+G219</f>
        <v>18</v>
      </c>
      <c r="J219" s="11">
        <v>109405</v>
      </c>
      <c r="K219" s="58" t="s">
        <v>1124</v>
      </c>
      <c r="L219" s="8">
        <f>I219/J219*100000</f>
        <v>16.4526301357342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0</v>
      </c>
      <c r="J220" s="11">
        <v>9228</v>
      </c>
      <c r="K220" s="58" t="s">
        <v>1121</v>
      </c>
      <c r="L220" s="8">
        <f>I220/J220*100000</f>
        <v>0</v>
      </c>
      <c r="M220" s="7" t="str">
        <f>IF(L220=0,"Silencioso",IF(AND(L220&gt;0,L220&lt;100),"Baixa",IF(AND(L220&gt;=100,L220&lt;300),"Média",IF(AND(L220&gt;=300,L220&lt;500),"Alta",IF(L220&gt;=500,"Muito Alta","Avaliar")))))</f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1121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1121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22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22</v>
      </c>
      <c r="J227" s="11">
        <v>4396</v>
      </c>
      <c r="K227" s="58" t="s">
        <v>1121</v>
      </c>
      <c r="L227" s="8">
        <f>I227/J227*100000</f>
        <v>500.45495905368517</v>
      </c>
      <c r="M227" s="7" t="str">
        <f>IF(L227=0,"Silencioso",IF(AND(L227&gt;0,L227&lt;100),"Baixa",IF(AND(L227&gt;=100,L227&lt;300),"Média",IF(AND(L227&gt;=300,L227&lt;500),"Alta",IF(L227&gt;=500,"Muito Alta","Avaliar")))))</f>
        <v>Muito Alta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3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3</v>
      </c>
      <c r="J228" s="11">
        <v>6646</v>
      </c>
      <c r="K228" s="58" t="s">
        <v>1121</v>
      </c>
      <c r="L228" s="8">
        <f>I228/J228*100000</f>
        <v>45.139933794763763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3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3</v>
      </c>
      <c r="J229" s="11">
        <v>12660</v>
      </c>
      <c r="K229" s="58" t="s">
        <v>1121</v>
      </c>
      <c r="L229" s="8">
        <f>I229/J229*100000</f>
        <v>23.696682464454977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5145</v>
      </c>
      <c r="K231" s="58" t="s">
        <v>1121</v>
      </c>
      <c r="L231" s="8">
        <f>I231/J231*100000</f>
        <v>19.436345966958214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1121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7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7</v>
      </c>
      <c r="J238" s="11">
        <v>79625</v>
      </c>
      <c r="K238" s="58" t="s">
        <v>1123</v>
      </c>
      <c r="L238" s="8">
        <f>I238/J238*100000</f>
        <v>8.7912087912087902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1</v>
      </c>
      <c r="J239" s="11">
        <v>5399</v>
      </c>
      <c r="K239" s="58" t="s">
        <v>1121</v>
      </c>
      <c r="L239" s="8">
        <f>I239/J239*100000</f>
        <v>18.521948508983144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2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2</v>
      </c>
      <c r="J240" s="11">
        <v>8035</v>
      </c>
      <c r="K240" s="58" t="s">
        <v>1121</v>
      </c>
      <c r="L240" s="8">
        <f>I240/J240*100000</f>
        <v>24.891101431238329</v>
      </c>
      <c r="M240" s="7" t="str">
        <f>IF(L240=0,"Silencioso",IF(AND(L240&gt;0,L240&lt;100),"Baixa",IF(AND(L240&gt;=100,L240&lt;300),"Média",IF(AND(L240&gt;=300,L240&lt;500),"Alta",IF(L240&gt;=500,"Muito Alta","Avaliar")))))</f>
        <v>Baixa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0</v>
      </c>
      <c r="J241" s="11">
        <v>7098</v>
      </c>
      <c r="K241" s="58" t="s">
        <v>1121</v>
      </c>
      <c r="L241" s="8">
        <f>I241/J241*100000</f>
        <v>0</v>
      </c>
      <c r="M241" s="7" t="str">
        <f>IF(L241=0,"Silencioso",IF(AND(L241&gt;0,L241&lt;100),"Baixa",IF(AND(L241&gt;=100,L241&lt;300),"Média",IF(AND(L241&gt;=300,L241&lt;500),"Alta",IF(L241&gt;=500,"Muito Alta","Avaliar")))))</f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18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18</v>
      </c>
      <c r="J242" s="11">
        <v>10291</v>
      </c>
      <c r="K242" s="58" t="s">
        <v>1121</v>
      </c>
      <c r="L242" s="8">
        <f>I242/J242*100000</f>
        <v>174.9101156350209</v>
      </c>
      <c r="M242" s="7" t="str">
        <f>IF(L242=0,"Silencioso",IF(AND(L242&gt;0,L242&lt;100),"Baixa",IF(AND(L242&gt;=100,L242&lt;300),"Média",IF(AND(L242&gt;=300,L242&lt;500),"Alta",IF(L242&gt;=500,"Muito Alta","Avaliar")))))</f>
        <v>Média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1</v>
      </c>
      <c r="J243" s="11">
        <v>4996</v>
      </c>
      <c r="K243" s="58" t="s">
        <v>1121</v>
      </c>
      <c r="L243" s="8">
        <f>I243/J243*100000</f>
        <v>20.016012810248196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60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60</v>
      </c>
      <c r="J246" s="11">
        <v>47617</v>
      </c>
      <c r="K246" s="58" t="s">
        <v>1122</v>
      </c>
      <c r="L246" s="8">
        <f>I246/J246*100000</f>
        <v>126.00541823298403</v>
      </c>
      <c r="M246" s="7" t="str">
        <f>IF(L246=0,"Silencioso",IF(AND(L246&gt;0,L246&lt;100),"Baixa",IF(AND(L246&gt;=100,L246&lt;300),"Média",IF(AND(L246&gt;=300,L246&lt;500),"Alta",IF(L246&gt;=500,"Muito Alta","Avaliar")))))</f>
        <v>Média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39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39</v>
      </c>
      <c r="J248" s="11">
        <v>7852</v>
      </c>
      <c r="K248" s="58" t="s">
        <v>1121</v>
      </c>
      <c r="L248" s="8">
        <f>I248/J248*100000</f>
        <v>496.68874172185434</v>
      </c>
      <c r="M248" s="7" t="str">
        <f>IF(L248=0,"Silencioso",IF(AND(L248&gt;0,L248&lt;100),"Baixa",IF(AND(L248&gt;=100,L248&lt;300),"Média",IF(AND(L248&gt;=300,L248&lt;500),"Alta",IF(L248&gt;=500,"Muito Alta","Avaliar")))))</f>
        <v>Alta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1</v>
      </c>
      <c r="J249" s="11">
        <v>3411</v>
      </c>
      <c r="K249" s="58" t="s">
        <v>1121</v>
      </c>
      <c r="L249" s="8">
        <f>I249/J249*100000</f>
        <v>29.316915860451481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1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1</v>
      </c>
      <c r="J251" s="11">
        <v>4984</v>
      </c>
      <c r="K251" s="58" t="s">
        <v>1121</v>
      </c>
      <c r="L251" s="8">
        <f>I251/J251*100000</f>
        <v>20.064205457463885</v>
      </c>
      <c r="M251" s="7" t="str">
        <f>IF(L251=0,"Silencioso",IF(AND(L251&gt;0,L251&lt;100),"Baixa",IF(AND(L251&gt;=100,L251&lt;300),"Média",IF(AND(L251&gt;=300,L251&lt;500),"Alta",IF(L251&gt;=500,"Muito Alta","Avaliar")))))</f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7527</v>
      </c>
      <c r="K252" s="58" t="s">
        <v>1121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19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19</v>
      </c>
      <c r="J253" s="11">
        <v>235977</v>
      </c>
      <c r="K253" s="58" t="s">
        <v>1124</v>
      </c>
      <c r="L253" s="8">
        <f>I253/J253*100000</f>
        <v>8.0516321505909474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4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4</v>
      </c>
      <c r="J254" s="11">
        <v>6702</v>
      </c>
      <c r="K254" s="58" t="s">
        <v>1121</v>
      </c>
      <c r="L254" s="8">
        <f>I254/J254*100000</f>
        <v>59.683676514473298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2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2</v>
      </c>
      <c r="J255" s="11">
        <v>5996</v>
      </c>
      <c r="K255" s="58" t="s">
        <v>1121</v>
      </c>
      <c r="L255" s="8">
        <f>I255/J255*100000</f>
        <v>33.355570380253496</v>
      </c>
      <c r="M255" s="7" t="str">
        <f>IF(L255=0,"Silencioso",IF(AND(L255&gt;0,L255&lt;100),"Baixa",IF(AND(L255&gt;=100,L255&lt;300),"Média",IF(AND(L255&gt;=300,L255&lt;500),"Alta",IF(L255&gt;=500,"Muito Alta","Avaliar")))))</f>
        <v>Baixa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1121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1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</v>
      </c>
      <c r="J257" s="11">
        <v>3699</v>
      </c>
      <c r="K257" s="58" t="s">
        <v>1121</v>
      </c>
      <c r="L257" s="8">
        <f>I257/J257*100000</f>
        <v>27.034333603676671</v>
      </c>
      <c r="M257" s="7" t="str">
        <f>IF(L257=0,"Silencioso",IF(AND(L257&gt;0,L257&lt;100),"Baixa",IF(AND(L257&gt;=100,L257&lt;300),"Média",IF(AND(L257&gt;=300,L257&lt;500),"Alta",IF(L257&gt;=500,"Muito Alta","Avaliar")))))</f>
        <v>Baixa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1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1</v>
      </c>
      <c r="J261" s="11">
        <v>3007</v>
      </c>
      <c r="K261" s="58" t="s">
        <v>1121</v>
      </c>
      <c r="L261" s="8">
        <f>I261/J261*100000</f>
        <v>33.255736614566011</v>
      </c>
      <c r="M261" s="7" t="str">
        <f>IF(L261=0,"Silencioso",IF(AND(L261&gt;0,L261&lt;100),"Baixa",IF(AND(L261&gt;=100,L261&lt;300),"Média",IF(AND(L261&gt;=300,L261&lt;500),"Alta",IF(L261&gt;=500,"Muito Alta","Avaliar")))))</f>
        <v>Baixa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2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2</v>
      </c>
      <c r="J262" s="11">
        <v>6523</v>
      </c>
      <c r="K262" s="58" t="s">
        <v>1121</v>
      </c>
      <c r="L262" s="8">
        <f>I262/J262*100000</f>
        <v>30.660738923808065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10081</v>
      </c>
      <c r="K263" s="58" t="s">
        <v>1121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5185</v>
      </c>
      <c r="K264" s="58" t="s">
        <v>1121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2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2</v>
      </c>
      <c r="J265" s="11">
        <v>13541</v>
      </c>
      <c r="K265" s="58" t="s">
        <v>1121</v>
      </c>
      <c r="L265" s="8">
        <f>I265/J265*100000</f>
        <v>14.769957905619968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27823</v>
      </c>
      <c r="K270" s="58" t="s">
        <v>1122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0</v>
      </c>
      <c r="J271" s="11">
        <v>11064</v>
      </c>
      <c r="K271" s="58" t="s">
        <v>1121</v>
      </c>
      <c r="L271" s="8">
        <f>I271/J271*100000</f>
        <v>0</v>
      </c>
      <c r="M271" s="7" t="str">
        <f>IF(L271=0,"Silencioso",IF(AND(L271&gt;0,L271&lt;100),"Baixa",IF(AND(L271&gt;=100,L271&lt;300),"Média",IF(AND(L271&gt;=300,L271&lt;500),"Alta",IF(L271&gt;=500,"Muito Alta","Avaliar")))))</f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1</v>
      </c>
      <c r="J272" s="11">
        <v>7244</v>
      </c>
      <c r="K272" s="58" t="s">
        <v>1121</v>
      </c>
      <c r="L272" s="8">
        <f>I272/J272*100000</f>
        <v>13.80452788514633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5362</v>
      </c>
      <c r="K273" s="58" t="s">
        <v>1121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1</v>
      </c>
      <c r="J274" s="11">
        <v>15214</v>
      </c>
      <c r="K274" s="58" t="s">
        <v>1121</v>
      </c>
      <c r="L274" s="8">
        <f>I274/J274*100000</f>
        <v>6.5728933876692519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29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29</v>
      </c>
      <c r="J276" s="11">
        <v>70200</v>
      </c>
      <c r="K276" s="58" t="s">
        <v>1123</v>
      </c>
      <c r="L276" s="8">
        <f>I276/J276*100000</f>
        <v>41.310541310541311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2</v>
      </c>
      <c r="H277" s="12">
        <f>VLOOKUP($A277,zika!$1:$1048576,10,FALSE)</f>
        <v>0</v>
      </c>
      <c r="I277" s="12">
        <f>H277+F277+G277</f>
        <v>2</v>
      </c>
      <c r="J277" s="11">
        <v>24773</v>
      </c>
      <c r="K277" s="58" t="s">
        <v>1121</v>
      </c>
      <c r="L277" s="8">
        <f>I277/J277*100000</f>
        <v>8.0733056149840561</v>
      </c>
      <c r="M277" s="7" t="str">
        <f>IF(L277=0,"Silencioso",IF(AND(L277&gt;0,L277&lt;100),"Baixa",IF(AND(L277&gt;=100,L277&lt;300),"Média",IF(AND(L277&gt;=300,L277&lt;500),"Alta",IF(L277&gt;=500,"Muito Alta","Avaliar")))))</f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2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2</v>
      </c>
      <c r="J282" s="11">
        <v>3508</v>
      </c>
      <c r="K282" s="58" t="s">
        <v>1121</v>
      </c>
      <c r="L282" s="8">
        <f>I282/J282*100000</f>
        <v>57.012542759407069</v>
      </c>
      <c r="M282" s="7" t="str">
        <f>IF(L282=0,"Silencioso",IF(AND(L282&gt;0,L282&lt;100),"Baixa",IF(AND(L282&gt;=100,L282&lt;300),"Média",IF(AND(L282&gt;=300,L282&lt;500),"Alta",IF(L282&gt;=500,"Muito Alta","Avaliar")))))</f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7936</v>
      </c>
      <c r="K283" s="58" t="s">
        <v>1121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1</v>
      </c>
      <c r="J284" s="11">
        <v>11218</v>
      </c>
      <c r="K284" s="58" t="s">
        <v>1121</v>
      </c>
      <c r="L284" s="8">
        <f>I284/J284*100000</f>
        <v>8.9142449634515959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1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1</v>
      </c>
      <c r="J285" s="11">
        <v>3904</v>
      </c>
      <c r="K285" s="58" t="s">
        <v>1121</v>
      </c>
      <c r="L285" s="8">
        <f>I285/J285*100000</f>
        <v>25.614754098360656</v>
      </c>
      <c r="M285" s="7" t="str">
        <f>IF(L285=0,"Silencioso",IF(AND(L285&gt;0,L285&lt;100),"Baixa",IF(AND(L285&gt;=100,L285&lt;300),"Média",IF(AND(L285&gt;=300,L285&lt;500),"Alta",IF(L285&gt;=500,"Muito Alta","Avaliar")))))</f>
        <v>Baixa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1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1</v>
      </c>
      <c r="J286" s="11">
        <v>35474</v>
      </c>
      <c r="K286" s="58" t="s">
        <v>1122</v>
      </c>
      <c r="L286" s="8">
        <f>I286/J286*100000</f>
        <v>2.8189660032700004</v>
      </c>
      <c r="M286" s="7" t="str">
        <f>IF(L286=0,"Silencioso",IF(AND(L286&gt;0,L286&lt;100),"Baixa",IF(AND(L286&gt;=100,L286&lt;300),"Média",IF(AND(L286&gt;=300,L286&lt;500),"Alta",IF(L286&gt;=500,"Muito Alta","Avaliar")))))</f>
        <v>Baixa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3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3</v>
      </c>
      <c r="J287" s="11">
        <v>2379</v>
      </c>
      <c r="K287" s="58" t="s">
        <v>1121</v>
      </c>
      <c r="L287" s="8">
        <f>I287/J287*100000</f>
        <v>126.10340479192938</v>
      </c>
      <c r="M287" s="7" t="str">
        <f>IF(L287=0,"Silencioso",IF(AND(L287&gt;0,L287&lt;100),"Baixa",IF(AND(L287&gt;=100,L287&lt;300),"Média",IF(AND(L287&gt;=300,L287&lt;500),"Alta",IF(L287&gt;=500,"Muito Alta","Avaliar")))))</f>
        <v>Média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6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6</v>
      </c>
      <c r="J290" s="11">
        <v>7409</v>
      </c>
      <c r="K290" s="58" t="s">
        <v>1121</v>
      </c>
      <c r="L290" s="8">
        <f>I290/J290*100000</f>
        <v>80.982588743420166</v>
      </c>
      <c r="M290" s="7" t="str">
        <f>IF(L290=0,"Silencioso",IF(AND(L290&gt;0,L290&lt;100),"Baixa",IF(AND(L290&gt;=100,L290&lt;300),"Média",IF(AND(L290&gt;=300,L290&lt;500),"Alta",IF(L290&gt;=500,"Muito Alta","Avaliar")))))</f>
        <v>Baixa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4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4</v>
      </c>
      <c r="J291" s="11">
        <v>15235</v>
      </c>
      <c r="K291" s="58" t="s">
        <v>1121</v>
      </c>
      <c r="L291" s="8">
        <f>I291/J291*100000</f>
        <v>26.255333114538889</v>
      </c>
      <c r="M291" s="7" t="str">
        <f>IF(L291=0,"Silencioso",IF(AND(L291&gt;0,L291&lt;100),"Baixa",IF(AND(L291&gt;=100,L291&lt;300),"Média",IF(AND(L291&gt;=300,L291&lt;500),"Alta",IF(L291&gt;=500,"Muito Alta","Avaliar")))))</f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1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1</v>
      </c>
      <c r="J295" s="11">
        <v>7386</v>
      </c>
      <c r="K295" s="58" t="s">
        <v>1121</v>
      </c>
      <c r="L295" s="8">
        <f>I295/J295*100000</f>
        <v>13.539128080151638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174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174</v>
      </c>
      <c r="J296" s="11">
        <v>67540</v>
      </c>
      <c r="K296" s="58" t="s">
        <v>1122</v>
      </c>
      <c r="L296" s="8">
        <f>I296/J296*100000</f>
        <v>257.62511104530648</v>
      </c>
      <c r="M296" s="7" t="str">
        <f>IF(L296=0,"Silencioso",IF(AND(L296&gt;0,L296&lt;100),"Baixa",IF(AND(L296&gt;=100,L296&lt;300),"Média",IF(AND(L296&gt;=300,L296&lt;500),"Alta",IF(L296&gt;=500,"Muito Alta","Avaliar")))))</f>
        <v>Média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2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2</v>
      </c>
      <c r="J298" s="11">
        <v>4387</v>
      </c>
      <c r="K298" s="58" t="s">
        <v>1121</v>
      </c>
      <c r="L298" s="8">
        <f>I298/J298*100000</f>
        <v>45.589240939138364</v>
      </c>
      <c r="M298" s="7" t="str">
        <f>IF(L298=0,"Silencioso",IF(AND(L298&gt;0,L298&lt;100),"Baixa",IF(AND(L298&gt;=100,L298&lt;300),"Média",IF(AND(L298&gt;=300,L298&lt;500),"Alta",IF(L298&gt;=500,"Muito Alta","Avaliar")))))</f>
        <v>Baixa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1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1</v>
      </c>
      <c r="J299" s="11">
        <v>2927</v>
      </c>
      <c r="K299" s="58" t="s">
        <v>1121</v>
      </c>
      <c r="L299" s="8">
        <f>I299/J299*100000</f>
        <v>34.164673727365901</v>
      </c>
      <c r="M299" s="7" t="str">
        <f>IF(L299=0,"Silencioso",IF(AND(L299&gt;0,L299&lt;100),"Baixa",IF(AND(L299&gt;=100,L299&lt;300),"Média",IF(AND(L299&gt;=300,L299&lt;500),"Alta",IF(L299&gt;=500,"Muito Alta","Avaliar")))))</f>
        <v>Baixa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10343</v>
      </c>
      <c r="K300" s="58" t="s">
        <v>1121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6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6</v>
      </c>
      <c r="J302" s="11">
        <v>26181</v>
      </c>
      <c r="K302" s="58" t="s">
        <v>1122</v>
      </c>
      <c r="L302" s="8">
        <f>I302/J302*100000</f>
        <v>22.917382834880257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3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3</v>
      </c>
      <c r="J303" s="11">
        <v>5446</v>
      </c>
      <c r="K303" s="58" t="s">
        <v>1121</v>
      </c>
      <c r="L303" s="8">
        <f>I303/J303*100000</f>
        <v>55.086301872934271</v>
      </c>
      <c r="M303" s="7" t="str">
        <f>IF(L303=0,"Silencioso",IF(AND(L303&gt;0,L303&lt;100),"Baixa",IF(AND(L303&gt;=100,L303&lt;300),"Média",IF(AND(L303&gt;=300,L303&lt;500),"Alta",IF(L303&gt;=500,"Muito Alta","Avaliar")))))</f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6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6</v>
      </c>
      <c r="J304" s="11">
        <v>5891</v>
      </c>
      <c r="K304" s="58" t="s">
        <v>1121</v>
      </c>
      <c r="L304" s="8">
        <f>I304/J304*100000</f>
        <v>101.85028008827025</v>
      </c>
      <c r="M304" s="7" t="str">
        <f>IF(L304=0,"Silencioso",IF(AND(L304&gt;0,L304&lt;100),"Baixa",IF(AND(L304&gt;=100,L304&lt;300),"Média",IF(AND(L304&gt;=300,L304&lt;500),"Alta",IF(L304&gt;=500,"Muito Alta","Avaliar")))))</f>
        <v>Média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14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14</v>
      </c>
      <c r="J307" s="11">
        <v>17701</v>
      </c>
      <c r="K307" s="58" t="s">
        <v>1121</v>
      </c>
      <c r="L307" s="8">
        <f>I307/J307*100000</f>
        <v>79.091576747076431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1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1</v>
      </c>
      <c r="J308" s="11">
        <v>4601</v>
      </c>
      <c r="K308" s="58" t="s">
        <v>1121</v>
      </c>
      <c r="L308" s="8">
        <f>I308/J308*100000</f>
        <v>21.734405564007826</v>
      </c>
      <c r="M308" s="7" t="str">
        <f>IF(L308=0,"Silencioso",IF(AND(L308&gt;0,L308&lt;100),"Baixa",IF(AND(L308&gt;=100,L308&lt;300),"Média",IF(AND(L308&gt;=300,L308&lt;500),"Alta",IF(L308&gt;=500,"Muito Alta","Avaliar")))))</f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77</v>
      </c>
      <c r="G310" s="12">
        <f>VLOOKUP($A310,Chik!$1:$1048576,10,FALSE)</f>
        <v>1</v>
      </c>
      <c r="H310" s="12">
        <f>VLOOKUP($A310,zika!$1:$1048576,10,FALSE)</f>
        <v>0</v>
      </c>
      <c r="I310" s="12">
        <f>H310+F310+G310</f>
        <v>78</v>
      </c>
      <c r="J310" s="11">
        <v>58962</v>
      </c>
      <c r="K310" s="58" t="s">
        <v>1122</v>
      </c>
      <c r="L310" s="8">
        <f>I310/J310*100000</f>
        <v>132.28859265289509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1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1</v>
      </c>
      <c r="J311" s="11">
        <v>4304</v>
      </c>
      <c r="K311" s="58" t="s">
        <v>1121</v>
      </c>
      <c r="L311" s="8">
        <f>I311/J311*100000</f>
        <v>23.234200743494423</v>
      </c>
      <c r="M311" s="7" t="str">
        <f>IF(L311=0,"Silencioso",IF(AND(L311&gt;0,L311&lt;100),"Baixa",IF(AND(L311&gt;=100,L311&lt;300),"Média",IF(AND(L311&gt;=300,L311&lt;500),"Alta",IF(L311&gt;=500,"Muito Alta","Avaliar")))))</f>
        <v>Baixa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2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2</v>
      </c>
      <c r="J312" s="11">
        <v>6844</v>
      </c>
      <c r="K312" s="58" t="s">
        <v>1121</v>
      </c>
      <c r="L312" s="8">
        <f>I312/J312*100000</f>
        <v>29.22267679719462</v>
      </c>
      <c r="M312" s="7" t="str">
        <f>IF(L312=0,"Silencioso",IF(AND(L312&gt;0,L312&lt;100),"Baixa",IF(AND(L312&gt;=100,L312&lt;300),"Média",IF(AND(L312&gt;=300,L312&lt;500),"Alta",IF(L312&gt;=500,"Muito Alta","Avaliar")))))</f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3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3</v>
      </c>
      <c r="J314" s="11">
        <v>3136</v>
      </c>
      <c r="K314" s="58" t="s">
        <v>1121</v>
      </c>
      <c r="L314" s="8">
        <f>I314/J314*100000</f>
        <v>95.66326530612244</v>
      </c>
      <c r="M314" s="7" t="str">
        <f>IF(L314=0,"Silencioso",IF(AND(L314&gt;0,L314&lt;100),"Baixa",IF(AND(L314&gt;=100,L314&lt;300),"Média",IF(AND(L314&gt;=300,L314&lt;500),"Alta",IF(L314&gt;=500,"Muito Alta","Avaliar")))))</f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1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1</v>
      </c>
      <c r="J317" s="11">
        <v>4345</v>
      </c>
      <c r="K317" s="58" t="s">
        <v>1121</v>
      </c>
      <c r="L317" s="8">
        <f>I317/J317*100000</f>
        <v>23.014959723820482</v>
      </c>
      <c r="M317" s="7" t="str">
        <f>IF(L317=0,"Silencioso",IF(AND(L317&gt;0,L317&lt;100),"Baixa",IF(AND(L317&gt;=100,L317&lt;300),"Média",IF(AND(L317&gt;=300,L317&lt;500),"Alta",IF(L317&gt;=500,"Muito Alta","Avaliar")))))</f>
        <v>Baixa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2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2</v>
      </c>
      <c r="J319" s="11">
        <v>11833</v>
      </c>
      <c r="K319" s="58" t="s">
        <v>1121</v>
      </c>
      <c r="L319" s="8">
        <f>I319/J319*100000</f>
        <v>16.901884560128455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105</v>
      </c>
      <c r="G320" s="12">
        <f>VLOOKUP($A320,Chik!$1:$1048576,10,FALSE)</f>
        <v>2</v>
      </c>
      <c r="H320" s="12">
        <f>VLOOKUP($A320,zika!$1:$1048576,10,FALSE)</f>
        <v>1</v>
      </c>
      <c r="I320" s="12">
        <f>H320+F320+G320</f>
        <v>108</v>
      </c>
      <c r="J320" s="11">
        <v>278685</v>
      </c>
      <c r="K320" s="58" t="s">
        <v>1124</v>
      </c>
      <c r="L320" s="8">
        <f>I320/J320*100000</f>
        <v>38.753431293395771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1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1</v>
      </c>
      <c r="J321" s="11">
        <v>15779</v>
      </c>
      <c r="K321" s="58" t="s">
        <v>1121</v>
      </c>
      <c r="L321" s="8">
        <f>I321/J321*100000</f>
        <v>6.3375372330312434</v>
      </c>
      <c r="M321" s="7" t="str">
        <f>IF(L321=0,"Silencioso",IF(AND(L321&gt;0,L321&lt;100),"Baixa",IF(AND(L321&gt;=100,L321&lt;300),"Média",IF(AND(L321&gt;=300,L321&lt;500),"Alta",IF(L321&gt;=500,"Muito Alta","Avaliar")))))</f>
        <v>Baixa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1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1</v>
      </c>
      <c r="J322" s="11">
        <v>1389</v>
      </c>
      <c r="K322" s="58" t="s">
        <v>1121</v>
      </c>
      <c r="L322" s="8">
        <f>I322/J322*100000</f>
        <v>71.994240460763137</v>
      </c>
      <c r="M322" s="7" t="str">
        <f>IF(L322=0,"Silencioso",IF(AND(L322&gt;0,L322&lt;100),"Baixa",IF(AND(L322&gt;=100,L322&lt;300),"Média",IF(AND(L322&gt;=300,L322&lt;500),"Alta",IF(L322&gt;=500,"Muito Alta","Avaliar")))))</f>
        <v>Baixa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1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1</v>
      </c>
      <c r="J323" s="11">
        <v>34057</v>
      </c>
      <c r="K323" s="58" t="s">
        <v>1122</v>
      </c>
      <c r="L323" s="8">
        <f>I323/J323*100000</f>
        <v>2.9362539272396275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2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2</v>
      </c>
      <c r="J324" s="11">
        <v>14233</v>
      </c>
      <c r="K324" s="58" t="s">
        <v>1121</v>
      </c>
      <c r="L324" s="8">
        <f>I324/J324*100000</f>
        <v>14.051851331412914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1</v>
      </c>
      <c r="J326" s="11">
        <v>4954</v>
      </c>
      <c r="K326" s="58" t="s">
        <v>1121</v>
      </c>
      <c r="L326" s="8">
        <f>I326/J326*100000</f>
        <v>20.185708518368994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8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8</v>
      </c>
      <c r="J327" s="11">
        <v>19025</v>
      </c>
      <c r="K327" s="58" t="s">
        <v>1121</v>
      </c>
      <c r="L327" s="8">
        <f>I327/J327*100000</f>
        <v>42.049934296977661</v>
      </c>
      <c r="M327" s="7" t="str">
        <f>IF(L327=0,"Silencioso",IF(AND(L327&gt;0,L327&lt;100),"Baixa",IF(AND(L327&gt;=100,L327&lt;300),"Média",IF(AND(L327&gt;=300,L327&lt;500),"Alta",IF(L327&gt;=500,"Muito Alta","Avaliar")))))</f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3</v>
      </c>
      <c r="G328" s="12">
        <f>VLOOKUP($A328,Chik!$1:$1048576,10,FALSE)</f>
        <v>1</v>
      </c>
      <c r="H328" s="12">
        <f>VLOOKUP($A328,zika!$1:$1048576,10,FALSE)</f>
        <v>0</v>
      </c>
      <c r="I328" s="12">
        <f>H328+F328+G328</f>
        <v>4</v>
      </c>
      <c r="J328" s="11">
        <v>8903</v>
      </c>
      <c r="K328" s="58" t="s">
        <v>1121</v>
      </c>
      <c r="L328" s="8">
        <f>I328/J328*100000</f>
        <v>44.928675727282936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1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1</v>
      </c>
      <c r="J330" s="11">
        <v>6591</v>
      </c>
      <c r="K330" s="58" t="s">
        <v>1121</v>
      </c>
      <c r="L330" s="8">
        <f>I330/J330*100000</f>
        <v>15.172204521316946</v>
      </c>
      <c r="M330" s="7" t="str">
        <f>IF(L330=0,"Silencioso",IF(AND(L330&gt;0,L330&lt;100),"Baixa",IF(AND(L330&gt;=100,L330&lt;300),"Média",IF(AND(L330&gt;=300,L330&lt;500),"Alta",IF(L330&gt;=500,"Muito Alta","Avaliar")))))</f>
        <v>Baixa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13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13</v>
      </c>
      <c r="J331" s="11">
        <v>51750</v>
      </c>
      <c r="K331" s="58" t="s">
        <v>1122</v>
      </c>
      <c r="L331" s="8">
        <f>I331/J331*100000</f>
        <v>25.120772946859905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8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8</v>
      </c>
      <c r="J332" s="11">
        <v>7105</v>
      </c>
      <c r="K332" s="58" t="s">
        <v>1121</v>
      </c>
      <c r="L332" s="8">
        <f>I332/J332*100000</f>
        <v>112.59676284306826</v>
      </c>
      <c r="M332" s="7" t="str">
        <f>IF(L332=0,"Silencioso",IF(AND(L332&gt;0,L332&lt;100),"Baixa",IF(AND(L332&gt;=100,L332&lt;300),"Média",IF(AND(L332&gt;=300,L332&lt;500),"Alta",IF(L332&gt;=500,"Muito Alta","Avaliar")))))</f>
        <v>Média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2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2</v>
      </c>
      <c r="J334" s="11">
        <v>8442</v>
      </c>
      <c r="K334" s="58" t="s">
        <v>1121</v>
      </c>
      <c r="L334" s="8">
        <f>I334/J334*100000</f>
        <v>23.691068467187872</v>
      </c>
      <c r="M334" s="7" t="str">
        <f>IF(L334=0,"Silencioso",IF(AND(L334&gt;0,L334&lt;100),"Baixa",IF(AND(L334&gt;=100,L334&lt;300),"Média",IF(AND(L334&gt;=300,L334&lt;500),"Alta",IF(L334&gt;=500,"Muito Alta","Avaliar")))))</f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1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1</v>
      </c>
      <c r="J335" s="11">
        <v>5704</v>
      </c>
      <c r="K335" s="58" t="s">
        <v>1121</v>
      </c>
      <c r="L335" s="8">
        <f>I335/J335*100000</f>
        <v>17.53155680224404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1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1</v>
      </c>
      <c r="J338" s="11">
        <v>5033</v>
      </c>
      <c r="K338" s="58" t="s">
        <v>1121</v>
      </c>
      <c r="L338" s="8">
        <f>I338/J338*100000</f>
        <v>19.868865487780649</v>
      </c>
      <c r="M338" s="7" t="str">
        <f>IF(L338=0,"Silencioso",IF(AND(L338&gt;0,L338&lt;100),"Baixa",IF(AND(L338&gt;=100,L338&lt;300),"Média",IF(AND(L338&gt;=300,L338&lt;500),"Alta",IF(L338&gt;=500,"Muito Alta","Avaliar")))))</f>
        <v>Baixa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2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2</v>
      </c>
      <c r="J339" s="11">
        <v>25035</v>
      </c>
      <c r="K339" s="58" t="s">
        <v>1122</v>
      </c>
      <c r="L339" s="8">
        <f>I339/J339*100000</f>
        <v>7.98881565807869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30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30</v>
      </c>
      <c r="J343" s="11">
        <v>179015</v>
      </c>
      <c r="K343" s="58" t="s">
        <v>1124</v>
      </c>
      <c r="L343" s="8">
        <f>I343/J343*100000</f>
        <v>16.758372203446637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11879</v>
      </c>
      <c r="K346" s="58" t="s">
        <v>1121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1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1</v>
      </c>
      <c r="J347" s="11">
        <v>42246</v>
      </c>
      <c r="K347" s="58" t="s">
        <v>1122</v>
      </c>
      <c r="L347" s="8">
        <f>I347/J347*100000</f>
        <v>2.3670880083321499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3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3</v>
      </c>
      <c r="J348" s="11">
        <v>10709</v>
      </c>
      <c r="K348" s="58" t="s">
        <v>1121</v>
      </c>
      <c r="L348" s="8">
        <f>I348/J348*100000</f>
        <v>28.013820151274629</v>
      </c>
      <c r="M348" s="7" t="str">
        <f>IF(L348=0,"Silencioso",IF(AND(L348&gt;0,L348&lt;100),"Baixa",IF(AND(L348&gt;=100,L348&lt;300),"Média",IF(AND(L348&gt;=300,L348&lt;500),"Alta",IF(L348&gt;=500,"Muito Alta","Avaliar")))))</f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6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6</v>
      </c>
      <c r="J349" s="11">
        <v>7971</v>
      </c>
      <c r="K349" s="58" t="s">
        <v>1121</v>
      </c>
      <c r="L349" s="8">
        <f>I349/J349*100000</f>
        <v>75.272864132480237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12303</v>
      </c>
      <c r="K351" s="58" t="s">
        <v>1121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1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1</v>
      </c>
      <c r="J355" s="11">
        <v>6829</v>
      </c>
      <c r="K355" s="58" t="s">
        <v>1121</v>
      </c>
      <c r="L355" s="8">
        <f>I355/J355*100000</f>
        <v>14.64343242055938</v>
      </c>
      <c r="M355" s="7" t="str">
        <f>IF(L355=0,"Silencioso",IF(AND(L355&gt;0,L355&lt;100),"Baixa",IF(AND(L355&gt;=100,L355&lt;300),"Média",IF(AND(L355&gt;=300,L355&lt;500),"Alta",IF(L355&gt;=500,"Muito Alta","Avaliar")))))</f>
        <v>Baixa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24204</v>
      </c>
      <c r="K357" s="58" t="s">
        <v>1121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205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205</v>
      </c>
      <c r="J358" s="11">
        <v>6228</v>
      </c>
      <c r="K358" s="58" t="s">
        <v>1121</v>
      </c>
      <c r="L358" s="8">
        <f>I358/J358*100000</f>
        <v>3291.586384071933</v>
      </c>
      <c r="M358" s="7" t="str">
        <f>IF(L358=0,"Silencioso",IF(AND(L358&gt;0,L358&lt;100),"Baixa",IF(AND(L358&gt;=100,L358&lt;300),"Média",IF(AND(L358&gt;=300,L358&lt;500),"Alta",IF(L358&gt;=500,"Muito Alta","Avaliar")))))</f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7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7</v>
      </c>
      <c r="J360" s="11">
        <v>18438</v>
      </c>
      <c r="K360" s="58" t="s">
        <v>1121</v>
      </c>
      <c r="L360" s="8">
        <f>I360/J360*100000</f>
        <v>37.965072133637058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110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110</v>
      </c>
      <c r="J361" s="11">
        <v>19717</v>
      </c>
      <c r="K361" s="58" t="s">
        <v>1121</v>
      </c>
      <c r="L361" s="8">
        <f>I361/J361*100000</f>
        <v>557.89420297205459</v>
      </c>
      <c r="M361" s="7" t="str">
        <f>IF(L361=0,"Silencioso",IF(AND(L361&gt;0,L361&lt;100),"Baixa",IF(AND(L361&gt;=100,L361&lt;300),"Média",IF(AND(L361&gt;=300,L361&lt;500),"Alta",IF(L361&gt;=500,"Muito Alta","Avaliar")))))</f>
        <v>Muito Alta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40</v>
      </c>
      <c r="G362" s="73">
        <f>VLOOKUP($A362,Chik!$1:$1048576,10,FALSE)</f>
        <v>20</v>
      </c>
      <c r="H362" s="12">
        <f>VLOOKUP($A362,zika!$1:$1048576,10,FALSE)</f>
        <v>0</v>
      </c>
      <c r="I362" s="12">
        <f>H362+F362+G362</f>
        <v>60</v>
      </c>
      <c r="J362" s="11">
        <v>261344</v>
      </c>
      <c r="K362" s="58" t="s">
        <v>1124</v>
      </c>
      <c r="L362" s="8">
        <f>I362/J362*100000</f>
        <v>22.958246602179504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6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6</v>
      </c>
      <c r="J363" s="11">
        <v>4217</v>
      </c>
      <c r="K363" s="58" t="s">
        <v>1121</v>
      </c>
      <c r="L363" s="8">
        <f>I363/J363*100000</f>
        <v>142.28124258951863</v>
      </c>
      <c r="M363" s="7" t="str">
        <f>IF(L363=0,"Silencioso",IF(AND(L363&gt;0,L363&lt;100),"Baixa",IF(AND(L363&gt;=100,L363&lt;300),"Média",IF(AND(L363&gt;=300,L363&lt;500),"Alta",IF(L363&gt;=500,"Muito Alta","Avaliar")))))</f>
        <v>Média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7</v>
      </c>
      <c r="G365" s="12">
        <f>VLOOKUP($A365,Chik!$1:$1048576,10,FALSE)</f>
        <v>1</v>
      </c>
      <c r="H365" s="12">
        <f>VLOOKUP($A365,zika!$1:$1048576,10,FALSE)</f>
        <v>0</v>
      </c>
      <c r="I365" s="12">
        <f>H365+F365+G365</f>
        <v>8</v>
      </c>
      <c r="J365" s="11">
        <v>6944</v>
      </c>
      <c r="K365" s="58" t="s">
        <v>1121</v>
      </c>
      <c r="L365" s="8">
        <f>I365/J365*100000</f>
        <v>115.2073732718894</v>
      </c>
      <c r="M365" s="7" t="str">
        <f>IF(L365=0,"Silencioso",IF(AND(L365&gt;0,L365&lt;100),"Baixa",IF(AND(L365&gt;=100,L365&lt;300),"Média",IF(AND(L365&gt;=300,L365&lt;500),"Alta",IF(L365&gt;=500,"Muito Alta","Avaliar")))))</f>
        <v>Média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8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8</v>
      </c>
      <c r="J366" s="11">
        <v>119186</v>
      </c>
      <c r="K366" s="58" t="s">
        <v>1124</v>
      </c>
      <c r="L366" s="8">
        <f>I366/J366*100000</f>
        <v>6.7121977413454603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6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6</v>
      </c>
      <c r="J367" s="11">
        <v>11446</v>
      </c>
      <c r="K367" s="58" t="s">
        <v>1121</v>
      </c>
      <c r="L367" s="8">
        <f>I367/J367*100000</f>
        <v>52.420059409400672</v>
      </c>
      <c r="M367" s="7" t="str">
        <f>IF(L367=0,"Silencioso",IF(AND(L367&gt;0,L367&lt;100),"Baixa",IF(AND(L367&gt;=100,L367&lt;300),"Média",IF(AND(L367&gt;=300,L367&lt;500),"Alta",IF(L367&gt;=500,"Muito Alta","Avaliar")))))</f>
        <v>Baixa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51281</v>
      </c>
      <c r="K368" s="58" t="s">
        <v>1122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1</v>
      </c>
      <c r="H371" s="12">
        <f>VLOOKUP($A371,zika!$1:$1048576,10,FALSE)</f>
        <v>1</v>
      </c>
      <c r="I371" s="12">
        <f>H371+F371+G371</f>
        <v>3</v>
      </c>
      <c r="J371" s="11">
        <v>13278</v>
      </c>
      <c r="K371" s="58" t="s">
        <v>1121</v>
      </c>
      <c r="L371" s="8">
        <f>I371/J371*100000</f>
        <v>22.593764121102577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12681</v>
      </c>
      <c r="K372" s="58" t="s">
        <v>1121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19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19</v>
      </c>
      <c r="J373" s="11">
        <v>96389</v>
      </c>
      <c r="K373" s="58" t="s">
        <v>1123</v>
      </c>
      <c r="L373" s="8">
        <f>I373/J373*100000</f>
        <v>19.711792839431887</v>
      </c>
      <c r="M373" s="7" t="str">
        <f>IF(L373=0,"Silencioso",IF(AND(L373&gt;0,L373&lt;100),"Baixa",IF(AND(L373&gt;=100,L373&lt;300),"Média",IF(AND(L373&gt;=300,L373&lt;500),"Alta",IF(L373&gt;=500,"Muito Alta","Avaliar")))))</f>
        <v>Baixa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1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1</v>
      </c>
      <c r="J374" s="11">
        <v>34527</v>
      </c>
      <c r="K374" s="58" t="s">
        <v>1122</v>
      </c>
      <c r="L374" s="8">
        <f>I374/J374*100000</f>
        <v>2.8962840675413442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2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2</v>
      </c>
      <c r="J375" s="11">
        <v>4333</v>
      </c>
      <c r="K375" s="58" t="s">
        <v>1121</v>
      </c>
      <c r="L375" s="8">
        <f>I375/J375*100000</f>
        <v>46.157396722824835</v>
      </c>
      <c r="M375" s="7" t="str">
        <f>IF(L375=0,"Silencioso",IF(AND(L375&gt;0,L375&lt;100),"Baixa",IF(AND(L375&gt;=100,L375&lt;300),"Média",IF(AND(L375&gt;=300,L375&lt;500),"Alta",IF(L375&gt;=500,"Muito Alta","Avaliar")))))</f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118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118</v>
      </c>
      <c r="J376" s="11">
        <v>23212</v>
      </c>
      <c r="K376" s="58" t="s">
        <v>1121</v>
      </c>
      <c r="L376" s="8">
        <f>I376/J376*100000</f>
        <v>508.35774599345166</v>
      </c>
      <c r="M376" s="7" t="str">
        <f>IF(L376=0,"Silencioso",IF(AND(L376&gt;0,L376&lt;100),"Baixa",IF(AND(L376&gt;=100,L376&lt;300),"Média",IF(AND(L376&gt;=300,L376&lt;500),"Alta",IF(L376&gt;=500,"Muito Alta","Avaliar")))))</f>
        <v>Muito Alta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3</v>
      </c>
      <c r="G378" s="12">
        <f>VLOOKUP($A378,Chik!$1:$1048576,10,FALSE)</f>
        <v>1</v>
      </c>
      <c r="H378" s="12">
        <f>VLOOKUP($A378,zika!$1:$1048576,10,FALSE)</f>
        <v>0</v>
      </c>
      <c r="I378" s="12">
        <f>H378+F378+G378</f>
        <v>4</v>
      </c>
      <c r="J378" s="11">
        <v>10229</v>
      </c>
      <c r="K378" s="58" t="s">
        <v>1121</v>
      </c>
      <c r="L378" s="8">
        <f>I378/J378*100000</f>
        <v>39.104506794408053</v>
      </c>
      <c r="M378" s="7" t="str">
        <f>IF(L378=0,"Silencioso",IF(AND(L378&gt;0,L378&lt;100),"Baixa",IF(AND(L378&gt;=100,L378&lt;300),"Média",IF(AND(L378&gt;=300,L378&lt;500),"Alta",IF(L378&gt;=500,"Muito Alta","Avaliar")))))</f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15440</v>
      </c>
      <c r="K379" s="58" t="s">
        <v>1121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2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2</v>
      </c>
      <c r="J380" s="11">
        <v>15236</v>
      </c>
      <c r="K380" s="58" t="s">
        <v>1121</v>
      </c>
      <c r="L380" s="8">
        <f>I380/J380*100000</f>
        <v>13.126804935678656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20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20</v>
      </c>
      <c r="J381" s="11">
        <v>12212</v>
      </c>
      <c r="K381" s="58" t="s">
        <v>1121</v>
      </c>
      <c r="L381" s="8">
        <f>I381/J381*100000</f>
        <v>163.77333770062233</v>
      </c>
      <c r="M381" s="7" t="str">
        <f>IF(L381=0,"Silencioso",IF(AND(L381&gt;0,L381&lt;100),"Baixa",IF(AND(L381&gt;=100,L381&lt;300),"Média",IF(AND(L381&gt;=300,L381&lt;500),"Alta",IF(L381&gt;=500,"Muito Alta","Avaliar")))))</f>
        <v>Média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21096</v>
      </c>
      <c r="K382" s="58" t="s">
        <v>1121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12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12</v>
      </c>
      <c r="J383" s="11">
        <v>15102</v>
      </c>
      <c r="K383" s="58" t="s">
        <v>1121</v>
      </c>
      <c r="L383" s="8">
        <f>I383/J383*100000</f>
        <v>79.45967421533571</v>
      </c>
      <c r="M383" s="7" t="str">
        <f>IF(L383=0,"Silencioso",IF(AND(L383&gt;0,L383&lt;100),"Baixa",IF(AND(L383&gt;=100,L383&lt;300),"Média",IF(AND(L383&gt;=300,L383&lt;500),"Alta",IF(L383&gt;=500,"Muito Alta","Avaliar")))))</f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3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3</v>
      </c>
      <c r="J384" s="11">
        <v>21763</v>
      </c>
      <c r="K384" s="58" t="s">
        <v>1121</v>
      </c>
      <c r="L384" s="8">
        <f>I384/J384*100000</f>
        <v>13.78486421908744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3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3</v>
      </c>
      <c r="J386" s="11">
        <v>11037</v>
      </c>
      <c r="K386" s="58" t="s">
        <v>1121</v>
      </c>
      <c r="L386" s="8">
        <f>I386/J386*100000</f>
        <v>27.181299266104919</v>
      </c>
      <c r="M386" s="7" t="str">
        <f>IF(L386=0,"Silencioso",IF(AND(L386&gt;0,L386&lt;100),"Baixa",IF(AND(L386&gt;=100,L386&lt;300),"Média",IF(AND(L386&gt;=300,L386&lt;500),"Alta",IF(L386&gt;=500,"Muito Alta","Avaliar")))))</f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8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8</v>
      </c>
      <c r="J387" s="11">
        <v>16014</v>
      </c>
      <c r="K387" s="58" t="s">
        <v>1121</v>
      </c>
      <c r="L387" s="8">
        <f>I387/J387*100000</f>
        <v>49.956288247783185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4</v>
      </c>
      <c r="G388" s="12">
        <f>VLOOKUP($A388,Chik!$1:$1048576,10,FALSE)</f>
        <v>1</v>
      </c>
      <c r="H388" s="12">
        <f>VLOOKUP($A388,zika!$1:$1048576,10,FALSE)</f>
        <v>0</v>
      </c>
      <c r="I388" s="12">
        <f>H388+F388+G388</f>
        <v>5</v>
      </c>
      <c r="J388" s="11">
        <v>92561</v>
      </c>
      <c r="K388" s="58" t="s">
        <v>1123</v>
      </c>
      <c r="L388" s="8">
        <f>I388/J388*100000</f>
        <v>5.4018431088687464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10</v>
      </c>
      <c r="G390" s="12">
        <f>VLOOKUP($A390,Chik!$1:$1048576,10,FALSE)</f>
        <v>1</v>
      </c>
      <c r="H390" s="12">
        <f>VLOOKUP($A390,zika!$1:$1048576,10,FALSE)</f>
        <v>0</v>
      </c>
      <c r="I390" s="12">
        <f>H390+F390+G390</f>
        <v>11</v>
      </c>
      <c r="J390" s="11">
        <v>14956</v>
      </c>
      <c r="K390" s="58" t="s">
        <v>1121</v>
      </c>
      <c r="L390" s="8">
        <f>I390/J390*100000</f>
        <v>73.54907729339395</v>
      </c>
      <c r="M390" s="7" t="str">
        <f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6039</v>
      </c>
      <c r="K391" s="58" t="s">
        <v>1121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139</v>
      </c>
      <c r="G392" s="12">
        <f>VLOOKUP($A392,Chik!$1:$1048576,10,FALSE)</f>
        <v>0</v>
      </c>
      <c r="H392" s="12">
        <f>VLOOKUP($A392,zika!$1:$1048576,10,FALSE)</f>
        <v>8</v>
      </c>
      <c r="I392" s="12">
        <f>H392+F392+G392</f>
        <v>147</v>
      </c>
      <c r="J392" s="11">
        <v>104067</v>
      </c>
      <c r="K392" s="58" t="s">
        <v>1124</v>
      </c>
      <c r="L392" s="8">
        <f>I392/J392*100000</f>
        <v>141.25515293032373</v>
      </c>
      <c r="M392" s="7" t="str">
        <f>IF(L392=0,"Silencioso",IF(AND(L392&gt;0,L392&lt;100),"Baixa",IF(AND(L392&gt;=100,L392&lt;300),"Média",IF(AND(L392&gt;=300,L392&lt;500),"Alta",IF(L392&gt;=500,"Muito Alta","Avaliar")))))</f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40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40</v>
      </c>
      <c r="J394" s="11">
        <v>38822</v>
      </c>
      <c r="K394" s="58" t="s">
        <v>1122</v>
      </c>
      <c r="L394" s="8">
        <f>I394/J394*100000</f>
        <v>103.03436195971358</v>
      </c>
      <c r="M394" s="7" t="str">
        <f>IF(L394=0,"Silencioso",IF(AND(L394&gt;0,L394&lt;100),"Baixa",IF(AND(L394&gt;=100,L394&lt;300),"Média",IF(AND(L394&gt;=300,L394&lt;500),"Alta",IF(L394&gt;=500,"Muito Alta","Avaliar")))))</f>
        <v>Média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16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16</v>
      </c>
      <c r="J396" s="11">
        <v>19858</v>
      </c>
      <c r="K396" s="58" t="s">
        <v>1121</v>
      </c>
      <c r="L396" s="8">
        <f>I396/J396*100000</f>
        <v>80.572061637627158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1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1</v>
      </c>
      <c r="J397" s="11">
        <v>12329</v>
      </c>
      <c r="K397" s="58" t="s">
        <v>1121</v>
      </c>
      <c r="L397" s="8">
        <f>I397/J397*100000</f>
        <v>8.1109579041284778</v>
      </c>
      <c r="M397" s="7" t="str">
        <f>IF(L397=0,"Silencioso",IF(AND(L397&gt;0,L397&lt;100),"Baixa",IF(AND(L397&gt;=100,L397&lt;300),"Média",IF(AND(L397&gt;=300,L397&lt;500),"Alta",IF(L397&gt;=500,"Muito Alta","Avaliar")))))</f>
        <v>Baixa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1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1</v>
      </c>
      <c r="J399" s="11">
        <v>25684</v>
      </c>
      <c r="K399" s="58" t="s">
        <v>1122</v>
      </c>
      <c r="L399" s="8">
        <f>I399/J399*100000</f>
        <v>3.8934745366765302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4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4</v>
      </c>
      <c r="J401" s="11">
        <v>38413</v>
      </c>
      <c r="K401" s="58" t="s">
        <v>1122</v>
      </c>
      <c r="L401" s="8">
        <f>I401/J401*100000</f>
        <v>10.413141384427147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61</v>
      </c>
      <c r="G402" s="12">
        <f>VLOOKUP($A402,Chik!$1:$1048576,10,FALSE)</f>
        <v>0</v>
      </c>
      <c r="H402" s="12">
        <f>VLOOKUP($A402,zika!$1:$1048576,10,FALSE)</f>
        <v>11</v>
      </c>
      <c r="I402" s="12">
        <f>H402+F402+G402</f>
        <v>72</v>
      </c>
      <c r="J402" s="11">
        <v>5378</v>
      </c>
      <c r="K402" s="58" t="s">
        <v>1121</v>
      </c>
      <c r="L402" s="8">
        <f>I402/J402*100000</f>
        <v>1338.7876534027521</v>
      </c>
      <c r="M402" s="7" t="str">
        <f>IF(L402=0,"Silencioso",IF(AND(L402&gt;0,L402&lt;100),"Baixa",IF(AND(L402&gt;=100,L402&lt;300),"Média",IF(AND(L402&gt;=300,L402&lt;500),"Alta",IF(L402&gt;=500,"Muito Alta","Avaliar")))))</f>
        <v>Muito Alta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15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15</v>
      </c>
      <c r="J403" s="11">
        <v>71265</v>
      </c>
      <c r="K403" s="58" t="s">
        <v>1123</v>
      </c>
      <c r="L403" s="8">
        <f>I403/J403*100000</f>
        <v>21.048200378867605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1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1</v>
      </c>
      <c r="J404" s="11">
        <v>67628</v>
      </c>
      <c r="K404" s="58" t="s">
        <v>1122</v>
      </c>
      <c r="L404" s="8">
        <f>I404/J404*100000</f>
        <v>1.4786774708700539</v>
      </c>
      <c r="M404" s="7" t="str">
        <f>IF(L404=0,"Silencioso",IF(AND(L404&gt;0,L404&lt;100),"Baixa",IF(AND(L404&gt;=100,L404&lt;300),"Média",IF(AND(L404&gt;=300,L404&lt;500),"Alta",IF(L404&gt;=500,"Muito Alta","Avaliar")))))</f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2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2</v>
      </c>
      <c r="J405" s="11">
        <v>4314</v>
      </c>
      <c r="K405" s="58" t="s">
        <v>1121</v>
      </c>
      <c r="L405" s="8">
        <f>I405/J405*100000</f>
        <v>46.36068613815484</v>
      </c>
      <c r="M405" s="7" t="str">
        <f>IF(L405=0,"Silencioso",IF(AND(L405&gt;0,L405&lt;100),"Baixa",IF(AND(L405&gt;=100,L405&lt;300),"Média",IF(AND(L405&gt;=300,L405&lt;500),"Alta",IF(L405&gt;=500,"Muito Alta","Avaliar")))))</f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7645</v>
      </c>
      <c r="K408" s="58" t="s">
        <v>1121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1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1</v>
      </c>
      <c r="J409" s="11">
        <v>12460</v>
      </c>
      <c r="K409" s="58" t="s">
        <v>1121</v>
      </c>
      <c r="L409" s="8">
        <f>I409/J409*100000</f>
        <v>8.0256821829855536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5215</v>
      </c>
      <c r="K411" s="58" t="s">
        <v>1121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5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5</v>
      </c>
      <c r="J412" s="11">
        <v>25305</v>
      </c>
      <c r="K412" s="58" t="s">
        <v>1122</v>
      </c>
      <c r="L412" s="8">
        <f>I412/J412*100000</f>
        <v>19.758940920766648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14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14</v>
      </c>
      <c r="J414" s="11">
        <v>15410</v>
      </c>
      <c r="K414" s="58" t="s">
        <v>1121</v>
      </c>
      <c r="L414" s="8">
        <f>I414/J414*100000</f>
        <v>90.850097339390018</v>
      </c>
      <c r="M414" s="7" t="str">
        <f>IF(L414=0,"Silencioso",IF(AND(L414&gt;0,L414&lt;100),"Baixa",IF(AND(L414&gt;=100,L414&lt;300),"Média",IF(AND(L414&gt;=300,L414&lt;500),"Alta",IF(L414&gt;=500,"Muito Alta","Avaliar")))))</f>
        <v>Baixa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2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2</v>
      </c>
      <c r="J415" s="11">
        <v>4674</v>
      </c>
      <c r="K415" s="58" t="s">
        <v>1121</v>
      </c>
      <c r="L415" s="8">
        <f>I415/J415*100000</f>
        <v>42.78990158322636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6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6</v>
      </c>
      <c r="J416" s="11">
        <v>79387</v>
      </c>
      <c r="K416" s="58" t="s">
        <v>1123</v>
      </c>
      <c r="L416" s="8">
        <f>I416/J416*100000</f>
        <v>7.5579125045662385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1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1</v>
      </c>
      <c r="J417" s="11">
        <v>48561</v>
      </c>
      <c r="K417" s="58" t="s">
        <v>1122</v>
      </c>
      <c r="L417" s="8">
        <f>I417/J417*100000</f>
        <v>2.0592656658635531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4516</v>
      </c>
      <c r="K420" s="58" t="s">
        <v>1121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57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57</v>
      </c>
      <c r="J422" s="11">
        <v>4844</v>
      </c>
      <c r="K422" s="58" t="s">
        <v>1121</v>
      </c>
      <c r="L422" s="8">
        <f>I422/J422*100000</f>
        <v>1176.7134599504541</v>
      </c>
      <c r="M422" s="7" t="str">
        <f>IF(L422=0,"Silencioso",IF(AND(L422&gt;0,L422&lt;100),"Baixa",IF(AND(L422&gt;=100,L422&lt;300),"Média",IF(AND(L422&gt;=300,L422&lt;500),"Alta",IF(L422&gt;=500,"Muito Alta","Avaliar")))))</f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15</v>
      </c>
      <c r="G423" s="12">
        <f>VLOOKUP($A423,Chik!$1:$1048576,10,FALSE)</f>
        <v>1</v>
      </c>
      <c r="H423" s="12">
        <f>VLOOKUP($A423,zika!$1:$1048576,10,FALSE)</f>
        <v>0</v>
      </c>
      <c r="I423" s="12">
        <f>H423+F423+G423</f>
        <v>16</v>
      </c>
      <c r="J423" s="11">
        <v>26484</v>
      </c>
      <c r="K423" s="58" t="s">
        <v>1122</v>
      </c>
      <c r="L423" s="8">
        <f>I423/J423*100000</f>
        <v>60.413834768161912</v>
      </c>
      <c r="M423" s="7" t="str">
        <f>IF(L423=0,"Silencioso",IF(AND(L423&gt;0,L423&lt;100),"Baixa",IF(AND(L423&gt;=100,L423&lt;300),"Média",IF(AND(L423&gt;=300,L423&lt;500),"Alta",IF(L423&gt;=500,"Muito Alta","Avaliar")))))</f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20</v>
      </c>
      <c r="G424" s="12">
        <f>VLOOKUP($A424,Chik!$1:$1048576,10,FALSE)</f>
        <v>2</v>
      </c>
      <c r="H424" s="12">
        <f>VLOOKUP($A424,zika!$1:$1048576,10,FALSE)</f>
        <v>0</v>
      </c>
      <c r="I424" s="12">
        <f>H424+F424+G424</f>
        <v>22</v>
      </c>
      <c r="J424" s="11">
        <v>564310</v>
      </c>
      <c r="K424" s="58" t="s">
        <v>1125</v>
      </c>
      <c r="L424" s="8">
        <f>I424/J424*100000</f>
        <v>3.8985663908135599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2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2</v>
      </c>
      <c r="J426" s="11">
        <v>10441</v>
      </c>
      <c r="K426" s="58" t="s">
        <v>1121</v>
      </c>
      <c r="L426" s="8">
        <f>I426/J426*100000</f>
        <v>19.155253328225267</v>
      </c>
      <c r="M426" s="7" t="str">
        <f>IF(L426=0,"Silencioso",IF(AND(L426&gt;0,L426&lt;100),"Baixa",IF(AND(L426&gt;=100,L426&lt;300),"Média",IF(AND(L426&gt;=300,L426&lt;500),"Alta",IF(L426&gt;=500,"Muito Alta","Avaliar")))))</f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18026</v>
      </c>
      <c r="K428" s="58" t="s">
        <v>1121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7627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23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23</v>
      </c>
      <c r="J430" s="11">
        <v>51601</v>
      </c>
      <c r="K430" s="58" t="s">
        <v>1122</v>
      </c>
      <c r="L430" s="8">
        <f>I430/J430*100000</f>
        <v>44.572779597294627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17991</v>
      </c>
      <c r="K433" s="58" t="s">
        <v>1121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3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3</v>
      </c>
      <c r="J434" s="11">
        <v>9454</v>
      </c>
      <c r="K434" s="58" t="s">
        <v>1121</v>
      </c>
      <c r="L434" s="8">
        <f>I434/J434*100000</f>
        <v>31.732599957689867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23</v>
      </c>
      <c r="G435" s="12">
        <f>VLOOKUP($A435,Chik!$1:$1048576,10,FALSE)</f>
        <v>1</v>
      </c>
      <c r="H435" s="12">
        <f>VLOOKUP($A435,zika!$1:$1048576,10,FALSE)</f>
        <v>0</v>
      </c>
      <c r="I435" s="12">
        <f>H435+F435+G435</f>
        <v>24</v>
      </c>
      <c r="J435" s="11">
        <v>63359</v>
      </c>
      <c r="K435" s="58" t="s">
        <v>1122</v>
      </c>
      <c r="L435" s="8">
        <f>I435/J435*100000</f>
        <v>37.8793857226282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1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1</v>
      </c>
      <c r="J436" s="11">
        <v>19928</v>
      </c>
      <c r="K436" s="58" t="s">
        <v>1121</v>
      </c>
      <c r="L436" s="8">
        <f>I436/J436*100000</f>
        <v>5.0180650341228423</v>
      </c>
      <c r="M436" s="7" t="str">
        <f>IF(L436=0,"Silencioso",IF(AND(L436&gt;0,L436&lt;100),"Baixa",IF(AND(L436&gt;=100,L436&lt;300),"Média",IF(AND(L436&gt;=300,L436&lt;500),"Alta",IF(L436&gt;=500,"Muito Alta","Avaliar")))))</f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1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1</v>
      </c>
      <c r="J437" s="11">
        <v>20719</v>
      </c>
      <c r="K437" s="58" t="s">
        <v>1121</v>
      </c>
      <c r="L437" s="8">
        <f>I437/J437*100000</f>
        <v>4.8264877648535167</v>
      </c>
      <c r="M437" s="7" t="str">
        <f>IF(L437=0,"Silencioso",IF(AND(L437&gt;0,L437&lt;100),"Baixa",IF(AND(L437&gt;=100,L437&lt;300),"Média",IF(AND(L437&gt;=300,L437&lt;500),"Alta",IF(L437&gt;=500,"Muito Alta","Avaliar")))))</f>
        <v>Baixa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1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1</v>
      </c>
      <c r="J439" s="11">
        <v>6786</v>
      </c>
      <c r="K439" s="58" t="s">
        <v>1121</v>
      </c>
      <c r="L439" s="8">
        <f>I439/J439*100000</f>
        <v>14.736221632773356</v>
      </c>
      <c r="M439" s="7" t="str">
        <f>IF(L439=0,"Silencioso",IF(AND(L439&gt;0,L439&lt;100),"Baixa",IF(AND(L439&gt;=100,L439&lt;300),"Média",IF(AND(L439&gt;=300,L439&lt;500),"Alta",IF(L439&gt;=500,"Muito Alta","Avaliar")))))</f>
        <v>Baixa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17</v>
      </c>
      <c r="G440" s="12">
        <f>VLOOKUP($A440,Chik!$1:$1048576,10,FALSE)</f>
        <v>6</v>
      </c>
      <c r="H440" s="12">
        <f>VLOOKUP($A440,zika!$1:$1048576,10,FALSE)</f>
        <v>1</v>
      </c>
      <c r="I440" s="12">
        <f>H440+F440+G440</f>
        <v>24</v>
      </c>
      <c r="J440" s="11">
        <v>6522</v>
      </c>
      <c r="K440" s="58" t="s">
        <v>1121</v>
      </c>
      <c r="L440" s="8">
        <f>I440/J440*100000</f>
        <v>367.98528058877645</v>
      </c>
      <c r="M440" s="7" t="str">
        <f>IF(L440=0,"Silencioso",IF(AND(L440&gt;0,L440&lt;100),"Baixa",IF(AND(L440&gt;=100,L440&lt;300),"Média",IF(AND(L440&gt;=300,L440&lt;500),"Alta",IF(L440&gt;=500,"Muito Alta","Avaliar")))))</f>
        <v>Alta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1</v>
      </c>
      <c r="J441" s="11">
        <v>102728</v>
      </c>
      <c r="K441" s="58" t="s">
        <v>1124</v>
      </c>
      <c r="L441" s="8">
        <f>I441/J441*100000</f>
        <v>0.973444435791605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3233</v>
      </c>
      <c r="K442" s="58" t="s">
        <v>1121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39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39</v>
      </c>
      <c r="J443" s="11">
        <v>4915</v>
      </c>
      <c r="K443" s="58" t="s">
        <v>1121</v>
      </c>
      <c r="L443" s="8">
        <f>I443/J443*100000</f>
        <v>793.48931841302135</v>
      </c>
      <c r="M443" s="7" t="str">
        <f>IF(L443=0,"Silencioso",IF(AND(L443&gt;0,L443&lt;100),"Baixa",IF(AND(L443&gt;=100,L443&lt;300),"Média",IF(AND(L443&gt;=300,L443&lt;500),"Alta",IF(L443&gt;=500,"Muito Alta","Avaliar")))))</f>
        <v>Muito 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5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5</v>
      </c>
      <c r="J444" s="11">
        <v>52532</v>
      </c>
      <c r="K444" s="58" t="s">
        <v>1122</v>
      </c>
      <c r="L444" s="8">
        <f>I444/J444*100000</f>
        <v>9.5180080712708435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4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4</v>
      </c>
      <c r="J446" s="11">
        <v>16671</v>
      </c>
      <c r="K446" s="58" t="s">
        <v>1121</v>
      </c>
      <c r="L446" s="8">
        <f>I446/J446*100000</f>
        <v>23.993761621978283</v>
      </c>
      <c r="M446" s="7" t="str">
        <f>IF(L446=0,"Silencioso",IF(AND(L446&gt;0,L446&lt;100),"Baixa",IF(AND(L446&gt;=100,L446&lt;300),"Média",IF(AND(L446&gt;=300,L446&lt;500),"Alta",IF(L446&gt;=500,"Muito Alta","Avaliar")))))</f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3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3</v>
      </c>
      <c r="J447" s="11">
        <v>7481</v>
      </c>
      <c r="K447" s="58" t="s">
        <v>1121</v>
      </c>
      <c r="L447" s="8">
        <f>I447/J447*100000</f>
        <v>40.101590696430961</v>
      </c>
      <c r="M447" s="7" t="str">
        <f>IF(L447=0,"Silencioso",IF(AND(L447&gt;0,L447&lt;100),"Baixa",IF(AND(L447&gt;=100,L447&lt;300),"Média",IF(AND(L447&gt;=300,L447&lt;500),"Alta",IF(L447&gt;=500,"Muito Alta","Avaliar")))))</f>
        <v>Baixa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1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1</v>
      </c>
      <c r="J448" s="11">
        <v>9008</v>
      </c>
      <c r="K448" s="58" t="s">
        <v>1121</v>
      </c>
      <c r="L448" s="8">
        <f>I448/J448*100000</f>
        <v>11.101243339253998</v>
      </c>
      <c r="M448" s="7" t="str">
        <f>IF(L448=0,"Silencioso",IF(AND(L448&gt;0,L448&lt;100),"Baixa",IF(AND(L448&gt;=100,L448&lt;300),"Média",IF(AND(L448&gt;=300,L448&lt;500),"Alta",IF(L448&gt;=500,"Muito Alta","Avaliar")))))</f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2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2</v>
      </c>
      <c r="J452" s="11">
        <v>18172</v>
      </c>
      <c r="K452" s="58" t="s">
        <v>1121</v>
      </c>
      <c r="L452" s="8">
        <f>I452/J452*100000</f>
        <v>11.00594320933304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1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1</v>
      </c>
      <c r="J454" s="11">
        <v>41844</v>
      </c>
      <c r="K454" s="58" t="s">
        <v>1122</v>
      </c>
      <c r="L454" s="8">
        <f>I454/J454*100000</f>
        <v>2.3898288882516012</v>
      </c>
      <c r="M454" s="7" t="str">
        <f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18700</v>
      </c>
      <c r="K456" s="58" t="s">
        <v>1121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4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4</v>
      </c>
      <c r="J457" s="11">
        <v>6532</v>
      </c>
      <c r="K457" s="58" t="s">
        <v>1121</v>
      </c>
      <c r="L457" s="8">
        <f>I457/J457*100000</f>
        <v>61.236987140232699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18594</v>
      </c>
      <c r="K458" s="58" t="s">
        <v>1121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5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6</v>
      </c>
      <c r="J459" s="11">
        <v>89256</v>
      </c>
      <c r="K459" s="58" t="s">
        <v>1123</v>
      </c>
      <c r="L459" s="8">
        <f>I459/J459*100000</f>
        <v>6.7222371605270235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1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1</v>
      </c>
      <c r="J460" s="11">
        <v>22608</v>
      </c>
      <c r="K460" s="58" t="s">
        <v>1121</v>
      </c>
      <c r="L460" s="8">
        <f>I460/J460*100000</f>
        <v>4.4232130219391363</v>
      </c>
      <c r="M460" s="7" t="str">
        <f>IF(L460=0,"Silencioso",IF(AND(L460&gt;0,L460&lt;100),"Baixa",IF(AND(L460&gt;=100,L460&lt;300),"Média",IF(AND(L460&gt;=300,L460&lt;500),"Alta",IF(L460&gt;=500,"Muito Alta","Avaliar")))))</f>
        <v>Baixa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23</v>
      </c>
      <c r="G461" s="12">
        <f>VLOOKUP($A461,Chik!$1:$1048576,10,FALSE)</f>
        <v>1</v>
      </c>
      <c r="H461" s="12">
        <f>VLOOKUP($A461,zika!$1:$1048576,10,FALSE)</f>
        <v>0</v>
      </c>
      <c r="I461" s="12">
        <f>H461+F461+G461</f>
        <v>24</v>
      </c>
      <c r="J461" s="11">
        <v>27640</v>
      </c>
      <c r="K461" s="58" t="s">
        <v>1122</v>
      </c>
      <c r="L461" s="8">
        <f>I461/J461*100000</f>
        <v>86.830680173661364</v>
      </c>
      <c r="M461" s="7" t="str">
        <f>IF(L461=0,"Silencioso",IF(AND(L461&gt;0,L461&lt;100),"Baixa",IF(AND(L461&gt;=100,L461&lt;300),"Média",IF(AND(L461&gt;=300,L461&lt;500),"Alta",IF(L461&gt;=500,"Muito Alta","Avaliar")))))</f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1</v>
      </c>
      <c r="G462" s="12">
        <f>VLOOKUP($A462,Chik!$1:$1048576,10,FALSE)</f>
        <v>1</v>
      </c>
      <c r="H462" s="12">
        <f>VLOOKUP($A462,zika!$1:$1048576,10,FALSE)</f>
        <v>0</v>
      </c>
      <c r="I462" s="12">
        <f>H462+F462+G462</f>
        <v>2</v>
      </c>
      <c r="J462" s="11">
        <v>12725</v>
      </c>
      <c r="K462" s="58" t="s">
        <v>1121</v>
      </c>
      <c r="L462" s="8">
        <f>I462/J462*100000</f>
        <v>15.717092337917483</v>
      </c>
      <c r="M462" s="7" t="str">
        <f>IF(L462=0,"Silencioso",IF(AND(L462&gt;0,L462&lt;100),"Baixa",IF(AND(L462&gt;=100,L462&lt;300),"Média",IF(AND(L462&gt;=300,L462&lt;500),"Alta",IF(L462&gt;=500,"Muito Alta","Avaliar")))))</f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14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14</v>
      </c>
      <c r="J463" s="11">
        <v>7904</v>
      </c>
      <c r="K463" s="58" t="s">
        <v>1121</v>
      </c>
      <c r="L463" s="8">
        <f>I463/J463*100000</f>
        <v>177.12550607287449</v>
      </c>
      <c r="M463" s="7" t="str">
        <f>IF(L463=0,"Silencioso",IF(AND(L463&gt;0,L463&lt;100),"Baixa",IF(AND(L463&gt;=100,L463&lt;300),"Média",IF(AND(L463&gt;=300,L463&lt;500),"Alta",IF(L463&gt;=500,"Muito Alta","Avaliar")))))</f>
        <v>Média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14136</v>
      </c>
      <c r="K464" s="58" t="s">
        <v>1121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1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1</v>
      </c>
      <c r="J465" s="11">
        <v>60142</v>
      </c>
      <c r="K465" s="58" t="s">
        <v>1122</v>
      </c>
      <c r="L465" s="8">
        <f>I465/J465*100000</f>
        <v>1.6627315353662999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4134</v>
      </c>
      <c r="K466" s="58" t="s">
        <v>1121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3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3</v>
      </c>
      <c r="J467" s="11">
        <v>15207</v>
      </c>
      <c r="K467" s="58" t="s">
        <v>1121</v>
      </c>
      <c r="L467" s="8">
        <f>I467/J467*100000</f>
        <v>19.727756954034326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11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11</v>
      </c>
      <c r="J471" s="11">
        <v>13330</v>
      </c>
      <c r="K471" s="58" t="s">
        <v>1121</v>
      </c>
      <c r="L471" s="8">
        <f>I471/J471*100000</f>
        <v>82.520630157539387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1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1</v>
      </c>
      <c r="J473" s="11">
        <v>8526</v>
      </c>
      <c r="K473" s="58" t="s">
        <v>1121</v>
      </c>
      <c r="L473" s="8">
        <f>I473/J473*100000</f>
        <v>11.728829462819609</v>
      </c>
      <c r="M473" s="7" t="str">
        <f>IF(L473=0,"Silencioso",IF(AND(L473&gt;0,L473&lt;100),"Baixa",IF(AND(L473&gt;=100,L473&lt;300),"Média",IF(AND(L473&gt;=300,L473&lt;500),"Alta",IF(L473&gt;=500,"Muito Alta","Avaliar")))))</f>
        <v>Baixa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0</v>
      </c>
      <c r="J475" s="11">
        <v>30798</v>
      </c>
      <c r="K475" s="58" t="s">
        <v>1122</v>
      </c>
      <c r="L475" s="8">
        <f>I475/J475*100000</f>
        <v>0</v>
      </c>
      <c r="M475" s="7" t="str">
        <f>IF(L475=0,"Silencioso",IF(AND(L475&gt;0,L475&lt;100),"Baixa",IF(AND(L475&gt;=100,L475&lt;300),"Média",IF(AND(L475&gt;=300,L475&lt;500),"Alta",IF(L475&gt;=500,"Muito Alta","Avaliar")))))</f>
        <v>Silencioso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3227</v>
      </c>
      <c r="K476" s="58" t="s">
        <v>1121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1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1</v>
      </c>
      <c r="J477" s="11">
        <v>14385</v>
      </c>
      <c r="K477" s="58" t="s">
        <v>1121</v>
      </c>
      <c r="L477" s="8">
        <f>I477/J477*100000</f>
        <v>6.9516857838025716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2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2</v>
      </c>
      <c r="J478" s="11">
        <v>11050</v>
      </c>
      <c r="K478" s="58" t="s">
        <v>1121</v>
      </c>
      <c r="L478" s="8">
        <f>I478/J478*100000</f>
        <v>18.099547511312217</v>
      </c>
      <c r="M478" s="7" t="str">
        <f>IF(L478=0,"Silencioso",IF(AND(L478&gt;0,L478&lt;100),"Baixa",IF(AND(L478&gt;=100,L478&lt;300),"Média",IF(AND(L478&gt;=300,L478&lt;500),"Alta",IF(L478&gt;=500,"Muito Alta","Avaliar")))))</f>
        <v>Baixa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12508</v>
      </c>
      <c r="K480" s="58" t="s">
        <v>1121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6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6</v>
      </c>
      <c r="J481" s="11">
        <v>37473</v>
      </c>
      <c r="K481" s="58" t="s">
        <v>1122</v>
      </c>
      <c r="L481" s="8">
        <f>I481/J481*100000</f>
        <v>16.01152830037627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215</v>
      </c>
      <c r="G484" s="12">
        <f>VLOOKUP($A484,Chik!$1:$1048576,10,FALSE)</f>
        <v>2</v>
      </c>
      <c r="H484" s="12">
        <f>VLOOKUP($A484,zika!$1:$1048576,10,FALSE)</f>
        <v>4</v>
      </c>
      <c r="I484" s="12">
        <f>H484+F484+G484</f>
        <v>221</v>
      </c>
      <c r="J484" s="11">
        <v>20882</v>
      </c>
      <c r="K484" s="58" t="s">
        <v>1121</v>
      </c>
      <c r="L484" s="8">
        <f>I484/J484*100000</f>
        <v>1058.3277463844461</v>
      </c>
      <c r="M484" s="7" t="str">
        <f>IF(L484=0,"Silencioso",IF(AND(L484&gt;0,L484&lt;100),"Baixa",IF(AND(L484&gt;=100,L484&lt;300),"Média",IF(AND(L484&gt;=300,L484&lt;500),"Alta",IF(L484&gt;=500,"Muito Alta","Avaliar")))))</f>
        <v>Muito Alta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2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2</v>
      </c>
      <c r="J485" s="11">
        <v>6446</v>
      </c>
      <c r="K485" s="58" t="s">
        <v>1121</v>
      </c>
      <c r="L485" s="8">
        <f>I485/J485*100000</f>
        <v>31.026993484331367</v>
      </c>
      <c r="M485" s="7" t="str">
        <f>IF(L485=0,"Silencioso",IF(AND(L485&gt;0,L485&lt;100),"Baixa",IF(AND(L485&gt;=100,L485&lt;300),"Média",IF(AND(L485&gt;=300,L485&lt;500),"Alta",IF(L485&gt;=500,"Muito Alta","Avaliar")))))</f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5666</v>
      </c>
      <c r="K487" s="58" t="s">
        <v>1121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31471</v>
      </c>
      <c r="K488" s="58" t="s">
        <v>1122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11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11</v>
      </c>
      <c r="J490" s="11">
        <v>13557</v>
      </c>
      <c r="K490" s="58" t="s">
        <v>1121</v>
      </c>
      <c r="L490" s="8">
        <f>I490/J490*100000</f>
        <v>81.13889503577488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10721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4861</v>
      </c>
      <c r="K493" s="58" t="s">
        <v>1121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3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3</v>
      </c>
      <c r="J497" s="11">
        <v>8648</v>
      </c>
      <c r="K497" s="58" t="s">
        <v>1121</v>
      </c>
      <c r="L497" s="8">
        <f>I497/J497*100000</f>
        <v>34.690101757631822</v>
      </c>
      <c r="M497" s="7" t="str">
        <f>IF(L497=0,"Silencioso",IF(AND(L497&gt;0,L497&lt;100),"Baixa",IF(AND(L497&gt;=100,L497&lt;300),"Média",IF(AND(L497&gt;=300,L497&lt;500),"Alta",IF(L497&gt;=500,"Muito Alta","Avaliar")))))</f>
        <v>Baixa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1</v>
      </c>
      <c r="J498" s="11">
        <v>15012</v>
      </c>
      <c r="K498" s="58" t="s">
        <v>1121</v>
      </c>
      <c r="L498" s="8">
        <f>I498/J498*100000</f>
        <v>6.6613375965893953</v>
      </c>
      <c r="M498" s="7" t="str">
        <f>IF(L498=0,"Silencioso",IF(AND(L498&gt;0,L498&lt;100),"Baixa",IF(AND(L498&gt;=100,L498&lt;300),"Média",IF(AND(L498&gt;=300,L498&lt;500),"Alta",IF(L498&gt;=500,"Muito Alta","Avaliar")))))</f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81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81</v>
      </c>
      <c r="J499" s="11">
        <v>20999</v>
      </c>
      <c r="K499" s="58" t="s">
        <v>1121</v>
      </c>
      <c r="L499" s="8">
        <f>I499/J499*100000</f>
        <v>385.73265393590168</v>
      </c>
      <c r="M499" s="7" t="str">
        <f>IF(L499=0,"Silencioso",IF(AND(L499&gt;0,L499&lt;100),"Baixa",IF(AND(L499&gt;=100,L499&lt;300),"Média",IF(AND(L499&gt;=300,L499&lt;500),"Alta",IF(L499&gt;=500,"Muito Alta","Avaliar")))))</f>
        <v>Alta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21017</v>
      </c>
      <c r="K500" s="58" t="s">
        <v>1121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2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2</v>
      </c>
      <c r="J501" s="11">
        <v>13180</v>
      </c>
      <c r="K501" s="58" t="s">
        <v>1121</v>
      </c>
      <c r="L501" s="8">
        <f>I501/J501*100000</f>
        <v>15.174506828528072</v>
      </c>
      <c r="M501" s="7" t="str">
        <f>IF(L501=0,"Silencioso",IF(AND(L501&gt;0,L501&lt;100),"Baixa",IF(AND(L501&gt;=100,L501&lt;300),"Média",IF(AND(L501&gt;=300,L501&lt;500),"Alta",IF(L501&gt;=500,"Muito Alta","Avaliar")))))</f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20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20</v>
      </c>
      <c r="J502" s="11">
        <v>47682</v>
      </c>
      <c r="K502" s="58" t="s">
        <v>1122</v>
      </c>
      <c r="L502" s="8">
        <f>I502/J502*100000</f>
        <v>41.944549305817709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19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19</v>
      </c>
      <c r="J504" s="11">
        <v>21534</v>
      </c>
      <c r="K504" s="58" t="s">
        <v>1121</v>
      </c>
      <c r="L504" s="8">
        <f>I504/J504*100000</f>
        <v>88.232562459366591</v>
      </c>
      <c r="M504" s="7" t="str">
        <f>IF(L504=0,"Silencioso",IF(AND(L504&gt;0,L504&lt;100),"Baixa",IF(AND(L504&gt;=100,L504&lt;300),"Média",IF(AND(L504&gt;=300,L504&lt;500),"Alta",IF(L504&gt;=500,"Muito Alta","Avaliar")))))</f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23569</v>
      </c>
      <c r="K505" s="58" t="s">
        <v>1121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21</v>
      </c>
      <c r="G506" s="12">
        <f>VLOOKUP($A506,Chik!$1:$1048576,10,FALSE)</f>
        <v>1</v>
      </c>
      <c r="H506" s="12">
        <f>VLOOKUP($A506,zika!$1:$1048576,10,FALSE)</f>
        <v>1</v>
      </c>
      <c r="I506" s="12">
        <f>H506+F506+G506</f>
        <v>23</v>
      </c>
      <c r="J506" s="11">
        <v>404804</v>
      </c>
      <c r="K506" s="58" t="s">
        <v>1125</v>
      </c>
      <c r="L506" s="8">
        <f>I506/J506*100000</f>
        <v>5.6817620379245266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7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7</v>
      </c>
      <c r="J508" s="11">
        <v>8815</v>
      </c>
      <c r="K508" s="58" t="s">
        <v>1121</v>
      </c>
      <c r="L508" s="8">
        <f>I508/J508*100000</f>
        <v>79.410096426545664</v>
      </c>
      <c r="M508" s="7" t="str">
        <f>IF(L508=0,"Silencioso",IF(AND(L508&gt;0,L508&lt;100),"Baixa",IF(AND(L508&gt;=100,L508&lt;300),"Média",IF(AND(L508&gt;=300,L508&lt;500),"Alta",IF(L508&gt;=500,"Muito Alta","Avaliar")))))</f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13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13</v>
      </c>
      <c r="J512" s="11">
        <v>108113</v>
      </c>
      <c r="K512" s="58" t="s">
        <v>1124</v>
      </c>
      <c r="L512" s="8">
        <f>I512/J512*100000</f>
        <v>12.024455893370824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72</v>
      </c>
      <c r="G513" s="12">
        <f>VLOOKUP($A513,Chik!$1:$1048576,10,FALSE)</f>
        <v>0</v>
      </c>
      <c r="H513" s="12">
        <f>VLOOKUP($A513,zika!$1:$1048576,10,FALSE)</f>
        <v>4</v>
      </c>
      <c r="I513" s="12">
        <f>H513+F513+G513</f>
        <v>76</v>
      </c>
      <c r="J513" s="11">
        <v>26997</v>
      </c>
      <c r="K513" s="58" t="s">
        <v>1122</v>
      </c>
      <c r="L513" s="8">
        <f>I513/J513*100000</f>
        <v>281.51276067711228</v>
      </c>
      <c r="M513" s="7" t="str">
        <f>IF(L513=0,"Silencioso",IF(AND(L513&gt;0,L513&lt;100),"Baixa",IF(AND(L513&gt;=100,L513&lt;300),"Média",IF(AND(L513&gt;=300,L513&lt;500),"Alta",IF(L513&gt;=500,"Muito Alta","Avaliar")))))</f>
        <v>Média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1</v>
      </c>
      <c r="J514" s="11">
        <v>20594</v>
      </c>
      <c r="K514" s="58" t="s">
        <v>1121</v>
      </c>
      <c r="L514" s="8">
        <f>I514/J514*100000</f>
        <v>4.8557832378362633</v>
      </c>
      <c r="M514" s="7" t="str">
        <f>IF(L514=0,"Silencioso",IF(AND(L514&gt;0,L514&lt;100),"Baixa",IF(AND(L514&gt;=100,L514&lt;300),"Média",IF(AND(L514&gt;=300,L514&lt;500),"Alta",IF(L514&gt;=500,"Muito Alta","Avaliar")))))</f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1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1</v>
      </c>
      <c r="J516" s="11">
        <v>40839</v>
      </c>
      <c r="K516" s="58" t="s">
        <v>1122</v>
      </c>
      <c r="L516" s="8">
        <f>I516/J516*100000</f>
        <v>2.4486397806018756</v>
      </c>
      <c r="M516" s="7" t="str">
        <f>IF(L516=0,"Silencioso",IF(AND(L516&gt;0,L516&lt;100),"Baixa",IF(AND(L516&gt;=100,L516&lt;300),"Média",IF(AND(L516&gt;=300,L516&lt;500),"Alta",IF(L516&gt;=500,"Muito Alta","Avaliar")))))</f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5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5</v>
      </c>
      <c r="J517" s="11">
        <v>6939</v>
      </c>
      <c r="K517" s="58" t="s">
        <v>1121</v>
      </c>
      <c r="L517" s="8">
        <f>I517/J517*100000</f>
        <v>72.05649228995533</v>
      </c>
      <c r="M517" s="7" t="str">
        <f>IF(L517=0,"Silencioso",IF(AND(L517&gt;0,L517&lt;100),"Baixa",IF(AND(L517&gt;=100,L517&lt;300),"Média",IF(AND(L517&gt;=300,L517&lt;500),"Alta",IF(L517&gt;=500,"Muito Alta","Avaliar")))))</f>
        <v>Baixa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1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1</v>
      </c>
      <c r="J518" s="11">
        <v>3314</v>
      </c>
      <c r="K518" s="58" t="s">
        <v>1121</v>
      </c>
      <c r="L518" s="8">
        <f>I518/J518*100000</f>
        <v>30.175015087507543</v>
      </c>
      <c r="M518" s="7" t="str">
        <f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6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6</v>
      </c>
      <c r="J521" s="11">
        <v>26709</v>
      </c>
      <c r="K521" s="58" t="s">
        <v>1122</v>
      </c>
      <c r="L521" s="8">
        <f>I521/J521*100000</f>
        <v>22.464337863641468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1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1</v>
      </c>
      <c r="J524" s="11">
        <v>17607</v>
      </c>
      <c r="K524" s="58" t="s">
        <v>1121</v>
      </c>
      <c r="L524" s="8">
        <f>I524/J524*100000</f>
        <v>5.6795592662009424</v>
      </c>
      <c r="M524" s="7" t="str">
        <f>IF(L524=0,"Silencioso",IF(AND(L524&gt;0,L524&lt;100),"Baixa",IF(AND(L524&gt;=100,L524&lt;300),"Média",IF(AND(L524&gt;=300,L524&lt;500),"Alta",IF(L524&gt;=500,"Muito Alta","Avaliar")))))</f>
        <v>Baixa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22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22</v>
      </c>
      <c r="J525" s="11">
        <v>93577</v>
      </c>
      <c r="K525" s="58" t="s">
        <v>1123</v>
      </c>
      <c r="L525" s="8">
        <f>I525/J525*100000</f>
        <v>23.510050546608674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3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3</v>
      </c>
      <c r="J526" s="11">
        <v>3627</v>
      </c>
      <c r="K526" s="58" t="s">
        <v>1121</v>
      </c>
      <c r="L526" s="8">
        <f>I526/J526*100000</f>
        <v>82.712985938792386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15280</v>
      </c>
      <c r="K527" s="58" t="s">
        <v>1121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1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1</v>
      </c>
      <c r="J529" s="11">
        <v>16610</v>
      </c>
      <c r="K529" s="58" t="s">
        <v>1121</v>
      </c>
      <c r="L529" s="8">
        <f>I529/J529*100000</f>
        <v>6.0204695966285371</v>
      </c>
      <c r="M529" s="7" t="str">
        <f>IF(L529=0,"Silencioso",IF(AND(L529&gt;0,L529&lt;100),"Baixa",IF(AND(L529&gt;=100,L529&lt;300),"Média",IF(AND(L529&gt;=300,L529&lt;500),"Alta",IF(L529&gt;=500,"Muito Alta","Avaliar")))))</f>
        <v>Baixa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9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9</v>
      </c>
      <c r="J530" s="11">
        <v>99770</v>
      </c>
      <c r="K530" s="58" t="s">
        <v>1123</v>
      </c>
      <c r="L530" s="8">
        <f>I530/J530*100000</f>
        <v>9.0207477197554375</v>
      </c>
      <c r="M530" s="7" t="str">
        <f>IF(L530=0,"Silencioso",IF(AND(L530&gt;0,L530&lt;100),"Baixa",IF(AND(L530&gt;=100,L530&lt;300),"Média",IF(AND(L530&gt;=300,L530&lt;500),"Alta",IF(L530&gt;=500,"Muito Alta","Avaliar")))))</f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15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15</v>
      </c>
      <c r="J531" s="11">
        <v>5718</v>
      </c>
      <c r="K531" s="58" t="s">
        <v>1121</v>
      </c>
      <c r="L531" s="8">
        <f>I531/J531*100000</f>
        <v>262.32948583420773</v>
      </c>
      <c r="M531" s="7" t="str">
        <f>IF(L531=0,"Silencioso",IF(AND(L531&gt;0,L531&lt;100),"Baixa",IF(AND(L531&gt;=100,L531&lt;300),"Média",IF(AND(L531&gt;=300,L531&lt;500),"Alta",IF(L531&gt;=500,"Muito Alta","Avaliar")))))</f>
        <v>Média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4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4</v>
      </c>
      <c r="J532" s="11">
        <v>31326</v>
      </c>
      <c r="K532" s="58" t="s">
        <v>1122</v>
      </c>
      <c r="L532" s="8">
        <f>I532/J532*100000</f>
        <v>12.768945923514012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81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81</v>
      </c>
      <c r="J533" s="11">
        <v>10731</v>
      </c>
      <c r="K533" s="58" t="s">
        <v>1121</v>
      </c>
      <c r="L533" s="8">
        <f>I533/J533*100000</f>
        <v>754.82247693597992</v>
      </c>
      <c r="M533" s="7" t="str">
        <f>IF(L533=0,"Silencioso",IF(AND(L533&gt;0,L533&lt;100),"Baixa",IF(AND(L533&gt;=100,L533&lt;300),"Média",IF(AND(L533&gt;=300,L533&lt;500),"Alta",IF(L533&gt;=500,"Muito Alta","Avaliar")))))</f>
        <v>Muito 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5273</v>
      </c>
      <c r="K534" s="58" t="s">
        <v>1121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3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3</v>
      </c>
      <c r="J536" s="11">
        <v>6018</v>
      </c>
      <c r="K536" s="58" t="s">
        <v>1121</v>
      </c>
      <c r="L536" s="8">
        <f>I536/J536*100000</f>
        <v>49.850448654037884</v>
      </c>
      <c r="M536" s="7" t="str">
        <f>IF(L536=0,"Silencioso",IF(AND(L536&gt;0,L536&lt;100),"Baixa",IF(AND(L536&gt;=100,L536&lt;300),"Média",IF(AND(L536&gt;=300,L536&lt;500),"Alta",IF(L536&gt;=500,"Muito Alta","Avaliar")))))</f>
        <v>Baixa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6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6</v>
      </c>
      <c r="J538" s="11">
        <v>41529</v>
      </c>
      <c r="K538" s="58" t="s">
        <v>1122</v>
      </c>
      <c r="L538" s="8">
        <f>I538/J538*100000</f>
        <v>14.447735317488984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3144</v>
      </c>
      <c r="K540" s="58" t="s">
        <v>1121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9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9</v>
      </c>
      <c r="J543" s="11">
        <v>39121</v>
      </c>
      <c r="K543" s="58" t="s">
        <v>1122</v>
      </c>
      <c r="L543" s="8">
        <f>I543/J543*100000</f>
        <v>23.005546892973083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1122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2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2</v>
      </c>
      <c r="J545" s="11">
        <v>73994</v>
      </c>
      <c r="K545" s="58" t="s">
        <v>1123</v>
      </c>
      <c r="L545" s="8">
        <f>I545/J545*100000</f>
        <v>2.70292185852907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1</v>
      </c>
      <c r="J546" s="11">
        <v>5954</v>
      </c>
      <c r="K546" s="58" t="s">
        <v>1121</v>
      </c>
      <c r="L546" s="8">
        <f>I546/J546*100000</f>
        <v>16.795431642593215</v>
      </c>
      <c r="M546" s="7" t="str">
        <f>IF(L546=0,"Silencioso",IF(AND(L546&gt;0,L546&lt;100),"Baixa",IF(AND(L546&gt;=100,L546&lt;300),"Média",IF(AND(L546&gt;=300,L546&lt;500),"Alta",IF(L546&gt;=500,"Muito Alta","Avaliar")))))</f>
        <v>Baixa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14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14</v>
      </c>
      <c r="J547" s="11">
        <v>6332</v>
      </c>
      <c r="K547" s="58" t="s">
        <v>1121</v>
      </c>
      <c r="L547" s="8">
        <f>I547/J547*100000</f>
        <v>221.09917877447884</v>
      </c>
      <c r="M547" s="7" t="str">
        <f>IF(L547=0,"Silencioso",IF(AND(L547&gt;0,L547&lt;100),"Baixa",IF(AND(L547&gt;=100,L547&lt;300),"Média",IF(AND(L547&gt;=300,L547&lt;500),"Alta",IF(L547&gt;=500,"Muito Alta","Avaliar")))))</f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1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1</v>
      </c>
      <c r="J548" s="11">
        <v>20052</v>
      </c>
      <c r="K548" s="58" t="s">
        <v>1121</v>
      </c>
      <c r="L548" s="8">
        <f>I548/J548*100000</f>
        <v>4.9870337123478956</v>
      </c>
      <c r="M548" s="7" t="str">
        <f>IF(L548=0,"Silencioso",IF(AND(L548&gt;0,L548&lt;100),"Baixa",IF(AND(L548&gt;=100,L548&lt;300),"Média",IF(AND(L548&gt;=300,L548&lt;500),"Alta",IF(L548&gt;=500,"Muito Alta","Avaliar")))))</f>
        <v>Baixa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1121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3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3</v>
      </c>
      <c r="J550" s="11">
        <v>4510</v>
      </c>
      <c r="K550" s="58" t="s">
        <v>1121</v>
      </c>
      <c r="L550" s="8">
        <f>I550/J550*100000</f>
        <v>66.518847006651882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8270</v>
      </c>
      <c r="K551" s="58" t="s">
        <v>1121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6621</v>
      </c>
      <c r="K553" s="58" t="s">
        <v>1121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6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6</v>
      </c>
      <c r="J554" s="11">
        <v>5671</v>
      </c>
      <c r="K554" s="58" t="s">
        <v>1121</v>
      </c>
      <c r="L554" s="8">
        <f>I554/J554*100000</f>
        <v>105.80144595309469</v>
      </c>
      <c r="M554" s="7" t="str">
        <f>IF(L554=0,"Silencioso",IF(AND(L554&gt;0,L554&lt;100),"Baixa",IF(AND(L554&gt;=100,L554&lt;300),"Média",IF(AND(L554&gt;=300,L554&lt;500),"Alta",IF(L554&gt;=500,"Muito Alta","Avaliar")))))</f>
        <v>Média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1</v>
      </c>
      <c r="J555" s="11">
        <v>15543</v>
      </c>
      <c r="K555" s="58" t="s">
        <v>1121</v>
      </c>
      <c r="L555" s="8">
        <f>I555/J555*100000</f>
        <v>6.4337643955478354</v>
      </c>
      <c r="M555" s="7" t="str">
        <f>IF(L555=0,"Silencioso",IF(AND(L555&gt;0,L555&lt;100),"Baixa",IF(AND(L555&gt;=100,L555&lt;300),"Média",IF(AND(L555&gt;=300,L555&lt;500),"Alta",IF(L555&gt;=500,"Muito Alta","Avaliar")))))</f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207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207</v>
      </c>
      <c r="J556" s="11">
        <v>93101</v>
      </c>
      <c r="K556" s="58" t="s">
        <v>1123</v>
      </c>
      <c r="L556" s="8">
        <f>I556/J556*100000</f>
        <v>222.33918003028967</v>
      </c>
      <c r="M556" s="7" t="str">
        <f>IF(L556=0,"Silencioso",IF(AND(L556&gt;0,L556&lt;100),"Baixa",IF(AND(L556&gt;=100,L556&lt;300),"Média",IF(AND(L556&gt;=300,L556&lt;500),"Alta",IF(L556&gt;=500,"Muito Alta","Avaliar")))))</f>
        <v>Média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30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30</v>
      </c>
      <c r="J557" s="11">
        <v>92430</v>
      </c>
      <c r="K557" s="58" t="s">
        <v>1123</v>
      </c>
      <c r="L557" s="8">
        <f>I557/J557*100000</f>
        <v>32.45699448231094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17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17</v>
      </c>
      <c r="J558" s="11">
        <v>21418</v>
      </c>
      <c r="K558" s="58" t="s">
        <v>1121</v>
      </c>
      <c r="L558" s="8">
        <f>I558/J558*100000</f>
        <v>79.372490428611457</v>
      </c>
      <c r="M558" s="7" t="str">
        <f>IF(L558=0,"Silencioso",IF(AND(L558&gt;0,L558&lt;100),"Baixa",IF(AND(L558&gt;=100,L558&lt;300),"Média",IF(AND(L558&gt;=300,L558&lt;500),"Alta",IF(L558&gt;=500,"Muito Alta","Avaliar")))))</f>
        <v>Baixa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2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2</v>
      </c>
      <c r="J559" s="11">
        <v>20940</v>
      </c>
      <c r="K559" s="58" t="s">
        <v>1121</v>
      </c>
      <c r="L559" s="8">
        <f>I559/J559*100000</f>
        <v>9.5510983763132771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8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8</v>
      </c>
      <c r="J560" s="11">
        <v>24375</v>
      </c>
      <c r="K560" s="58" t="s">
        <v>1121</v>
      </c>
      <c r="L560" s="8">
        <f>I560/J560*100000</f>
        <v>32.820512820512818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2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2</v>
      </c>
      <c r="J561" s="11">
        <v>16294</v>
      </c>
      <c r="K561" s="58" t="s">
        <v>1121</v>
      </c>
      <c r="L561" s="8">
        <f>I561/J561*100000</f>
        <v>12.274456855284154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3</v>
      </c>
      <c r="G562" s="12">
        <f>VLOOKUP($A562,Chik!$1:$1048576,10,FALSE)</f>
        <v>3</v>
      </c>
      <c r="H562" s="12">
        <f>VLOOKUP($A562,zika!$1:$1048576,10,FALSE)</f>
        <v>0</v>
      </c>
      <c r="I562" s="12">
        <f>H562+F562+G562</f>
        <v>6</v>
      </c>
      <c r="J562" s="11">
        <v>8112</v>
      </c>
      <c r="K562" s="58" t="s">
        <v>1121</v>
      </c>
      <c r="L562" s="8">
        <f>I562/J562*100000</f>
        <v>73.964497041420117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21</v>
      </c>
      <c r="G565" s="12">
        <f>VLOOKUP($A565,Chik!$1:$1048576,10,FALSE)</f>
        <v>0</v>
      </c>
      <c r="H565" s="12">
        <f>VLOOKUP($A565,zika!$1:$1048576,10,FALSE)</f>
        <v>1</v>
      </c>
      <c r="I565" s="12">
        <f>H565+F565+G565</f>
        <v>22</v>
      </c>
      <c r="J565" s="11">
        <v>113998</v>
      </c>
      <c r="K565" s="58" t="s">
        <v>1124</v>
      </c>
      <c r="L565" s="8">
        <f>I565/J565*100000</f>
        <v>19.298584185687471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117</v>
      </c>
      <c r="G567" s="12">
        <f>VLOOKUP($A567,Chik!$1:$1048576,10,FALSE)</f>
        <v>1</v>
      </c>
      <c r="H567" s="12">
        <f>VLOOKUP($A567,zika!$1:$1048576,10,FALSE)</f>
        <v>0</v>
      </c>
      <c r="I567" s="12">
        <f>H567+F567+G567</f>
        <v>118</v>
      </c>
      <c r="J567" s="11">
        <v>150833</v>
      </c>
      <c r="K567" s="58" t="s">
        <v>1124</v>
      </c>
      <c r="L567" s="8">
        <f>I567/J567*100000</f>
        <v>78.232217087772568</v>
      </c>
      <c r="M567" s="7" t="str">
        <f>IF(L567=0,"Silencioso",IF(AND(L567&gt;0,L567&lt;100),"Baixa",IF(AND(L567&gt;=100,L567&lt;300),"Média",IF(AND(L567&gt;=300,L567&lt;500),"Alta",IF(L567&gt;=500,"Muito Alta","Avaliar")))))</f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11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11</v>
      </c>
      <c r="J568" s="11">
        <v>90041</v>
      </c>
      <c r="K568" s="58" t="s">
        <v>1123</v>
      </c>
      <c r="L568" s="8">
        <f>I568/J568*100000</f>
        <v>12.216656856321009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4849</v>
      </c>
      <c r="K571" s="58" t="s">
        <v>1121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25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25</v>
      </c>
      <c r="J574" s="11">
        <v>24319</v>
      </c>
      <c r="K574" s="58" t="s">
        <v>1121</v>
      </c>
      <c r="L574" s="8">
        <f>I574/J574*100000</f>
        <v>102.80027961676056</v>
      </c>
      <c r="M574" s="7" t="str">
        <f>IF(L574=0,"Silencioso",IF(AND(L574&gt;0,L574&lt;100),"Baixa",IF(AND(L574&gt;=100,L574&lt;300),"Média",IF(AND(L574&gt;=300,L574&lt;500),"Alta",IF(L574&gt;=500,"Muito Alta","Avaliar")))))</f>
        <v>Média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1</v>
      </c>
      <c r="J577" s="11">
        <v>3969</v>
      </c>
      <c r="K577" s="58" t="s">
        <v>1121</v>
      </c>
      <c r="L577" s="8">
        <f>I577/J577*100000</f>
        <v>25.195263290501387</v>
      </c>
      <c r="M577" s="7" t="str">
        <f>IF(L577=0,"Silencioso",IF(AND(L577&gt;0,L577&lt;100),"Baixa",IF(AND(L577&gt;=100,L577&lt;300),"Média",IF(AND(L577&gt;=300,L577&lt;500),"Alta",IF(L577&gt;=500,"Muito Alta","Avaliar")))))</f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1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1</v>
      </c>
      <c r="J579" s="11">
        <v>11246</v>
      </c>
      <c r="K579" s="58" t="s">
        <v>1121</v>
      </c>
      <c r="L579" s="8">
        <f>I579/J579*100000</f>
        <v>8.8920505068468785</v>
      </c>
      <c r="M579" s="7" t="str">
        <f>IF(L579=0,"Silencioso",IF(AND(L579&gt;0,L579&lt;100),"Baixa",IF(AND(L579&gt;=100,L579&lt;300),"Média",IF(AND(L579&gt;=300,L579&lt;500),"Alta",IF(L579&gt;=500,"Muito Alta","Avaliar")))))</f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1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1</v>
      </c>
      <c r="J581" s="11">
        <v>3626</v>
      </c>
      <c r="K581" s="58" t="s">
        <v>1121</v>
      </c>
      <c r="L581" s="8">
        <f>I581/J581*100000</f>
        <v>27.578599007170439</v>
      </c>
      <c r="M581" s="7" t="str">
        <f>IF(L581=0,"Silencioso",IF(AND(L581&gt;0,L581&lt;100),"Baixa",IF(AND(L581&gt;=100,L581&lt;300),"Média",IF(AND(L581&gt;=300,L581&lt;500),"Alta",IF(L581&gt;=500,"Muito Alta","Avaliar")))))</f>
        <v>Baixa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3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3</v>
      </c>
      <c r="J582" s="11">
        <v>63789</v>
      </c>
      <c r="K582" s="58" t="s">
        <v>1122</v>
      </c>
      <c r="L582" s="8">
        <f>I582/J582*100000</f>
        <v>4.7030052203357942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4379</v>
      </c>
      <c r="K585" s="58" t="s">
        <v>1121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8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8</v>
      </c>
      <c r="J586" s="11">
        <v>11249</v>
      </c>
      <c r="K586" s="58" t="s">
        <v>1121</v>
      </c>
      <c r="L586" s="8">
        <f>I586/J586*100000</f>
        <v>71.117432660680947</v>
      </c>
      <c r="M586" s="7" t="str">
        <f>IF(L586=0,"Silencioso",IF(AND(L586&gt;0,L586&lt;100),"Baixa",IF(AND(L586&gt;=100,L586&lt;300),"Média",IF(AND(L586&gt;=300,L586&lt;500),"Alta",IF(L586&gt;=500,"Muito Alta","Avaliar")))))</f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4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4</v>
      </c>
      <c r="J587" s="11">
        <v>16009</v>
      </c>
      <c r="K587" s="58" t="s">
        <v>1121</v>
      </c>
      <c r="L587" s="8">
        <f>I587/J587*100000</f>
        <v>24.985945405709288</v>
      </c>
      <c r="M587" s="7" t="str">
        <f>IF(L587=0,"Silencioso",IF(AND(L587&gt;0,L587&lt;100),"Baixa",IF(AND(L587&gt;=100,L587&lt;300),"Média",IF(AND(L587&gt;=300,L587&lt;500),"Alta",IF(L587&gt;=500,"Muito Alta","Avaliar")))))</f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3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3</v>
      </c>
      <c r="J588" s="11">
        <v>21291</v>
      </c>
      <c r="K588" s="58" t="s">
        <v>1121</v>
      </c>
      <c r="L588" s="8">
        <f>I588/J588*100000</f>
        <v>14.09046075806679</v>
      </c>
      <c r="M588" s="7" t="str">
        <f>IF(L588=0,"Silencioso",IF(AND(L588&gt;0,L588&lt;100),"Baixa",IF(AND(L588&gt;=100,L588&lt;300),"Média",IF(AND(L588&gt;=300,L588&lt;500),"Alta",IF(L588&gt;=500,"Muito Alta","Avaliar")))))</f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42</v>
      </c>
      <c r="G589" s="12">
        <f>VLOOKUP($A589,Chik!$1:$1048576,10,FALSE)</f>
        <v>2</v>
      </c>
      <c r="H589" s="12">
        <f>VLOOKUP($A589,zika!$1:$1048576,10,FALSE)</f>
        <v>0</v>
      </c>
      <c r="I589" s="12">
        <f>H589+F589+G589</f>
        <v>44</v>
      </c>
      <c r="J589" s="11">
        <v>6847</v>
      </c>
      <c r="K589" s="58" t="s">
        <v>1121</v>
      </c>
      <c r="L589" s="8">
        <f>I589/J589*100000</f>
        <v>642.61720461515995</v>
      </c>
      <c r="M589" s="7" t="str">
        <f>IF(L589=0,"Silencioso",IF(AND(L589&gt;0,L589&lt;100),"Baixa",IF(AND(L589&gt;=100,L589&lt;300),"Média",IF(AND(L589&gt;=300,L589&lt;500),"Alta",IF(L589&gt;=500,"Muito Alta","Avaliar")))))</f>
        <v>Muito Alta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1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1</v>
      </c>
      <c r="J590" s="11">
        <v>4246</v>
      </c>
      <c r="K590" s="58" t="s">
        <v>1121</v>
      </c>
      <c r="L590" s="8">
        <f>I590/J590*100000</f>
        <v>23.551577955723033</v>
      </c>
      <c r="M590" s="7" t="str">
        <f>IF(L590=0,"Silencioso",IF(AND(L590&gt;0,L590&lt;100),"Baixa",IF(AND(L590&gt;=100,L590&lt;300),"Média",IF(AND(L590&gt;=300,L590&lt;500),"Alta",IF(L590&gt;=500,"Muito Alta","Avaliar")))))</f>
        <v>Baixa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1</v>
      </c>
      <c r="J592" s="11">
        <v>8426</v>
      </c>
      <c r="K592" s="58" t="s">
        <v>1121</v>
      </c>
      <c r="L592" s="8">
        <f>I592/J592*100000</f>
        <v>11.868027533823879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2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2</v>
      </c>
      <c r="J595" s="11">
        <v>4955</v>
      </c>
      <c r="K595" s="58" t="s">
        <v>1121</v>
      </c>
      <c r="L595" s="8">
        <f>I595/J595*100000</f>
        <v>40.363269424823415</v>
      </c>
      <c r="M595" s="7" t="str">
        <f>IF(L595=0,"Silencioso",IF(AND(L595&gt;0,L595&lt;100),"Baixa",IF(AND(L595&gt;=100,L595&lt;300),"Média",IF(AND(L595&gt;=300,L595&lt;500),"Alta",IF(L595&gt;=500,"Muito Alta","Avaliar")))))</f>
        <v>Baixa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4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4</v>
      </c>
      <c r="J596" s="11">
        <v>8631</v>
      </c>
      <c r="K596" s="58" t="s">
        <v>1121</v>
      </c>
      <c r="L596" s="8">
        <f>I596/J596*100000</f>
        <v>46.34457189201715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27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27</v>
      </c>
      <c r="J597" s="11">
        <v>4894</v>
      </c>
      <c r="K597" s="58" t="s">
        <v>1121</v>
      </c>
      <c r="L597" s="8">
        <f>I597/J597*100000</f>
        <v>551.69595422966893</v>
      </c>
      <c r="M597" s="7" t="str">
        <f>IF(L597=0,"Silencioso",IF(AND(L597&gt;0,L597&lt;100),"Baixa",IF(AND(L597&gt;=100,L597&lt;300),"Média",IF(AND(L597&gt;=300,L597&lt;500),"Alta",IF(L597&gt;=500,"Muito Alta","Avaliar")))))</f>
        <v>Muito 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6421</v>
      </c>
      <c r="K599" s="58" t="s">
        <v>1121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21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21</v>
      </c>
      <c r="J600" s="11">
        <v>6044</v>
      </c>
      <c r="K600" s="58" t="s">
        <v>1121</v>
      </c>
      <c r="L600" s="8">
        <f>I600/J600*100000</f>
        <v>347.4520185307743</v>
      </c>
      <c r="M600" s="7" t="str">
        <f>IF(L600=0,"Silencioso",IF(AND(L600&gt;0,L600&lt;100),"Baixa",IF(AND(L600&gt;=100,L600&lt;300),"Média",IF(AND(L600&gt;=300,L600&lt;500),"Alta",IF(L600&gt;=500,"Muito Alta","Avaliar")))))</f>
        <v>Alta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8550</v>
      </c>
      <c r="K603" s="58" t="s">
        <v>1121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4</v>
      </c>
      <c r="G604" s="12">
        <f>VLOOKUP($A604,Chik!$1:$1048576,10,FALSE)</f>
        <v>35</v>
      </c>
      <c r="H604" s="12">
        <f>VLOOKUP($A604,zika!$1:$1048576,10,FALSE)</f>
        <v>0</v>
      </c>
      <c r="I604" s="12">
        <f>H604+F604+G604</f>
        <v>39</v>
      </c>
      <c r="J604" s="11">
        <v>10731</v>
      </c>
      <c r="K604" s="58" t="s">
        <v>1121</v>
      </c>
      <c r="L604" s="8">
        <f>I604/J604*100000</f>
        <v>363.43304445065701</v>
      </c>
      <c r="M604" s="7" t="str">
        <f>IF(L604=0,"Silencioso",IF(AND(L604&gt;0,L604&lt;100),"Baixa",IF(AND(L604&gt;=100,L604&lt;300),"Média",IF(AND(L604&gt;=300,L604&lt;500),"Alta",IF(L604&gt;=500,"Muito Alta","Avaliar")))))</f>
        <v>Alta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56208</v>
      </c>
      <c r="K605" s="58" t="s">
        <v>1122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11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11</v>
      </c>
      <c r="J606" s="11">
        <v>10816</v>
      </c>
      <c r="K606" s="58" t="s">
        <v>1121</v>
      </c>
      <c r="L606" s="8">
        <f>I606/J606*100000</f>
        <v>101.70118343195266</v>
      </c>
      <c r="M606" s="7" t="str">
        <f>IF(L606=0,"Silencioso",IF(AND(L606&gt;0,L606&lt;100),"Baixa",IF(AND(L606&gt;=100,L606&lt;300),"Média",IF(AND(L606&gt;=300,L606&lt;500),"Alta",IF(L606&gt;=500,"Muito Alta","Avaliar")))))</f>
        <v>Média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3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3</v>
      </c>
      <c r="J607" s="11">
        <v>27755</v>
      </c>
      <c r="K607" s="58" t="s">
        <v>1122</v>
      </c>
      <c r="L607" s="8">
        <f>I607/J607*100000</f>
        <v>10.808863267879662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3</v>
      </c>
      <c r="G608" s="12">
        <f>VLOOKUP($A608,Chik!$1:$1048576,10,FALSE)</f>
        <v>1</v>
      </c>
      <c r="H608" s="12">
        <f>VLOOKUP($A608,zika!$1:$1048576,10,FALSE)</f>
        <v>0</v>
      </c>
      <c r="I608" s="12">
        <f>H608+F608+G608</f>
        <v>4</v>
      </c>
      <c r="J608" s="11">
        <v>34456</v>
      </c>
      <c r="K608" s="58" t="s">
        <v>1122</v>
      </c>
      <c r="L608" s="8">
        <f>I608/J608*100000</f>
        <v>11.609008590666358</v>
      </c>
      <c r="M608" s="7" t="str">
        <f>IF(L608=0,"Silencioso",IF(AND(L608&gt;0,L608&lt;100),"Baixa",IF(AND(L608&gt;=100,L608&lt;300),"Média",IF(AND(L608&gt;=300,L608&lt;500),"Alta",IF(L608&gt;=500,"Muito Alta","Avaliar")))))</f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27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27</v>
      </c>
      <c r="J609" s="11">
        <v>11968</v>
      </c>
      <c r="K609" s="58" t="s">
        <v>1121</v>
      </c>
      <c r="L609" s="8">
        <f>I609/J609*100000</f>
        <v>225.60160427807486</v>
      </c>
      <c r="M609" s="7" t="str">
        <f>IF(L609=0,"Silencioso",IF(AND(L609&gt;0,L609&lt;100),"Baixa",IF(AND(L609&gt;=100,L609&lt;300),"Média",IF(AND(L609&gt;=300,L609&lt;500),"Alta",IF(L609&gt;=500,"Muito Alta","Avaliar")))))</f>
        <v>Média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16734</v>
      </c>
      <c r="K610" s="58" t="s">
        <v>1121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3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3</v>
      </c>
      <c r="J611" s="11">
        <v>166111</v>
      </c>
      <c r="K611" s="58" t="s">
        <v>1124</v>
      </c>
      <c r="L611" s="8">
        <f>I611/J611*100000</f>
        <v>1.8060212749306186</v>
      </c>
      <c r="M611" s="7" t="str">
        <f>IF(L611=0,"Silencioso",IF(AND(L611&gt;0,L611&lt;100),"Baixa",IF(AND(L611&gt;=100,L611&lt;300),"Média",IF(AND(L611&gt;=300,L611&lt;500),"Alta",IF(L611&gt;=500,"Muito Alta","Avaliar")))))</f>
        <v>Baixa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1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1</v>
      </c>
      <c r="J612" s="11">
        <v>8508</v>
      </c>
      <c r="K612" s="58" t="s">
        <v>1121</v>
      </c>
      <c r="L612" s="8">
        <f>I612/J612*100000</f>
        <v>11.753643629525152</v>
      </c>
      <c r="M612" s="7" t="str">
        <f>IF(L612=0,"Silencioso",IF(AND(L612&gt;0,L612&lt;100),"Baixa",IF(AND(L612&gt;=100,L612&lt;300),"Média",IF(AND(L612&gt;=300,L612&lt;500),"Alta",IF(L612&gt;=500,"Muito Alta","Avaliar")))))</f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31583</v>
      </c>
      <c r="K613" s="58" t="s">
        <v>1122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2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2</v>
      </c>
      <c r="J614" s="11">
        <v>59605</v>
      </c>
      <c r="K614" s="58" t="s">
        <v>1122</v>
      </c>
      <c r="L614" s="8">
        <f>I614/J614*100000</f>
        <v>3.3554232027514468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1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1</v>
      </c>
      <c r="J616" s="11">
        <v>12061</v>
      </c>
      <c r="K616" s="58" t="s">
        <v>1121</v>
      </c>
      <c r="L616" s="8">
        <f>I616/J616*100000</f>
        <v>8.2911864687836836</v>
      </c>
      <c r="M616" s="7" t="str">
        <f>IF(L616=0,"Silencioso",IF(AND(L616&gt;0,L616&lt;100),"Baixa",IF(AND(L616&gt;=100,L616&lt;300),"Média",IF(AND(L616&gt;=300,L616&lt;500),"Alta",IF(L616&gt;=500,"Muito Alta","Avaliar")))))</f>
        <v>Baixa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2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2</v>
      </c>
      <c r="J617" s="11">
        <v>37950</v>
      </c>
      <c r="K617" s="58" t="s">
        <v>1122</v>
      </c>
      <c r="L617" s="8">
        <f>I617/J617*100000</f>
        <v>5.2700922266139658</v>
      </c>
      <c r="M617" s="7" t="str">
        <f>IF(L617=0,"Silencioso",IF(AND(L617&gt;0,L617&lt;100),"Baixa",IF(AND(L617&gt;=100,L617&lt;300),"Média",IF(AND(L617&gt;=300,L617&lt;500),"Alta",IF(L617&gt;=500,"Muito Alta","Avaliar")))))</f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16491</v>
      </c>
      <c r="K619" s="58" t="s">
        <v>1121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3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3</v>
      </c>
      <c r="J620" s="11">
        <v>148862</v>
      </c>
      <c r="K620" s="58" t="s">
        <v>1124</v>
      </c>
      <c r="L620" s="8">
        <f>I620/J620*100000</f>
        <v>2.0152893283712432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2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2</v>
      </c>
      <c r="J622" s="11">
        <v>8979</v>
      </c>
      <c r="K622" s="58" t="s">
        <v>1121</v>
      </c>
      <c r="L622" s="8">
        <f>I622/J622*100000</f>
        <v>22.274195344693172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1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1</v>
      </c>
      <c r="J623" s="11">
        <v>27688</v>
      </c>
      <c r="K623" s="58" t="s">
        <v>1122</v>
      </c>
      <c r="L623" s="8">
        <f>I623/J623*100000</f>
        <v>3.6116729268997401</v>
      </c>
      <c r="M623" s="7" t="str">
        <f>IF(L623=0,"Silencioso",IF(AND(L623&gt;0,L623&lt;100),"Baixa",IF(AND(L623&gt;=100,L623&lt;300),"Média",IF(AND(L623&gt;=300,L623&lt;500),"Alta",IF(L623&gt;=500,"Muito Alta","Avaliar")))))</f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2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2</v>
      </c>
      <c r="J624" s="11">
        <v>8642</v>
      </c>
      <c r="K624" s="58" t="s">
        <v>1121</v>
      </c>
      <c r="L624" s="8">
        <f>I624/J624*100000</f>
        <v>23.142791020597084</v>
      </c>
      <c r="M624" s="7" t="str">
        <f>IF(L624=0,"Silencioso",IF(AND(L624&gt;0,L624&lt;100),"Baixa",IF(AND(L624&gt;=100,L624&lt;300),"Média",IF(AND(L624&gt;=300,L624&lt;500),"Alta",IF(L624&gt;=500,"Muito Alta","Avaliar")))))</f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2</v>
      </c>
      <c r="J626" s="11">
        <v>5398</v>
      </c>
      <c r="K626" s="58" t="s">
        <v>1121</v>
      </c>
      <c r="L626" s="8">
        <f>I626/J626*100000</f>
        <v>37.050759540570581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3676</v>
      </c>
      <c r="K627" s="58" t="s">
        <v>1121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19377</v>
      </c>
      <c r="K629" s="58" t="s">
        <v>1121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10629</v>
      </c>
      <c r="K630" s="58" t="s">
        <v>1121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3542</v>
      </c>
      <c r="K631" s="58" t="s">
        <v>1121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2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2</v>
      </c>
      <c r="J633" s="11">
        <v>16277</v>
      </c>
      <c r="K633" s="58" t="s">
        <v>1121</v>
      </c>
      <c r="L633" s="8">
        <f>I633/J633*100000</f>
        <v>12.2872765251582</v>
      </c>
      <c r="M633" s="7" t="str">
        <f>IF(L633=0,"Silencioso",IF(AND(L633&gt;0,L633&lt;100),"Baixa",IF(AND(L633&gt;=100,L633&lt;300),"Média",IF(AND(L633&gt;=300,L633&lt;500),"Alta",IF(L633&gt;=500,"Muito Alta","Avaliar")))))</f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20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20</v>
      </c>
      <c r="J634" s="11">
        <v>23814</v>
      </c>
      <c r="K634" s="58" t="s">
        <v>1121</v>
      </c>
      <c r="L634" s="8">
        <f>I634/J634*100000</f>
        <v>83.984210968337948</v>
      </c>
      <c r="M634" s="7" t="str">
        <f>IF(L634=0,"Silencioso",IF(AND(L634&gt;0,L634&lt;100),"Baixa",IF(AND(L634&gt;=100,L634&lt;300),"Média",IF(AND(L634&gt;=300,L634&lt;500),"Alta",IF(L634&gt;=500,"Muito Alta","Avaliar")))))</f>
        <v>Baixa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1</v>
      </c>
      <c r="G635" s="73">
        <f>VLOOKUP($A635,Chik!$1:$1048576,10,FALSE)</f>
        <v>2</v>
      </c>
      <c r="H635" s="12">
        <f>VLOOKUP($A635,zika!$1:$1048576,10,FALSE)</f>
        <v>0</v>
      </c>
      <c r="I635" s="12">
        <f>H635+F635+G635</f>
        <v>3</v>
      </c>
      <c r="J635" s="11">
        <v>10514</v>
      </c>
      <c r="K635" s="58" t="s">
        <v>1121</v>
      </c>
      <c r="L635" s="8">
        <f>I635/J635*100000</f>
        <v>28.533384059349437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4</v>
      </c>
      <c r="G638" s="12">
        <f>VLOOKUP($A638,Chik!$1:$1048576,10,FALSE)</f>
        <v>2</v>
      </c>
      <c r="H638" s="12">
        <f>VLOOKUP($A638,zika!$1:$1048576,10,FALSE)</f>
        <v>1</v>
      </c>
      <c r="I638" s="12">
        <f>H638+F638+G638</f>
        <v>7</v>
      </c>
      <c r="J638" s="11">
        <v>17398</v>
      </c>
      <c r="K638" s="58" t="s">
        <v>1121</v>
      </c>
      <c r="L638" s="8">
        <f>I638/J638*100000</f>
        <v>40.234509713760204</v>
      </c>
      <c r="M638" s="7" t="str">
        <f>IF(L638=0,"Silencioso",IF(AND(L638&gt;0,L638&lt;100),"Baixa",IF(AND(L638&gt;=100,L638&lt;300),"Média",IF(AND(L638&gt;=300,L638&lt;500),"Alta",IF(L638&gt;=500,"Muito Alta","Avaliar")))))</f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4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4</v>
      </c>
      <c r="J640" s="11">
        <v>8138</v>
      </c>
      <c r="K640" s="58" t="s">
        <v>1121</v>
      </c>
      <c r="L640" s="8">
        <f>I640/J640*100000</f>
        <v>49.15212582944212</v>
      </c>
      <c r="M640" s="7" t="str">
        <f>IF(L640=0,"Silencioso",IF(AND(L640&gt;0,L640&lt;100),"Baixa",IF(AND(L640&gt;=100,L640&lt;300),"Média",IF(AND(L640&gt;=300,L640&lt;500),"Alta",IF(L640&gt;=500,"Muito Alta","Avaliar")))))</f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9487</v>
      </c>
      <c r="K641" s="58" t="s">
        <v>1121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41</v>
      </c>
      <c r="G642" s="12">
        <f>VLOOKUP($A642,Chik!$1:$1048576,10,FALSE)</f>
        <v>0</v>
      </c>
      <c r="H642" s="12">
        <f>VLOOKUP($A642,zika!$1:$1048576,10,FALSE)</f>
        <v>1</v>
      </c>
      <c r="I642" s="12">
        <f>H642+F642+G642</f>
        <v>42</v>
      </c>
      <c r="J642" s="11">
        <v>331045</v>
      </c>
      <c r="K642" s="58" t="s">
        <v>1124</v>
      </c>
      <c r="L642" s="8">
        <f>I642/J642*100000</f>
        <v>12.687096920358261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4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4</v>
      </c>
      <c r="J643" s="11">
        <v>4019</v>
      </c>
      <c r="K643" s="58" t="s">
        <v>1121</v>
      </c>
      <c r="L643" s="8">
        <f>I643/J643*100000</f>
        <v>99.527245583478475</v>
      </c>
      <c r="M643" s="7" t="str">
        <f>IF(L643=0,"Silencioso",IF(AND(L643&gt;0,L643&lt;100),"Baixa",IF(AND(L643&gt;=100,L643&lt;300),"Média",IF(AND(L643&gt;=300,L643&lt;500),"Alta",IF(L643&gt;=500,"Muito Alta","Avaliar")))))</f>
        <v>Baixa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0</v>
      </c>
      <c r="J644" s="11">
        <v>10203</v>
      </c>
      <c r="K644" s="58" t="s">
        <v>1121</v>
      </c>
      <c r="L644" s="8">
        <f>I644/J644*100000</f>
        <v>0</v>
      </c>
      <c r="M644" s="7" t="str">
        <f>IF(L644=0,"Silencioso",IF(AND(L644&gt;0,L644&lt;100),"Baixa",IF(AND(L644&gt;=100,L644&lt;300),"Média",IF(AND(L644&gt;=300,L644&lt;500),"Alta",IF(L644&gt;=500,"Muito Alta","Avaliar")))))</f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21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21</v>
      </c>
      <c r="J645" s="11">
        <v>13659</v>
      </c>
      <c r="K645" s="58" t="s">
        <v>1121</v>
      </c>
      <c r="L645" s="8">
        <f>I645/J645*100000</f>
        <v>153.74478365912586</v>
      </c>
      <c r="M645" s="7" t="str">
        <f>IF(L645=0,"Silencioso",IF(AND(L645&gt;0,L645&lt;100),"Baixa",IF(AND(L645&gt;=100,L645&lt;300),"Média",IF(AND(L645&gt;=300,L645&lt;500),"Alta",IF(L645&gt;=500,"Muito Alta","Avaliar")))))</f>
        <v>Média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10</v>
      </c>
      <c r="G646" s="12">
        <f>VLOOKUP($A646,Chik!$1:$1048576,10,FALSE)</f>
        <v>1</v>
      </c>
      <c r="H646" s="12">
        <f>VLOOKUP($A646,zika!$1:$1048576,10,FALSE)</f>
        <v>0</v>
      </c>
      <c r="I646" s="12">
        <f>H646+F646+G646</f>
        <v>11</v>
      </c>
      <c r="J646" s="11">
        <v>5167</v>
      </c>
      <c r="K646" s="58" t="s">
        <v>1121</v>
      </c>
      <c r="L646" s="8">
        <f>I646/J646*100000</f>
        <v>212.88949100058059</v>
      </c>
      <c r="M646" s="7" t="str">
        <f>IF(L646=0,"Silencioso",IF(AND(L646&gt;0,L646&lt;100),"Baixa",IF(AND(L646&gt;=100,L646&lt;300),"Média",IF(AND(L646&gt;=300,L646&lt;500),"Alta",IF(L646&gt;=500,"Muito Alta","Avaliar")))))</f>
        <v>Média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1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1</v>
      </c>
      <c r="J647" s="11">
        <v>2599</v>
      </c>
      <c r="K647" s="58" t="s">
        <v>1121</v>
      </c>
      <c r="L647" s="8">
        <f>I647/J647*100000</f>
        <v>38.476337052712587</v>
      </c>
      <c r="M647" s="7" t="str">
        <f>IF(L647=0,"Silencioso",IF(AND(L647&gt;0,L647&lt;100),"Baixa",IF(AND(L647&gt;=100,L647&lt;300),"Média",IF(AND(L647&gt;=300,L647&lt;500),"Alta",IF(L647&gt;=500,"Muito Alta","Avaliar")))))</f>
        <v>Baixa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5783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1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1</v>
      </c>
      <c r="J651" s="11">
        <v>12291</v>
      </c>
      <c r="K651" s="58" t="s">
        <v>1121</v>
      </c>
      <c r="L651" s="8">
        <f>I651/J651*100000</f>
        <v>8.1360344967862659</v>
      </c>
      <c r="M651" s="7" t="str">
        <f>IF(L651=0,"Silencioso",IF(AND(L651&gt;0,L651&lt;100),"Baixa",IF(AND(L651&gt;=100,L651&lt;300),"Média",IF(AND(L651&gt;=300,L651&lt;500),"Alta",IF(L651&gt;=500,"Muito Alta","Avaliar")))))</f>
        <v>Baixa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2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2</v>
      </c>
      <c r="J652" s="11">
        <v>30779</v>
      </c>
      <c r="K652" s="58" t="s">
        <v>1122</v>
      </c>
      <c r="L652" s="8">
        <f>I652/J652*100000</f>
        <v>6.4979369050326516</v>
      </c>
      <c r="M652" s="7" t="str">
        <f>IF(L652=0,"Silencioso",IF(AND(L652&gt;0,L652&lt;100),"Baixa",IF(AND(L652&gt;=100,L652&lt;300),"Média",IF(AND(L652&gt;=300,L652&lt;500),"Alta",IF(L652&gt;=500,"Muito Alta","Avaliar")))))</f>
        <v>Baixa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24</v>
      </c>
      <c r="G654" s="12">
        <f>VLOOKUP($A654,Chik!$1:$1048576,10,FALSE)</f>
        <v>1</v>
      </c>
      <c r="H654" s="12">
        <f>VLOOKUP($A654,zika!$1:$1048576,10,FALSE)</f>
        <v>1</v>
      </c>
      <c r="I654" s="12">
        <f>H654+F654+G654</f>
        <v>26</v>
      </c>
      <c r="J654" s="11">
        <v>17858</v>
      </c>
      <c r="K654" s="58" t="s">
        <v>1121</v>
      </c>
      <c r="L654" s="8">
        <f>I654/J654*100000</f>
        <v>145.59301153544629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1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1</v>
      </c>
      <c r="J656" s="11">
        <v>12957</v>
      </c>
      <c r="K656" s="58" t="s">
        <v>1121</v>
      </c>
      <c r="L656" s="8">
        <f>I656/J656*100000</f>
        <v>7.7178359188083663</v>
      </c>
      <c r="M656" s="7" t="str">
        <f>IF(L656=0,"Silencioso",IF(AND(L656&gt;0,L656&lt;100),"Baixa",IF(AND(L656&gt;=100,L656&lt;300),"Média",IF(AND(L656&gt;=300,L656&lt;500),"Alta",IF(L656&gt;=500,"Muito Alta","Avaliar")))))</f>
        <v>Baixa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1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1</v>
      </c>
      <c r="J658" s="11">
        <v>2289</v>
      </c>
      <c r="K658" s="58" t="s">
        <v>1121</v>
      </c>
      <c r="L658" s="8">
        <f>I658/J658*100000</f>
        <v>43.6871996505024</v>
      </c>
      <c r="M658" s="7" t="str">
        <f>IF(L658=0,"Silencioso",IF(AND(L658&gt;0,L658&lt;100),"Baixa",IF(AND(L658&gt;=100,L658&lt;300),"Média",IF(AND(L658&gt;=300,L658&lt;500),"Alta",IF(L658&gt;=500,"Muito Alta","Avaliar")))))</f>
        <v>Baixa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171</v>
      </c>
      <c r="G659" s="12">
        <f>VLOOKUP($A659,Chik!$1:$1048576,10,FALSE)</f>
        <v>1</v>
      </c>
      <c r="H659" s="12">
        <f>VLOOKUP($A659,zika!$1:$1048576,10,FALSE)</f>
        <v>0</v>
      </c>
      <c r="I659" s="12">
        <f>H659+F659+G659</f>
        <v>172</v>
      </c>
      <c r="J659" s="11">
        <v>7991</v>
      </c>
      <c r="K659" s="58" t="s">
        <v>1121</v>
      </c>
      <c r="L659" s="8">
        <f>I659/J659*100000</f>
        <v>2152.4214741584283</v>
      </c>
      <c r="M659" s="7" t="str">
        <f>IF(L659=0,"Silencioso",IF(AND(L659&gt;0,L659&lt;100),"Baixa",IF(AND(L659&gt;=100,L659&lt;300),"Média",IF(AND(L659&gt;=300,L659&lt;500),"Alta",IF(L659&gt;=500,"Muito Alta","Avaliar")))))</f>
        <v>Muito Alta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1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1</v>
      </c>
      <c r="J661" s="11">
        <v>4566</v>
      </c>
      <c r="K661" s="58" t="s">
        <v>1121</v>
      </c>
      <c r="L661" s="8">
        <f>I661/J661*100000</f>
        <v>21.901007446342533</v>
      </c>
      <c r="M661" s="7" t="str">
        <f>IF(L661=0,"Silencioso",IF(AND(L661&gt;0,L661&lt;100),"Baixa",IF(AND(L661&gt;=100,L661&lt;300),"Média",IF(AND(L661&gt;=300,L661&lt;500),"Alta",IF(L661&gt;=500,"Muito Alta","Avaliar")))))</f>
        <v>Baixa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2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2</v>
      </c>
      <c r="J662" s="11">
        <v>6198</v>
      </c>
      <c r="K662" s="58" t="s">
        <v>1121</v>
      </c>
      <c r="L662" s="8">
        <f>I662/J662*100000</f>
        <v>32.268473701193933</v>
      </c>
      <c r="M662" s="7" t="str">
        <f>IF(L662=0,"Silencioso",IF(AND(L662&gt;0,L662&lt;100),"Baixa",IF(AND(L662&gt;=100,L662&lt;300),"Média",IF(AND(L662&gt;=300,L662&lt;500),"Alta",IF(L662&gt;=500,"Muito Alta","Avaliar")))))</f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47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47</v>
      </c>
      <c r="J663" s="11">
        <v>10226</v>
      </c>
      <c r="K663" s="58" t="s">
        <v>1121</v>
      </c>
      <c r="L663" s="8">
        <f>I663/J663*100000</f>
        <v>459.61275180911406</v>
      </c>
      <c r="M663" s="7" t="str">
        <f>IF(L663=0,"Silencioso",IF(AND(L663&gt;0,L663&lt;100),"Baixa",IF(AND(L663&gt;=100,L663&lt;300),"Média",IF(AND(L663&gt;=300,L663&lt;500),"Alta",IF(L663&gt;=500,"Muito Alta","Avaliar")))))</f>
        <v>Alta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50</v>
      </c>
      <c r="G664" s="12">
        <f>VLOOKUP($A664,Chik!$1:$1048576,10,FALSE)</f>
        <v>0</v>
      </c>
      <c r="H664" s="12">
        <f>VLOOKUP($A664,zika!$1:$1048576,10,FALSE)</f>
        <v>1</v>
      </c>
      <c r="I664" s="12">
        <f>H664+F664+G664</f>
        <v>51</v>
      </c>
      <c r="J664" s="11">
        <v>135421</v>
      </c>
      <c r="K664" s="58" t="s">
        <v>1124</v>
      </c>
      <c r="L664" s="8">
        <f>I664/J664*100000</f>
        <v>37.660333330871872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1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1</v>
      </c>
      <c r="J665" s="11">
        <v>15525</v>
      </c>
      <c r="K665" s="58" t="s">
        <v>1121</v>
      </c>
      <c r="L665" s="8">
        <f>I665/J665*100000</f>
        <v>6.4412238325281796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8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8</v>
      </c>
      <c r="J666" s="11">
        <v>25989</v>
      </c>
      <c r="K666" s="58" t="s">
        <v>1122</v>
      </c>
      <c r="L666" s="8">
        <f>I666/J666*100000</f>
        <v>30.782254030551389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20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20</v>
      </c>
      <c r="J667" s="11">
        <v>41349</v>
      </c>
      <c r="K667" s="58" t="s">
        <v>1122</v>
      </c>
      <c r="L667" s="8">
        <f>I667/J667*100000</f>
        <v>48.368763452562334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7007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30807</v>
      </c>
      <c r="K669" s="58" t="s">
        <v>1122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8541</v>
      </c>
      <c r="K673" s="58" t="s">
        <v>1121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2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2</v>
      </c>
      <c r="J676" s="11">
        <v>4438</v>
      </c>
      <c r="K676" s="58" t="s">
        <v>1121</v>
      </c>
      <c r="L676" s="8">
        <f>I676/J676*100000</f>
        <v>45.065344749887338</v>
      </c>
      <c r="M676" s="7" t="str">
        <f>IF(L676=0,"Silencioso",IF(AND(L676&gt;0,L676&lt;100),"Baixa",IF(AND(L676&gt;=100,L676&lt;300),"Média",IF(AND(L676&gt;=300,L676&lt;500),"Alta",IF(L676&gt;=500,"Muito Alta","Avaliar")))))</f>
        <v>Baixa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6345</v>
      </c>
      <c r="K678" s="58" t="s">
        <v>1121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3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3</v>
      </c>
      <c r="J679" s="11">
        <v>13743</v>
      </c>
      <c r="K679" s="58" t="s">
        <v>1121</v>
      </c>
      <c r="L679" s="8">
        <f>I679/J679*100000</f>
        <v>21.829294913774284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38</v>
      </c>
      <c r="G680" s="12">
        <f>VLOOKUP($A680,Chik!$1:$1048576,10,FALSE)</f>
        <v>1</v>
      </c>
      <c r="H680" s="12">
        <f>VLOOKUP($A680,zika!$1:$1048576,10,FALSE)</f>
        <v>0</v>
      </c>
      <c r="I680" s="12">
        <f>H680+F680+G680</f>
        <v>39</v>
      </c>
      <c r="J680" s="11">
        <v>218147</v>
      </c>
      <c r="K680" s="58" t="s">
        <v>1124</v>
      </c>
      <c r="L680" s="8">
        <f>I680/J680*100000</f>
        <v>17.877853007375762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16111</v>
      </c>
      <c r="K681" s="58" t="s">
        <v>1121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10836</v>
      </c>
      <c r="K682" s="58" t="s">
        <v>1121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1</v>
      </c>
      <c r="I689" s="12">
        <f>H689+F689+G689</f>
        <v>1</v>
      </c>
      <c r="J689" s="11">
        <v>5522</v>
      </c>
      <c r="K689" s="58" t="s">
        <v>1121</v>
      </c>
      <c r="L689" s="8">
        <f>I689/J689*100000</f>
        <v>18.109380659181458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42751</v>
      </c>
      <c r="K690" s="58" t="s">
        <v>1122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8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8</v>
      </c>
      <c r="J692" s="11">
        <v>19608</v>
      </c>
      <c r="K692" s="58" t="s">
        <v>1121</v>
      </c>
      <c r="L692" s="8">
        <f>I692/J692*100000</f>
        <v>40.799673602611179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1</v>
      </c>
      <c r="J693" s="11">
        <v>7128</v>
      </c>
      <c r="K693" s="58" t="s">
        <v>1121</v>
      </c>
      <c r="L693" s="8">
        <f>I693/J693*100000</f>
        <v>14.029180695847364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1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1</v>
      </c>
      <c r="J695" s="11">
        <v>7696</v>
      </c>
      <c r="K695" s="58" t="s">
        <v>1121</v>
      </c>
      <c r="L695" s="8">
        <f>I695/J695*100000</f>
        <v>12.993762993762994</v>
      </c>
      <c r="M695" s="7" t="str">
        <f>IF(L695=0,"Silencioso",IF(AND(L695&gt;0,L695&lt;100),"Baixa",IF(AND(L695&gt;=100,L695&lt;300),"Média",IF(AND(L695&gt;=300,L695&lt;500),"Alta",IF(L695&gt;=500,"Muito Alta","Avaliar")))))</f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3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3</v>
      </c>
      <c r="J698" s="11">
        <v>4807</v>
      </c>
      <c r="K698" s="58" t="s">
        <v>1121</v>
      </c>
      <c r="L698" s="8">
        <f>I698/J698*100000</f>
        <v>62.408986894112751</v>
      </c>
      <c r="M698" s="7" t="str">
        <f>IF(L698=0,"Silencioso",IF(AND(L698&gt;0,L698&lt;100),"Baixa",IF(AND(L698&gt;=100,L698&lt;300),"Média",IF(AND(L698&gt;=300,L698&lt;500),"Alta",IF(L698&gt;=500,"Muito Alta","Avaliar")))))</f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8681</v>
      </c>
      <c r="K699" s="58" t="s">
        <v>1121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5</v>
      </c>
      <c r="G700" s="12">
        <f>VLOOKUP($A700,Chik!$1:$1048576,10,FALSE)</f>
        <v>0</v>
      </c>
      <c r="H700" s="12">
        <f>VLOOKUP($A700,zika!$1:$1048576,10,FALSE)</f>
        <v>1</v>
      </c>
      <c r="I700" s="12">
        <f>H700+F700+G700</f>
        <v>6</v>
      </c>
      <c r="J700" s="11">
        <v>33934</v>
      </c>
      <c r="K700" s="58" t="s">
        <v>1122</v>
      </c>
      <c r="L700" s="8">
        <f>I700/J700*100000</f>
        <v>17.681381505274945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4274</v>
      </c>
      <c r="K701" s="58" t="s">
        <v>1121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3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3</v>
      </c>
      <c r="J703" s="11">
        <v>18434</v>
      </c>
      <c r="K703" s="58" t="s">
        <v>1121</v>
      </c>
      <c r="L703" s="8">
        <f>I703/J703*100000</f>
        <v>16.274275794727135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1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1</v>
      </c>
      <c r="J705" s="11">
        <v>3937</v>
      </c>
      <c r="K705" s="58" t="s">
        <v>1121</v>
      </c>
      <c r="L705" s="8">
        <f>I705/J705*100000</f>
        <v>25.400050800101596</v>
      </c>
      <c r="M705" s="7" t="str">
        <f>IF(L705=0,"Silencioso",IF(AND(L705&gt;0,L705&lt;100),"Baixa",IF(AND(L705&gt;=100,L705&lt;300),"Média",IF(AND(L705&gt;=300,L705&lt;500),"Alta",IF(L705&gt;=500,"Muito Alta","Avaliar")))))</f>
        <v>Baixa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1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1</v>
      </c>
      <c r="J706" s="11">
        <v>3877</v>
      </c>
      <c r="K706" s="58" t="s">
        <v>1121</v>
      </c>
      <c r="L706" s="8">
        <f>I706/J706*100000</f>
        <v>25.793139025019347</v>
      </c>
      <c r="M706" s="7" t="str">
        <f>IF(L706=0,"Silencioso",IF(AND(L706&gt;0,L706&lt;100),"Baixa",IF(AND(L706&gt;=100,L706&lt;300),"Média",IF(AND(L706&gt;=300,L706&lt;500),"Alta",IF(L706&gt;=500,"Muito Alta","Avaliar")))))</f>
        <v>Baixa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47</v>
      </c>
      <c r="G708" s="12">
        <f>VLOOKUP($A708,Chik!$1:$1048576,10,FALSE)</f>
        <v>1</v>
      </c>
      <c r="H708" s="12">
        <f>VLOOKUP($A708,zika!$1:$1048576,10,FALSE)</f>
        <v>1</v>
      </c>
      <c r="I708" s="12">
        <f>H708+F708+G708</f>
        <v>49</v>
      </c>
      <c r="J708" s="11">
        <v>28054</v>
      </c>
      <c r="K708" s="58" t="s">
        <v>1122</v>
      </c>
      <c r="L708" s="8">
        <f>I708/J708*100000</f>
        <v>174.66314963998005</v>
      </c>
      <c r="M708" s="7" t="str">
        <f>IF(L708=0,"Silencioso",IF(AND(L708&gt;0,L708&lt;100),"Baixa",IF(AND(L708&gt;=100,L708&lt;300),"Média",IF(AND(L708&gt;=300,L708&lt;500),"Alta",IF(L708&gt;=500,"Muito Alta","Avaliar")))))</f>
        <v>Média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2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2</v>
      </c>
      <c r="J712" s="11">
        <v>46555</v>
      </c>
      <c r="K712" s="58" t="s">
        <v>1122</v>
      </c>
      <c r="L712" s="8">
        <f>I712/J712*100000</f>
        <v>4.2959939856084199</v>
      </c>
      <c r="M712" s="7" t="str">
        <f>IF(L712=0,"Silencioso",IF(AND(L712&gt;0,L712&lt;100),"Baixa",IF(AND(L712&gt;=100,L712&lt;300),"Média",IF(AND(L712&gt;=300,L712&lt;500),"Alta",IF(L712&gt;=500,"Muito Alta","Avaliar")))))</f>
        <v>Baixa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3721</v>
      </c>
      <c r="K714" s="58" t="s">
        <v>1121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1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1</v>
      </c>
      <c r="J716" s="11">
        <v>17393</v>
      </c>
      <c r="K716" s="58" t="s">
        <v>1121</v>
      </c>
      <c r="L716" s="8">
        <f>I716/J716*100000</f>
        <v>5.7494394296556086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2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2</v>
      </c>
      <c r="J718" s="11">
        <v>56163</v>
      </c>
      <c r="K718" s="58" t="s">
        <v>1122</v>
      </c>
      <c r="L718" s="8">
        <f>I718/J718*100000</f>
        <v>3.5610633335113864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2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2</v>
      </c>
      <c r="J720" s="11">
        <v>6200</v>
      </c>
      <c r="K720" s="58" t="s">
        <v>1121</v>
      </c>
      <c r="L720" s="8">
        <f>I720/J720*100000</f>
        <v>32.258064516129032</v>
      </c>
      <c r="M720" s="7" t="str">
        <f>IF(L720=0,"Silencioso",IF(AND(L720&gt;0,L720&lt;100),"Baixa",IF(AND(L720&gt;=100,L720&lt;300),"Média",IF(AND(L720&gt;=300,L720&lt;500),"Alta",IF(L720&gt;=500,"Muito Alta","Avaliar")))))</f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12164</v>
      </c>
      <c r="K722" s="58" t="s">
        <v>1121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3</v>
      </c>
      <c r="G724" s="12">
        <f>VLOOKUP($A724,Chik!$1:$1048576,10,FALSE)</f>
        <v>0</v>
      </c>
      <c r="H724" s="12">
        <f>VLOOKUP($A724,zika!$1:$1048576,10,FALSE)</f>
        <v>1</v>
      </c>
      <c r="I724" s="12">
        <f>H724+F724+G724</f>
        <v>4</v>
      </c>
      <c r="J724" s="11">
        <v>3963</v>
      </c>
      <c r="K724" s="58" t="s">
        <v>1121</v>
      </c>
      <c r="L724" s="8">
        <f>I724/J724*100000</f>
        <v>100.93363613424174</v>
      </c>
      <c r="M724" s="7" t="str">
        <f>IF(L724=0,"Silencioso",IF(AND(L724&gt;0,L724&lt;100),"Baixa",IF(AND(L724&gt;=100,L724&lt;300),"Média",IF(AND(L724&gt;=300,L724&lt;500),"Alta",IF(L724&gt;=500,"Muito Alta","Avaliar")))))</f>
        <v>Média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4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4</v>
      </c>
      <c r="J725" s="11">
        <v>6923</v>
      </c>
      <c r="K725" s="58" t="s">
        <v>1121</v>
      </c>
      <c r="L725" s="8">
        <f>I725/J725*100000</f>
        <v>57.778419760219556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2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2</v>
      </c>
      <c r="J726" s="11">
        <v>12218</v>
      </c>
      <c r="K726" s="58" t="s">
        <v>1121</v>
      </c>
      <c r="L726" s="8">
        <f>I726/J726*100000</f>
        <v>16.369291209690619</v>
      </c>
      <c r="M726" s="7" t="str">
        <f>IF(L726=0,"Silencioso",IF(AND(L726&gt;0,L726&lt;100),"Baixa",IF(AND(L726&gt;=100,L726&lt;300),"Média",IF(AND(L726&gt;=300,L726&lt;500),"Alta",IF(L726&gt;=500,"Muito Alta","Avaliar")))))</f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10818</v>
      </c>
      <c r="K727" s="58" t="s">
        <v>1121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3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3</v>
      </c>
      <c r="J728" s="11">
        <v>3161</v>
      </c>
      <c r="K728" s="58" t="s">
        <v>1121</v>
      </c>
      <c r="L728" s="8">
        <f>I728/J728*100000</f>
        <v>94.906675102815555</v>
      </c>
      <c r="M728" s="7" t="str">
        <f>IF(L728=0,"Silencioso",IF(AND(L728&gt;0,L728&lt;100),"Baixa",IF(AND(L728&gt;=100,L728&lt;300),"Média",IF(AND(L728&gt;=300,L728&lt;500),"Alta",IF(L728&gt;=500,"Muito Alta","Avaliar")))))</f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1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1</v>
      </c>
      <c r="J729" s="11">
        <v>25332</v>
      </c>
      <c r="K729" s="58" t="s">
        <v>1122</v>
      </c>
      <c r="L729" s="8">
        <f>I729/J729*100000</f>
        <v>3.9475761882204328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35145</v>
      </c>
      <c r="K730" s="58" t="s">
        <v>1122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7407</v>
      </c>
      <c r="K731" s="58" t="s">
        <v>1121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4896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3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3</v>
      </c>
      <c r="J734" s="11">
        <v>25235</v>
      </c>
      <c r="K734" s="58" t="s">
        <v>1122</v>
      </c>
      <c r="L734" s="8">
        <f>I734/J734*100000</f>
        <v>11.88825044580939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9</v>
      </c>
      <c r="G736" s="12">
        <f>VLOOKUP($A736,Chik!$1:$1048576,10,FALSE)</f>
        <v>1</v>
      </c>
      <c r="H736" s="12">
        <f>VLOOKUP($A736,zika!$1:$1048576,10,FALSE)</f>
        <v>0</v>
      </c>
      <c r="I736" s="12">
        <f>H736+F736+G736</f>
        <v>10</v>
      </c>
      <c r="J736" s="11">
        <v>89653</v>
      </c>
      <c r="K736" s="58" t="s">
        <v>1123</v>
      </c>
      <c r="L736" s="8">
        <f>I736/J736*100000</f>
        <v>11.154116426667262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5798</v>
      </c>
      <c r="K738" s="58" t="s">
        <v>1121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7553</v>
      </c>
      <c r="K739" s="58" t="s">
        <v>1121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4389</v>
      </c>
      <c r="K740" s="58" t="s">
        <v>1121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2</v>
      </c>
      <c r="G743" s="12">
        <f>VLOOKUP($A743,Chik!$1:$1048576,10,FALSE)</f>
        <v>1</v>
      </c>
      <c r="H743" s="12">
        <f>VLOOKUP($A743,zika!$1:$1048576,10,FALSE)</f>
        <v>0</v>
      </c>
      <c r="I743" s="12">
        <f>H743+F743+G743</f>
        <v>3</v>
      </c>
      <c r="J743" s="11">
        <v>26272</v>
      </c>
      <c r="K743" s="58" t="s">
        <v>1122</v>
      </c>
      <c r="L743" s="8">
        <f>I743/J743*100000</f>
        <v>11.419001218026796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10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10</v>
      </c>
      <c r="J744" s="11">
        <v>30989</v>
      </c>
      <c r="K744" s="58" t="s">
        <v>1122</v>
      </c>
      <c r="L744" s="8">
        <f>I744/J744*100000</f>
        <v>32.269514989189716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15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15</v>
      </c>
      <c r="J746" s="11">
        <v>23385</v>
      </c>
      <c r="K746" s="58" t="s">
        <v>1121</v>
      </c>
      <c r="L746" s="8">
        <f>I746/J746*100000</f>
        <v>64.14368184733803</v>
      </c>
      <c r="M746" s="7" t="str">
        <f>IF(L746=0,"Silencioso",IF(AND(L746&gt;0,L746&lt;100),"Baixa",IF(AND(L746&gt;=100,L746&lt;300),"Média",IF(AND(L746&gt;=300,L746&lt;500),"Alta",IF(L746&gt;=500,"Muito Alta","Avaliar")))))</f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36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36</v>
      </c>
      <c r="J747" s="11">
        <v>4255</v>
      </c>
      <c r="K747" s="58" t="s">
        <v>1121</v>
      </c>
      <c r="L747" s="8">
        <f>I747/J747*100000</f>
        <v>846.063454759107</v>
      </c>
      <c r="M747" s="7" t="str">
        <f>IF(L747=0,"Silencioso",IF(AND(L747&gt;0,L747&lt;100),"Baixa",IF(AND(L747&gt;=100,L747&lt;300),"Média",IF(AND(L747&gt;=300,L747&lt;500),"Alta",IF(L747&gt;=500,"Muito Alta","Avaliar")))))</f>
        <v>Muito Alta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105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105</v>
      </c>
      <c r="J748" s="11">
        <v>4927</v>
      </c>
      <c r="K748" s="58" t="s">
        <v>1121</v>
      </c>
      <c r="L748" s="8">
        <f>I748/J748*100000</f>
        <v>2131.1142683174344</v>
      </c>
      <c r="M748" s="7" t="str">
        <f>IF(L748=0,"Silencioso",IF(AND(L748&gt;0,L748&lt;100),"Baixa",IF(AND(L748&gt;=100,L748&lt;300),"Média",IF(AND(L748&gt;=300,L748&lt;500),"Alta",IF(L748&gt;=500,"Muito Alta","Avaliar")))))</f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3865</v>
      </c>
      <c r="K750" s="58" t="s">
        <v>1121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2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2</v>
      </c>
      <c r="J751" s="11">
        <v>5454</v>
      </c>
      <c r="K751" s="58" t="s">
        <v>1121</v>
      </c>
      <c r="L751" s="8">
        <f>I751/J751*100000</f>
        <v>36.670333700036672</v>
      </c>
      <c r="M751" s="7" t="str">
        <f>IF(L751=0,"Silencioso",IF(AND(L751&gt;0,L751&lt;100),"Baixa",IF(AND(L751&gt;=100,L751&lt;300),"Média",IF(AND(L751&gt;=300,L751&lt;500),"Alta",IF(L751&gt;=500,"Muito Alta","Avaliar")))))</f>
        <v>Baixa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2775</v>
      </c>
      <c r="K753" s="58" t="s">
        <v>1121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10</v>
      </c>
      <c r="G754" s="12">
        <f>VLOOKUP($A754,Chik!$1:$1048576,10,FALSE)</f>
        <v>0</v>
      </c>
      <c r="H754" s="12">
        <f>VLOOKUP($A754,zika!$1:$1048576,10,FALSE)</f>
        <v>1</v>
      </c>
      <c r="I754" s="12">
        <f>H754+F754+G754</f>
        <v>11</v>
      </c>
      <c r="J754" s="11">
        <v>45488</v>
      </c>
      <c r="K754" s="58" t="s">
        <v>1122</v>
      </c>
      <c r="L754" s="8">
        <f>I754/J754*100000</f>
        <v>24.182201899402042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3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3</v>
      </c>
      <c r="J756" s="11">
        <v>4709</v>
      </c>
      <c r="K756" s="58" t="s">
        <v>1121</v>
      </c>
      <c r="L756" s="8">
        <f>I756/J756*100000</f>
        <v>63.707793586748778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157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157</v>
      </c>
      <c r="J758" s="11">
        <v>7858</v>
      </c>
      <c r="K758" s="58" t="s">
        <v>1121</v>
      </c>
      <c r="L758" s="8">
        <f>I758/J758*100000</f>
        <v>1997.963858488165</v>
      </c>
      <c r="M758" s="7" t="str">
        <f>IF(L758=0,"Silencioso",IF(AND(L758&gt;0,L758&lt;100),"Baixa",IF(AND(L758&gt;=100,L758&lt;300),"Média",IF(AND(L758&gt;=300,L758&lt;500),"Alta",IF(L758&gt;=500,"Muito Alta","Avaliar")))))</f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2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2</v>
      </c>
      <c r="J765" s="11">
        <v>6684</v>
      </c>
      <c r="K765" s="58" t="s">
        <v>1121</v>
      </c>
      <c r="L765" s="8">
        <f>I765/J765*100000</f>
        <v>29.922202274087372</v>
      </c>
      <c r="M765" s="7" t="str">
        <f>IF(L765=0,"Silencioso",IF(AND(L765&gt;0,L765&lt;100),"Baixa",IF(AND(L765&gt;=100,L765&lt;300),"Média",IF(AND(L765&gt;=300,L765&lt;500),"Alta",IF(L765&gt;=500,"Muito Alta","Avaliar")))))</f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20</v>
      </c>
      <c r="G766" s="12">
        <f>VLOOKUP($A766,Chik!$1:$1048576,10,FALSE)</f>
        <v>0</v>
      </c>
      <c r="H766" s="12">
        <f>VLOOKUP($A766,zika!$1:$1048576,10,FALSE)</f>
        <v>1</v>
      </c>
      <c r="I766" s="12">
        <f>H766+F766+G766</f>
        <v>21</v>
      </c>
      <c r="J766" s="11">
        <v>70450</v>
      </c>
      <c r="K766" s="58" t="s">
        <v>1123</v>
      </c>
      <c r="L766" s="8">
        <f>I766/J766*100000</f>
        <v>29.8083747338538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7</v>
      </c>
      <c r="G769" s="12">
        <f>VLOOKUP($A769,Chik!$1:$1048576,10,FALSE)</f>
        <v>4</v>
      </c>
      <c r="H769" s="12">
        <f>VLOOKUP($A769,zika!$1:$1048576,10,FALSE)</f>
        <v>0</v>
      </c>
      <c r="I769" s="12">
        <f>H769+F769+G769</f>
        <v>11</v>
      </c>
      <c r="J769" s="11">
        <v>10922</v>
      </c>
      <c r="K769" s="58" t="s">
        <v>1121</v>
      </c>
      <c r="L769" s="8">
        <f>I769/J769*100000</f>
        <v>100.71415491668192</v>
      </c>
      <c r="M769" s="7" t="str">
        <f>IF(L769=0,"Silencioso",IF(AND(L769&gt;0,L769&lt;100),"Baixa",IF(AND(L769&gt;=100,L769&lt;300),"Média",IF(AND(L769&gt;=300,L769&lt;500),"Alta",IF(L769&gt;=500,"Muito Alta","Avaliar")))))</f>
        <v>Média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7042</v>
      </c>
      <c r="K770" s="58" t="s">
        <v>1121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6869</v>
      </c>
      <c r="K773" s="58" t="s">
        <v>1121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1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1</v>
      </c>
      <c r="J774" s="11">
        <v>6236</v>
      </c>
      <c r="K774" s="58" t="s">
        <v>1121</v>
      </c>
      <c r="L774" s="8">
        <f>I774/J774*100000</f>
        <v>16.035920461834507</v>
      </c>
      <c r="M774" s="7" t="str">
        <f>IF(L774=0,"Silencioso",IF(AND(L774&gt;0,L774&lt;100),"Baixa",IF(AND(L774&gt;=100,L774&lt;300),"Média",IF(AND(L774&gt;=300,L774&lt;500),"Alta",IF(L774&gt;=500,"Muito Alta","Avaliar")))))</f>
        <v>Baixa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7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7</v>
      </c>
      <c r="J775" s="11">
        <v>32069</v>
      </c>
      <c r="K775" s="58" t="s">
        <v>1122</v>
      </c>
      <c r="L775" s="8">
        <f>I775/J775*100000</f>
        <v>21.827933518351056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7764</v>
      </c>
      <c r="K779" s="58" t="s">
        <v>1121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11493</v>
      </c>
      <c r="K789" s="58" t="s">
        <v>1121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1</v>
      </c>
      <c r="H790" s="12">
        <f>VLOOKUP($A790,zika!$1:$1048576,10,FALSE)</f>
        <v>0</v>
      </c>
      <c r="I790" s="12">
        <f>H790+F790+G790</f>
        <v>1</v>
      </c>
      <c r="J790" s="11">
        <v>8685</v>
      </c>
      <c r="K790" s="58" t="s">
        <v>1121</v>
      </c>
      <c r="L790" s="8">
        <f>I790/J790*100000</f>
        <v>11.514104778353483</v>
      </c>
      <c r="M790" s="7" t="str">
        <f>IF(L790=0,"Silencioso",IF(AND(L790&gt;0,L790&lt;100),"Baixa",IF(AND(L790&gt;=100,L790&lt;300),"Média",IF(AND(L790&gt;=300,L790&lt;500),"Alta",IF(L790&gt;=500,"Muito Alta","Avaliar")))))</f>
        <v>Baixa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7670</v>
      </c>
      <c r="K791" s="58" t="s">
        <v>1121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1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1</v>
      </c>
      <c r="J792" s="11">
        <v>4752</v>
      </c>
      <c r="K792" s="58" t="s">
        <v>1121</v>
      </c>
      <c r="L792" s="8">
        <f>I792/J792*100000</f>
        <v>21.043771043771041</v>
      </c>
      <c r="M792" s="7" t="str">
        <f>IF(L792=0,"Silencioso",IF(AND(L792&gt;0,L792&lt;100),"Baixa",IF(AND(L792&gt;=100,L792&lt;300),"Média",IF(AND(L792&gt;=300,L792&lt;500),"Alta",IF(L792&gt;=500,"Muito Alta","Avaliar")))))</f>
        <v>Baixa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20993</v>
      </c>
      <c r="K794" s="58" t="s">
        <v>1121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34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34</v>
      </c>
      <c r="J795" s="11">
        <v>237286</v>
      </c>
      <c r="K795" s="58" t="s">
        <v>1124</v>
      </c>
      <c r="L795" s="8">
        <f>I795/J795*100000</f>
        <v>14.32870038687491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2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2</v>
      </c>
      <c r="J796" s="11">
        <v>12134</v>
      </c>
      <c r="K796" s="58" t="s">
        <v>1121</v>
      </c>
      <c r="L796" s="8">
        <f>I796/J796*100000</f>
        <v>16.482610845557936</v>
      </c>
      <c r="M796" s="7" t="str">
        <f>IF(L796=0,"Silencioso",IF(AND(L796&gt;0,L796&lt;100),"Baixa",IF(AND(L796&gt;=100,L796&lt;300),"Média",IF(AND(L796&gt;=300,L796&lt;500),"Alta",IF(L796&gt;=500,"Muito Alta","Avaliar")))))</f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1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1</v>
      </c>
      <c r="J797" s="11">
        <v>2258</v>
      </c>
      <c r="K797" s="58" t="s">
        <v>1121</v>
      </c>
      <c r="L797" s="8">
        <f>I797/J797*100000</f>
        <v>44.286979627989375</v>
      </c>
      <c r="M797" s="7" t="str">
        <f>IF(L797=0,"Silencioso",IF(AND(L797&gt;0,L797&lt;100),"Baixa",IF(AND(L797&gt;=100,L797&lt;300),"Média",IF(AND(L797&gt;=300,L797&lt;500),"Alta",IF(L797&gt;=500,"Muito Alta","Avaliar")))))</f>
        <v>Baixa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19528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1121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4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4</v>
      </c>
      <c r="J803" s="11">
        <v>3792</v>
      </c>
      <c r="K803" s="58" t="s">
        <v>1121</v>
      </c>
      <c r="L803" s="8">
        <f>I803/J803*100000</f>
        <v>105.48523206751054</v>
      </c>
      <c r="M803" s="7" t="str">
        <f>IF(L803=0,"Silencioso",IF(AND(L803&gt;0,L803&lt;100),"Baixa",IF(AND(L803&gt;=100,L803&lt;300),"Média",IF(AND(L803&gt;=300,L803&lt;500),"Alta",IF(L803&gt;=500,"Muito Alta","Avaliar")))))</f>
        <v>Média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8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8</v>
      </c>
      <c r="J804" s="11">
        <v>33858</v>
      </c>
      <c r="K804" s="58" t="s">
        <v>1122</v>
      </c>
      <c r="L804" s="8">
        <f>I804/J804*100000</f>
        <v>23.628093803532401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13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13</v>
      </c>
      <c r="J805" s="11">
        <v>3119</v>
      </c>
      <c r="K805" s="58" t="s">
        <v>1121</v>
      </c>
      <c r="L805" s="8">
        <f>I805/J805*100000</f>
        <v>416.80025649246551</v>
      </c>
      <c r="M805" s="7" t="str">
        <f>IF(L805=0,"Silencioso",IF(AND(L805&gt;0,L805&lt;100),"Baixa",IF(AND(L805&gt;=100,L805&lt;300),"Média",IF(AND(L805&gt;=300,L805&lt;500),"Alta",IF(L805&gt;=500,"Muito Alta","Avaliar")))))</f>
        <v>Alta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1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1</v>
      </c>
      <c r="J808" s="11">
        <v>4055</v>
      </c>
      <c r="K808" s="58" t="s">
        <v>1121</v>
      </c>
      <c r="L808" s="8">
        <f>I808/J808*100000</f>
        <v>24.660912453760787</v>
      </c>
      <c r="M808" s="7" t="str">
        <f>IF(L808=0,"Silencioso",IF(AND(L808&gt;0,L808&lt;100),"Baixa",IF(AND(L808&gt;=100,L808&lt;300),"Média",IF(AND(L808&gt;=300,L808&lt;500),"Alta",IF(L808&gt;=500,"Muito Alta","Avaliar")))))</f>
        <v>Baixa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24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24</v>
      </c>
      <c r="J811" s="11">
        <v>140235</v>
      </c>
      <c r="K811" s="58" t="s">
        <v>1124</v>
      </c>
      <c r="L811" s="8">
        <f>I811/J811*100000</f>
        <v>17.114129853460266</v>
      </c>
      <c r="M811" s="7" t="str">
        <f>IF(L811=0,"Silencioso",IF(AND(L811&gt;0,L811&lt;100),"Baixa",IF(AND(L811&gt;=100,L811&lt;300),"Média",IF(AND(L811&gt;=300,L811&lt;500),"Alta",IF(L811&gt;=500,"Muito Alta","Avaliar")))))</f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20</v>
      </c>
      <c r="G812" s="12">
        <f>VLOOKUP($A812,Chik!$1:$1048576,10,FALSE)</f>
        <v>1</v>
      </c>
      <c r="H812" s="12">
        <f>VLOOKUP($A812,zika!$1:$1048576,10,FALSE)</f>
        <v>4</v>
      </c>
      <c r="I812" s="12">
        <f>H812+F812+G812</f>
        <v>25</v>
      </c>
      <c r="J812" s="11">
        <v>89090</v>
      </c>
      <c r="K812" s="58" t="s">
        <v>1123</v>
      </c>
      <c r="L812" s="8">
        <f>I812/J812*100000</f>
        <v>28.061510831743181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1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1</v>
      </c>
      <c r="J814" s="11">
        <v>6539</v>
      </c>
      <c r="K814" s="58" t="s">
        <v>1121</v>
      </c>
      <c r="L814" s="8">
        <f>I814/J814*100000</f>
        <v>15.292858235204159</v>
      </c>
      <c r="M814" s="7" t="str">
        <f>IF(L814=0,"Silencioso",IF(AND(L814&gt;0,L814&lt;100),"Baixa",IF(AND(L814&gt;=100,L814&lt;300),"Média",IF(AND(L814&gt;=300,L814&lt;500),"Alta",IF(L814&gt;=500,"Muito Alta","Avaliar")))))</f>
        <v>Baixa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538</v>
      </c>
      <c r="G815" s="12">
        <f>VLOOKUP($A815,Chik!$1:$1048576,10,FALSE)</f>
        <v>15</v>
      </c>
      <c r="H815" s="12">
        <f>VLOOKUP($A815,zika!$1:$1048576,10,FALSE)</f>
        <v>2</v>
      </c>
      <c r="I815" s="12">
        <f>H815+F815+G815</f>
        <v>555</v>
      </c>
      <c r="J815" s="11">
        <v>16602</v>
      </c>
      <c r="K815" s="58" t="s">
        <v>1121</v>
      </c>
      <c r="L815" s="8">
        <f>I815/J815*100000</f>
        <v>3342.970726418504</v>
      </c>
      <c r="M815" s="7" t="str">
        <f>IF(L815=0,"Silencioso",IF(AND(L815&gt;0,L815&lt;100),"Baixa",IF(AND(L815&gt;=100,L815&lt;300),"Média",IF(AND(L815&gt;=300,L815&lt;500),"Alta",IF(L815&gt;=500,"Muito Alta","Avaliar")))))</f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1</v>
      </c>
      <c r="G818" s="12">
        <f>VLOOKUP($A818,Chik!$1:$1048576,10,FALSE)</f>
        <v>1</v>
      </c>
      <c r="H818" s="12">
        <f>VLOOKUP($A818,zika!$1:$1048576,10,FALSE)</f>
        <v>0</v>
      </c>
      <c r="I818" s="12">
        <f>H818+F818+G818</f>
        <v>2</v>
      </c>
      <c r="J818" s="11">
        <v>8201</v>
      </c>
      <c r="K818" s="58" t="s">
        <v>1121</v>
      </c>
      <c r="L818" s="8">
        <f>I818/J818*100000</f>
        <v>24.387269845140839</v>
      </c>
      <c r="M818" s="7" t="str">
        <f>IF(L818=0,"Silencioso",IF(AND(L818&gt;0,L818&lt;100),"Baixa",IF(AND(L818&gt;=100,L818&lt;300),"Média",IF(AND(L818&gt;=300,L818&lt;500),"Alta",IF(L818&gt;=500,"Muito Alta","Avaliar")))))</f>
        <v>Baixa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78913</v>
      </c>
      <c r="K819" s="58" t="s">
        <v>1123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4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4</v>
      </c>
      <c r="J820" s="11">
        <v>31984</v>
      </c>
      <c r="K820" s="58" t="s">
        <v>1122</v>
      </c>
      <c r="L820" s="8">
        <f>I820/J820*100000</f>
        <v>12.50625312656328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8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8</v>
      </c>
      <c r="J821" s="11">
        <v>56546</v>
      </c>
      <c r="K821" s="58" t="s">
        <v>1122</v>
      </c>
      <c r="L821" s="8">
        <f>I821/J821*100000</f>
        <v>14.147773494146358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30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30</v>
      </c>
      <c r="J822" s="11">
        <v>6698</v>
      </c>
      <c r="K822" s="58" t="s">
        <v>1121</v>
      </c>
      <c r="L822" s="8">
        <f>I822/J822*100000</f>
        <v>447.89489399820843</v>
      </c>
      <c r="M822" s="7" t="str">
        <f>IF(L822=0,"Silencioso",IF(AND(L822&gt;0,L822&lt;100),"Baixa",IF(AND(L822&gt;=100,L822&lt;300),"Média",IF(AND(L822&gt;=300,L822&lt;500),"Alta",IF(L822&gt;=500,"Muito Alta","Avaliar")))))</f>
        <v>Alta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2</v>
      </c>
      <c r="G823" s="12">
        <f>VLOOKUP($A823,Chik!$1:$1048576,10,FALSE)</f>
        <v>1</v>
      </c>
      <c r="H823" s="12">
        <f>VLOOKUP($A823,zika!$1:$1048576,10,FALSE)</f>
        <v>0</v>
      </c>
      <c r="I823" s="12">
        <f>H823+F823+G823</f>
        <v>3</v>
      </c>
      <c r="J823" s="11">
        <v>25253</v>
      </c>
      <c r="K823" s="58" t="s">
        <v>1122</v>
      </c>
      <c r="L823" s="8">
        <f>I823/J823*100000</f>
        <v>11.879776660198788</v>
      </c>
      <c r="M823" s="7" t="str">
        <f>IF(L823=0,"Silencioso",IF(AND(L823&gt;0,L823&lt;100),"Baixa",IF(AND(L823&gt;=100,L823&lt;300),"Média",IF(AND(L823&gt;=300,L823&lt;500),"Alta",IF(L823&gt;=500,"Muito Alta","Avaliar")))))</f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14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14</v>
      </c>
      <c r="J824" s="11">
        <v>19797</v>
      </c>
      <c r="K824" s="58" t="s">
        <v>1121</v>
      </c>
      <c r="L824" s="8">
        <f>I824/J824*100000</f>
        <v>70.71778552305905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153</v>
      </c>
      <c r="G826" s="12">
        <f>VLOOKUP($A826,Chik!$1:$1048576,10,FALSE)</f>
        <v>11</v>
      </c>
      <c r="H826" s="12">
        <f>VLOOKUP($A826,zika!$1:$1048576,10,FALSE)</f>
        <v>11</v>
      </c>
      <c r="I826" s="12">
        <f>H826+F826+G826</f>
        <v>175</v>
      </c>
      <c r="J826" s="11">
        <v>114265</v>
      </c>
      <c r="K826" s="58" t="s">
        <v>1124</v>
      </c>
      <c r="L826" s="8">
        <f>I826/J826*100000</f>
        <v>153.15275893755742</v>
      </c>
      <c r="M826" s="7" t="str">
        <f>IF(L826=0,"Silencioso",IF(AND(L826&gt;0,L826&lt;100),"Baixa",IF(AND(L826&gt;=100,L826&lt;300),"Média",IF(AND(L826&gt;=300,L826&lt;500),"Alta",IF(L826&gt;=500,"Muito Alta","Avaliar")))))</f>
        <v>Média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12466</v>
      </c>
      <c r="K827" s="58" t="s">
        <v>1121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1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1</v>
      </c>
      <c r="J828" s="11">
        <v>12449</v>
      </c>
      <c r="K828" s="58" t="s">
        <v>1121</v>
      </c>
      <c r="L828" s="8">
        <f>I828/J828*100000</f>
        <v>8.0327737167643996</v>
      </c>
      <c r="M828" s="7" t="str">
        <f>IF(L828=0,"Silencioso",IF(AND(L828&gt;0,L828&lt;100),"Baixa",IF(AND(L828&gt;=100,L828&lt;300),"Média",IF(AND(L828&gt;=300,L828&lt;500),"Alta",IF(L828&gt;=500,"Muito Alta","Avaliar")))))</f>
        <v>Baixa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258</v>
      </c>
      <c r="G829" s="12">
        <f>VLOOKUP($A829,Chik!$1:$1048576,10,FALSE)</f>
        <v>1</v>
      </c>
      <c r="H829" s="12">
        <f>VLOOKUP($A829,zika!$1:$1048576,10,FALSE)</f>
        <v>0</v>
      </c>
      <c r="I829" s="12">
        <f>H829+F829+G829</f>
        <v>259</v>
      </c>
      <c r="J829" s="11">
        <v>330361</v>
      </c>
      <c r="K829" s="58" t="s">
        <v>1124</v>
      </c>
      <c r="L829" s="8">
        <f>I829/J829*100000</f>
        <v>78.399084637714509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288</v>
      </c>
      <c r="G830" s="12">
        <f>VLOOKUP($A830,Chik!$1:$1048576,10,FALSE)</f>
        <v>0</v>
      </c>
      <c r="H830" s="12">
        <f>VLOOKUP($A830,zika!$1:$1048576,10,FALSE)</f>
        <v>3</v>
      </c>
      <c r="I830" s="12">
        <f>H830+F830+G830</f>
        <v>291</v>
      </c>
      <c r="J830" s="11">
        <v>683247</v>
      </c>
      <c r="K830" s="58" t="s">
        <v>1125</v>
      </c>
      <c r="L830" s="8">
        <f>I830/J830*100000</f>
        <v>42.590746830941079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1</v>
      </c>
      <c r="G831" s="12">
        <f>VLOOKUP($A831,Chik!$1:$1048576,10,FALSE)</f>
        <v>0</v>
      </c>
      <c r="H831" s="12">
        <f>VLOOKUP($A831,zika!$1:$1048576,10,FALSE)</f>
        <v>2</v>
      </c>
      <c r="I831" s="12">
        <f>H831+F831+G831</f>
        <v>3</v>
      </c>
      <c r="J831" s="11">
        <v>2626</v>
      </c>
      <c r="K831" s="58" t="s">
        <v>1121</v>
      </c>
      <c r="L831" s="8">
        <f>I831/J831*100000</f>
        <v>114.24219345011426</v>
      </c>
      <c r="M831" s="7" t="str">
        <f>IF(L831=0,"Silencioso",IF(AND(L831&gt;0,L831&lt;100),"Baixa",IF(AND(L831&gt;=100,L831&lt;300),"Média",IF(AND(L831&gt;=300,L831&lt;500),"Alta",IF(L831&gt;=500,"Muito Alta","Avaliar")))))</f>
        <v>Média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175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175</v>
      </c>
      <c r="J832" s="11">
        <v>83808</v>
      </c>
      <c r="K832" s="58" t="s">
        <v>1123</v>
      </c>
      <c r="L832" s="8">
        <f>I832/J832*100000</f>
        <v>208.8106147384498</v>
      </c>
      <c r="M832" s="7" t="str">
        <f>IF(L832=0,"Silencioso",IF(AND(L832&gt;0,L832&lt;100),"Baixa",IF(AND(L832&gt;=100,L832&lt;300),"Média",IF(AND(L832&gt;=300,L832&lt;500),"Alta",IF(L832&gt;=500,"Muito Alta","Avaliar")))))</f>
        <v>Média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1</v>
      </c>
      <c r="J833" s="11">
        <v>4325</v>
      </c>
      <c r="K833" s="58" t="s">
        <v>1121</v>
      </c>
      <c r="L833" s="8">
        <f>I833/J833*100000</f>
        <v>23.121387283236995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1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1</v>
      </c>
      <c r="J834" s="11">
        <v>3267</v>
      </c>
      <c r="K834" s="58" t="s">
        <v>1121</v>
      </c>
      <c r="L834" s="8">
        <f>I834/J834*100000</f>
        <v>30.609121518212426</v>
      </c>
      <c r="M834" s="7" t="str">
        <f>IF(L834=0,"Silencioso",IF(AND(L834&gt;0,L834&lt;100),"Baixa",IF(AND(L834&gt;=100,L834&lt;300),"Média",IF(AND(L834&gt;=300,L834&lt;500),"Alta",IF(L834&gt;=500,"Muito Alta","Avaliar")))))</f>
        <v>Baixa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1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1</v>
      </c>
      <c r="J836" s="11">
        <v>16547</v>
      </c>
      <c r="K836" s="58" t="s">
        <v>1121</v>
      </c>
      <c r="L836" s="8">
        <f>I836/J836*100000</f>
        <v>6.0433915513386109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6491</v>
      </c>
      <c r="K837" s="58" t="s">
        <v>1121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2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2</v>
      </c>
      <c r="J840" s="11">
        <v>134477</v>
      </c>
      <c r="K840" s="58" t="s">
        <v>1124</v>
      </c>
      <c r="L840" s="8">
        <f>I840/J840*100000</f>
        <v>1.487243171694788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7071</v>
      </c>
      <c r="K841" s="58" t="s">
        <v>1121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9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9</v>
      </c>
      <c r="J842" s="11">
        <v>39173</v>
      </c>
      <c r="K842" s="58" t="s">
        <v>1122</v>
      </c>
      <c r="L842" s="8">
        <f>I842/J842*100000</f>
        <v>22.975008296530774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19335</v>
      </c>
      <c r="K843" s="58" t="s">
        <v>1121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10</v>
      </c>
      <c r="J844" s="11">
        <v>20537</v>
      </c>
      <c r="K844" s="58" t="s">
        <v>1121</v>
      </c>
      <c r="L844" s="8">
        <f>I844/J844*100000</f>
        <v>48.69260359351415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9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9</v>
      </c>
      <c r="J847" s="11">
        <v>3951</v>
      </c>
      <c r="K847" s="58" t="s">
        <v>1121</v>
      </c>
      <c r="L847" s="8">
        <f>I847/J847*100000</f>
        <v>227.79043280182231</v>
      </c>
      <c r="M847" s="7" t="str">
        <f>IF(L847=0,"Silencioso",IF(AND(L847&gt;0,L847&lt;100),"Baixa",IF(AND(L847&gt;=100,L847&lt;300),"Média",IF(AND(L847&gt;=300,L847&lt;500),"Alta",IF(L847&gt;=500,"Muito Alta","Avaliar")))))</f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3</v>
      </c>
      <c r="J849" s="11">
        <v>125376</v>
      </c>
      <c r="K849" s="58" t="s">
        <v>1124</v>
      </c>
      <c r="L849" s="8">
        <f>I849/J849*100000</f>
        <v>2.3928024502297092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7</v>
      </c>
      <c r="G850" s="12">
        <f>VLOOKUP($A850,Chik!$1:$1048576,10,FALSE)</f>
        <v>1</v>
      </c>
      <c r="H850" s="12">
        <f>VLOOKUP($A850,zika!$1:$1048576,10,FALSE)</f>
        <v>0</v>
      </c>
      <c r="I850" s="12">
        <f>H850+F850+G850</f>
        <v>8</v>
      </c>
      <c r="J850" s="11">
        <v>78286</v>
      </c>
      <c r="K850" s="58" t="s">
        <v>1123</v>
      </c>
      <c r="L850" s="8">
        <f>I850/J850*100000</f>
        <v>10.218940806785376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13764</v>
      </c>
      <c r="K852" s="58" t="s">
        <v>1121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10537</v>
      </c>
      <c r="K854" s="58" t="s">
        <v>1121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5420</v>
      </c>
      <c r="K855" s="58" t="s">
        <v>1121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84</v>
      </c>
      <c r="G856" s="12">
        <f>VLOOKUP($A856,Chik!$1:$1048576,10,FALSE)</f>
        <v>0</v>
      </c>
      <c r="H856" s="12">
        <f>VLOOKUP($A856,zika!$1:$1048576,10,FALSE)</f>
        <v>3</v>
      </c>
      <c r="I856" s="12">
        <f>H856+F856+G856</f>
        <v>87</v>
      </c>
      <c r="J856" s="11">
        <v>42149</v>
      </c>
      <c r="K856" s="58" t="s">
        <v>1122</v>
      </c>
      <c r="L856" s="8">
        <f>I856/J856*100000</f>
        <v>206.41059099860021</v>
      </c>
      <c r="M856" s="7" t="str">
        <f>IF(L856=0,"Silencioso",IF(AND(L856&gt;0,L856&lt;100),"Baixa",IF(AND(L856&gt;=100,L856&lt;300),"Média",IF(AND(L856&gt;=300,L856&lt;500),"Alta",IF(L856&gt;=500,"Muito Alta","Avaliar")))))</f>
        <v>Média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5243</v>
      </c>
      <c r="K857" s="58" t="s">
        <v>1121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8312</v>
      </c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8">
    <sortState ref="A6:U859">
      <sortCondition ref="E5:E858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opLeftCell="A26" workbookViewId="0">
      <selection activeCell="O54" sqref="O54"/>
    </sheetView>
  </sheetViews>
  <sheetFormatPr defaultRowHeight="12" x14ac:dyDescent="0.2"/>
  <cols>
    <col min="1" max="1" width="17.7109375" style="91" customWidth="1"/>
    <col min="2" max="2" width="18.85546875" style="92" customWidth="1"/>
    <col min="3" max="3" width="7.5703125" style="93" customWidth="1"/>
    <col min="4" max="4" width="5.42578125" style="93" customWidth="1"/>
    <col min="5" max="5" width="4.85546875" style="93" customWidth="1"/>
    <col min="6" max="6" width="5.85546875" style="93" customWidth="1"/>
    <col min="7" max="7" width="7" style="93" customWidth="1"/>
    <col min="8" max="8" width="8.85546875" style="94" bestFit="1" customWidth="1"/>
    <col min="9" max="9" width="10.28515625" style="93" bestFit="1" customWidth="1"/>
    <col min="10" max="16384" width="9.140625" style="90"/>
  </cols>
  <sheetData>
    <row r="1" spans="1:9" ht="24" customHeight="1" x14ac:dyDescent="0.2">
      <c r="A1" s="112" t="s">
        <v>2</v>
      </c>
      <c r="B1" s="113" t="s">
        <v>872</v>
      </c>
      <c r="C1" s="114" t="s">
        <v>867</v>
      </c>
      <c r="D1" s="114" t="s">
        <v>868</v>
      </c>
      <c r="E1" s="114" t="s">
        <v>1126</v>
      </c>
      <c r="F1" s="114" t="s">
        <v>3</v>
      </c>
      <c r="G1" s="114" t="s">
        <v>1105</v>
      </c>
      <c r="H1" s="115" t="s">
        <v>4</v>
      </c>
      <c r="I1" s="116" t="s">
        <v>5</v>
      </c>
    </row>
    <row r="2" spans="1:9" x14ac:dyDescent="0.2">
      <c r="A2" s="96" t="s">
        <v>62</v>
      </c>
      <c r="B2" s="97" t="s">
        <v>817</v>
      </c>
      <c r="C2" s="98">
        <v>538</v>
      </c>
      <c r="D2" s="98">
        <v>15</v>
      </c>
      <c r="E2" s="98">
        <v>2</v>
      </c>
      <c r="F2" s="98">
        <v>555</v>
      </c>
      <c r="G2" s="98">
        <v>16602</v>
      </c>
      <c r="H2" s="99">
        <v>3342.970726418504</v>
      </c>
      <c r="I2" s="104" t="s">
        <v>1127</v>
      </c>
    </row>
    <row r="3" spans="1:9" x14ac:dyDescent="0.2">
      <c r="A3" s="100" t="s">
        <v>11</v>
      </c>
      <c r="B3" s="101" t="s">
        <v>382</v>
      </c>
      <c r="C3" s="102">
        <v>205</v>
      </c>
      <c r="D3" s="102">
        <v>0</v>
      </c>
      <c r="E3" s="102">
        <v>0</v>
      </c>
      <c r="F3" s="102">
        <v>205</v>
      </c>
      <c r="G3" s="102">
        <v>6228</v>
      </c>
      <c r="H3" s="103">
        <v>3291.586384071933</v>
      </c>
      <c r="I3" s="104" t="s">
        <v>1127</v>
      </c>
    </row>
    <row r="4" spans="1:9" x14ac:dyDescent="0.2">
      <c r="A4" s="96" t="s">
        <v>30</v>
      </c>
      <c r="B4" s="97" t="s">
        <v>88</v>
      </c>
      <c r="C4" s="98">
        <v>140</v>
      </c>
      <c r="D4" s="98">
        <v>0</v>
      </c>
      <c r="E4" s="98">
        <v>0</v>
      </c>
      <c r="F4" s="98">
        <v>140</v>
      </c>
      <c r="G4" s="98">
        <v>4825</v>
      </c>
      <c r="H4" s="99">
        <v>2901.5544041450776</v>
      </c>
      <c r="I4" s="104" t="s">
        <v>1127</v>
      </c>
    </row>
    <row r="5" spans="1:9" x14ac:dyDescent="0.2">
      <c r="A5" s="100" t="s">
        <v>62</v>
      </c>
      <c r="B5" s="101" t="s">
        <v>665</v>
      </c>
      <c r="C5" s="102">
        <v>171</v>
      </c>
      <c r="D5" s="102">
        <v>1</v>
      </c>
      <c r="E5" s="102">
        <v>0</v>
      </c>
      <c r="F5" s="102">
        <v>172</v>
      </c>
      <c r="G5" s="102">
        <v>7991</v>
      </c>
      <c r="H5" s="103">
        <v>2152.4214741584283</v>
      </c>
      <c r="I5" s="104" t="s">
        <v>1127</v>
      </c>
    </row>
    <row r="6" spans="1:9" x14ac:dyDescent="0.2">
      <c r="A6" s="96" t="s">
        <v>26</v>
      </c>
      <c r="B6" s="97" t="s">
        <v>753</v>
      </c>
      <c r="C6" s="98">
        <v>105</v>
      </c>
      <c r="D6" s="98">
        <v>0</v>
      </c>
      <c r="E6" s="98">
        <v>0</v>
      </c>
      <c r="F6" s="98">
        <v>105</v>
      </c>
      <c r="G6" s="98">
        <v>4927</v>
      </c>
      <c r="H6" s="99">
        <v>2131.1142683174344</v>
      </c>
      <c r="I6" s="104" t="s">
        <v>1127</v>
      </c>
    </row>
    <row r="7" spans="1:9" x14ac:dyDescent="0.2">
      <c r="A7" s="100" t="s">
        <v>17</v>
      </c>
      <c r="B7" s="101" t="s">
        <v>763</v>
      </c>
      <c r="C7" s="102">
        <v>157</v>
      </c>
      <c r="D7" s="102">
        <v>0</v>
      </c>
      <c r="E7" s="102">
        <v>0</v>
      </c>
      <c r="F7" s="102">
        <v>157</v>
      </c>
      <c r="G7" s="102">
        <v>7858</v>
      </c>
      <c r="H7" s="103">
        <v>1997.963858488165</v>
      </c>
      <c r="I7" s="104" t="s">
        <v>1127</v>
      </c>
    </row>
    <row r="8" spans="1:9" x14ac:dyDescent="0.2">
      <c r="A8" s="96" t="s">
        <v>22</v>
      </c>
      <c r="B8" s="97" t="s">
        <v>423</v>
      </c>
      <c r="C8" s="98">
        <v>61</v>
      </c>
      <c r="D8" s="98">
        <v>0</v>
      </c>
      <c r="E8" s="98">
        <v>11</v>
      </c>
      <c r="F8" s="98">
        <v>72</v>
      </c>
      <c r="G8" s="98">
        <v>5378</v>
      </c>
      <c r="H8" s="99">
        <v>1338.7876534027521</v>
      </c>
      <c r="I8" s="104" t="s">
        <v>1127</v>
      </c>
    </row>
    <row r="9" spans="1:9" x14ac:dyDescent="0.2">
      <c r="A9" s="100" t="s">
        <v>102</v>
      </c>
      <c r="B9" s="101" t="s">
        <v>442</v>
      </c>
      <c r="C9" s="102">
        <v>57</v>
      </c>
      <c r="D9" s="102">
        <v>0</v>
      </c>
      <c r="E9" s="102">
        <v>0</v>
      </c>
      <c r="F9" s="102">
        <v>57</v>
      </c>
      <c r="G9" s="102">
        <v>4844</v>
      </c>
      <c r="H9" s="103">
        <v>1176.7134599504541</v>
      </c>
      <c r="I9" s="104" t="s">
        <v>1127</v>
      </c>
    </row>
    <row r="10" spans="1:9" x14ac:dyDescent="0.2">
      <c r="A10" s="96" t="s">
        <v>30</v>
      </c>
      <c r="B10" s="97" t="s">
        <v>501</v>
      </c>
      <c r="C10" s="98">
        <v>215</v>
      </c>
      <c r="D10" s="98">
        <v>2</v>
      </c>
      <c r="E10" s="98">
        <v>4</v>
      </c>
      <c r="F10" s="98">
        <v>221</v>
      </c>
      <c r="G10" s="98">
        <v>20882</v>
      </c>
      <c r="H10" s="99">
        <v>1058.3277463844461</v>
      </c>
      <c r="I10" s="104" t="s">
        <v>1127</v>
      </c>
    </row>
    <row r="11" spans="1:9" x14ac:dyDescent="0.2">
      <c r="A11" s="100" t="s">
        <v>22</v>
      </c>
      <c r="B11" s="101" t="s">
        <v>752</v>
      </c>
      <c r="C11" s="102">
        <v>36</v>
      </c>
      <c r="D11" s="102">
        <v>0</v>
      </c>
      <c r="E11" s="102">
        <v>0</v>
      </c>
      <c r="F11" s="102">
        <v>36</v>
      </c>
      <c r="G11" s="102">
        <v>4255</v>
      </c>
      <c r="H11" s="103">
        <v>846.063454759107</v>
      </c>
      <c r="I11" s="104" t="s">
        <v>1127</v>
      </c>
    </row>
    <row r="12" spans="1:9" x14ac:dyDescent="0.2">
      <c r="A12" s="96" t="s">
        <v>53</v>
      </c>
      <c r="B12" s="97" t="s">
        <v>462</v>
      </c>
      <c r="C12" s="98">
        <v>39</v>
      </c>
      <c r="D12" s="98">
        <v>0</v>
      </c>
      <c r="E12" s="98">
        <v>0</v>
      </c>
      <c r="F12" s="98">
        <v>39</v>
      </c>
      <c r="G12" s="98">
        <v>4915</v>
      </c>
      <c r="H12" s="99">
        <v>793.48931841302135</v>
      </c>
      <c r="I12" s="104" t="s">
        <v>1127</v>
      </c>
    </row>
    <row r="13" spans="1:9" x14ac:dyDescent="0.2">
      <c r="A13" s="100" t="s">
        <v>28</v>
      </c>
      <c r="B13" s="101" t="s">
        <v>549</v>
      </c>
      <c r="C13" s="102">
        <v>81</v>
      </c>
      <c r="D13" s="102">
        <v>0</v>
      </c>
      <c r="E13" s="102">
        <v>0</v>
      </c>
      <c r="F13" s="102">
        <v>81</v>
      </c>
      <c r="G13" s="102">
        <v>10731</v>
      </c>
      <c r="H13" s="103">
        <v>754.82247693597992</v>
      </c>
      <c r="I13" s="104" t="s">
        <v>1127</v>
      </c>
    </row>
    <row r="14" spans="1:9" x14ac:dyDescent="0.2">
      <c r="A14" s="96" t="s">
        <v>20</v>
      </c>
      <c r="B14" s="97" t="s">
        <v>601</v>
      </c>
      <c r="C14" s="98">
        <v>42</v>
      </c>
      <c r="D14" s="98">
        <v>2</v>
      </c>
      <c r="E14" s="98">
        <v>0</v>
      </c>
      <c r="F14" s="98">
        <v>44</v>
      </c>
      <c r="G14" s="98">
        <v>6847</v>
      </c>
      <c r="H14" s="99">
        <v>642.61720461515995</v>
      </c>
      <c r="I14" s="104" t="s">
        <v>1127</v>
      </c>
    </row>
    <row r="15" spans="1:9" x14ac:dyDescent="0.2">
      <c r="A15" s="100" t="s">
        <v>26</v>
      </c>
      <c r="B15" s="101" t="s">
        <v>158</v>
      </c>
      <c r="C15" s="102">
        <v>317</v>
      </c>
      <c r="D15" s="102">
        <v>0</v>
      </c>
      <c r="E15" s="102">
        <v>0</v>
      </c>
      <c r="F15" s="102">
        <v>317</v>
      </c>
      <c r="G15" s="102">
        <v>53866</v>
      </c>
      <c r="H15" s="103">
        <v>588.49738239334647</v>
      </c>
      <c r="I15" s="104" t="s">
        <v>1127</v>
      </c>
    </row>
    <row r="16" spans="1:9" x14ac:dyDescent="0.2">
      <c r="A16" s="96" t="s">
        <v>14</v>
      </c>
      <c r="B16" s="97" t="s">
        <v>385</v>
      </c>
      <c r="C16" s="98">
        <v>110</v>
      </c>
      <c r="D16" s="98">
        <v>0</v>
      </c>
      <c r="E16" s="98">
        <v>0</v>
      </c>
      <c r="F16" s="98">
        <v>110</v>
      </c>
      <c r="G16" s="98">
        <v>19717</v>
      </c>
      <c r="H16" s="99">
        <v>557.89420297205459</v>
      </c>
      <c r="I16" s="104" t="s">
        <v>1127</v>
      </c>
    </row>
    <row r="17" spans="1:16" x14ac:dyDescent="0.2">
      <c r="A17" s="100" t="s">
        <v>20</v>
      </c>
      <c r="B17" s="101" t="s">
        <v>861</v>
      </c>
      <c r="C17" s="102">
        <v>27</v>
      </c>
      <c r="D17" s="102">
        <v>0</v>
      </c>
      <c r="E17" s="102">
        <v>0</v>
      </c>
      <c r="F17" s="102">
        <v>27</v>
      </c>
      <c r="G17" s="102">
        <v>4894</v>
      </c>
      <c r="H17" s="103">
        <v>551.69595422966893</v>
      </c>
      <c r="I17" s="104" t="s">
        <v>1127</v>
      </c>
    </row>
    <row r="18" spans="1:16" x14ac:dyDescent="0.2">
      <c r="A18" s="96" t="s">
        <v>20</v>
      </c>
      <c r="B18" s="97" t="s">
        <v>99</v>
      </c>
      <c r="C18" s="98">
        <v>137</v>
      </c>
      <c r="D18" s="98">
        <v>6</v>
      </c>
      <c r="E18" s="98">
        <v>0</v>
      </c>
      <c r="F18" s="98">
        <v>143</v>
      </c>
      <c r="G18" s="98">
        <v>26396</v>
      </c>
      <c r="H18" s="99">
        <v>541.74874981057735</v>
      </c>
      <c r="I18" s="104" t="s">
        <v>1127</v>
      </c>
    </row>
    <row r="19" spans="1:16" x14ac:dyDescent="0.2">
      <c r="A19" s="100" t="s">
        <v>28</v>
      </c>
      <c r="B19" s="101" t="s">
        <v>398</v>
      </c>
      <c r="C19" s="102">
        <v>118</v>
      </c>
      <c r="D19" s="102">
        <v>0</v>
      </c>
      <c r="E19" s="102">
        <v>0</v>
      </c>
      <c r="F19" s="102">
        <v>118</v>
      </c>
      <c r="G19" s="102">
        <v>23212</v>
      </c>
      <c r="H19" s="103">
        <v>508.35774599345166</v>
      </c>
      <c r="I19" s="104" t="s">
        <v>1127</v>
      </c>
    </row>
    <row r="20" spans="1:16" x14ac:dyDescent="0.2">
      <c r="A20" s="96" t="s">
        <v>53</v>
      </c>
      <c r="B20" s="97" t="s">
        <v>256</v>
      </c>
      <c r="C20" s="98">
        <v>22</v>
      </c>
      <c r="D20" s="98">
        <v>0</v>
      </c>
      <c r="E20" s="98">
        <v>0</v>
      </c>
      <c r="F20" s="98">
        <v>22</v>
      </c>
      <c r="G20" s="98">
        <v>4396</v>
      </c>
      <c r="H20" s="99">
        <v>500.45495905368517</v>
      </c>
      <c r="I20" s="104" t="s">
        <v>1127</v>
      </c>
      <c r="P20" s="95"/>
    </row>
    <row r="21" spans="1:16" x14ac:dyDescent="0.2">
      <c r="A21" s="100" t="s">
        <v>20</v>
      </c>
      <c r="B21" s="101" t="s">
        <v>276</v>
      </c>
      <c r="C21" s="102">
        <v>39</v>
      </c>
      <c r="D21" s="102">
        <v>0</v>
      </c>
      <c r="E21" s="102">
        <v>0</v>
      </c>
      <c r="F21" s="102">
        <v>39</v>
      </c>
      <c r="G21" s="102">
        <v>7852</v>
      </c>
      <c r="H21" s="103">
        <v>496.68874172185434</v>
      </c>
      <c r="I21" s="105" t="s">
        <v>10</v>
      </c>
    </row>
    <row r="22" spans="1:16" x14ac:dyDescent="0.2">
      <c r="A22" s="96" t="s">
        <v>30</v>
      </c>
      <c r="B22" s="97" t="s">
        <v>669</v>
      </c>
      <c r="C22" s="98">
        <v>47</v>
      </c>
      <c r="D22" s="98">
        <v>0</v>
      </c>
      <c r="E22" s="98">
        <v>0</v>
      </c>
      <c r="F22" s="98">
        <v>47</v>
      </c>
      <c r="G22" s="98">
        <v>10226</v>
      </c>
      <c r="H22" s="99">
        <v>459.61275180911406</v>
      </c>
      <c r="I22" s="105" t="s">
        <v>10</v>
      </c>
    </row>
    <row r="23" spans="1:16" x14ac:dyDescent="0.2">
      <c r="A23" s="100" t="s">
        <v>22</v>
      </c>
      <c r="B23" s="101" t="s">
        <v>824</v>
      </c>
      <c r="C23" s="102">
        <v>30</v>
      </c>
      <c r="D23" s="102">
        <v>0</v>
      </c>
      <c r="E23" s="102">
        <v>0</v>
      </c>
      <c r="F23" s="102">
        <v>30</v>
      </c>
      <c r="G23" s="102">
        <v>6698</v>
      </c>
      <c r="H23" s="103">
        <v>447.89489399820843</v>
      </c>
      <c r="I23" s="105" t="s">
        <v>10</v>
      </c>
    </row>
    <row r="24" spans="1:16" x14ac:dyDescent="0.2">
      <c r="A24" s="96" t="s">
        <v>14</v>
      </c>
      <c r="B24" s="97" t="s">
        <v>808</v>
      </c>
      <c r="C24" s="98">
        <v>13</v>
      </c>
      <c r="D24" s="98">
        <v>0</v>
      </c>
      <c r="E24" s="98">
        <v>0</v>
      </c>
      <c r="F24" s="98">
        <v>13</v>
      </c>
      <c r="G24" s="98">
        <v>3119</v>
      </c>
      <c r="H24" s="99">
        <v>416.80025649246551</v>
      </c>
      <c r="I24" s="105" t="s">
        <v>10</v>
      </c>
    </row>
    <row r="25" spans="1:16" x14ac:dyDescent="0.2">
      <c r="A25" s="100" t="s">
        <v>24</v>
      </c>
      <c r="B25" s="101" t="s">
        <v>194</v>
      </c>
      <c r="C25" s="102">
        <v>39</v>
      </c>
      <c r="D25" s="102">
        <v>0</v>
      </c>
      <c r="E25" s="102">
        <v>0</v>
      </c>
      <c r="F25" s="102">
        <v>39</v>
      </c>
      <c r="G25" s="102">
        <v>9986</v>
      </c>
      <c r="H25" s="103">
        <v>390.54676547166031</v>
      </c>
      <c r="I25" s="105" t="s">
        <v>10</v>
      </c>
    </row>
    <row r="26" spans="1:16" x14ac:dyDescent="0.2">
      <c r="A26" s="96" t="s">
        <v>8</v>
      </c>
      <c r="B26" s="97" t="s">
        <v>516</v>
      </c>
      <c r="C26" s="98">
        <v>81</v>
      </c>
      <c r="D26" s="98">
        <v>0</v>
      </c>
      <c r="E26" s="98">
        <v>0</v>
      </c>
      <c r="F26" s="98">
        <v>81</v>
      </c>
      <c r="G26" s="98">
        <v>20999</v>
      </c>
      <c r="H26" s="99">
        <v>385.73265393590168</v>
      </c>
      <c r="I26" s="105" t="s">
        <v>10</v>
      </c>
    </row>
    <row r="27" spans="1:16" x14ac:dyDescent="0.2">
      <c r="A27" s="100" t="s">
        <v>135</v>
      </c>
      <c r="B27" s="101" t="s">
        <v>459</v>
      </c>
      <c r="C27" s="102">
        <v>17</v>
      </c>
      <c r="D27" s="102">
        <v>6</v>
      </c>
      <c r="E27" s="102">
        <v>1</v>
      </c>
      <c r="F27" s="102">
        <v>24</v>
      </c>
      <c r="G27" s="102">
        <v>6522</v>
      </c>
      <c r="H27" s="103">
        <v>367.98528058877645</v>
      </c>
      <c r="I27" s="105" t="s">
        <v>10</v>
      </c>
    </row>
    <row r="28" spans="1:16" x14ac:dyDescent="0.2">
      <c r="A28" s="96" t="s">
        <v>38</v>
      </c>
      <c r="B28" s="97" t="s">
        <v>615</v>
      </c>
      <c r="C28" s="98">
        <v>4</v>
      </c>
      <c r="D28" s="98">
        <v>35</v>
      </c>
      <c r="E28" s="98">
        <v>0</v>
      </c>
      <c r="F28" s="98">
        <v>39</v>
      </c>
      <c r="G28" s="98">
        <v>10731</v>
      </c>
      <c r="H28" s="99">
        <v>363.43304445065701</v>
      </c>
      <c r="I28" s="105" t="s">
        <v>10</v>
      </c>
    </row>
    <row r="29" spans="1:16" x14ac:dyDescent="0.2">
      <c r="A29" s="100" t="s">
        <v>24</v>
      </c>
      <c r="B29" s="101" t="s">
        <v>611</v>
      </c>
      <c r="C29" s="102">
        <v>21</v>
      </c>
      <c r="D29" s="102">
        <v>0</v>
      </c>
      <c r="E29" s="102">
        <v>0</v>
      </c>
      <c r="F29" s="102">
        <v>21</v>
      </c>
      <c r="G29" s="102">
        <v>6044</v>
      </c>
      <c r="H29" s="103">
        <v>347.4520185307743</v>
      </c>
      <c r="I29" s="105" t="s">
        <v>10</v>
      </c>
    </row>
    <row r="30" spans="1:16" x14ac:dyDescent="0.2">
      <c r="A30" s="96" t="s">
        <v>14</v>
      </c>
      <c r="B30" s="97" t="s">
        <v>529</v>
      </c>
      <c r="C30" s="98">
        <v>72</v>
      </c>
      <c r="D30" s="98">
        <v>0</v>
      </c>
      <c r="E30" s="98">
        <v>4</v>
      </c>
      <c r="F30" s="98">
        <v>76</v>
      </c>
      <c r="G30" s="98">
        <v>26997</v>
      </c>
      <c r="H30" s="99">
        <v>281.51276067711228</v>
      </c>
      <c r="I30" s="106" t="s">
        <v>13</v>
      </c>
    </row>
    <row r="31" spans="1:16" x14ac:dyDescent="0.2">
      <c r="A31" s="100" t="s">
        <v>40</v>
      </c>
      <c r="B31" s="101" t="s">
        <v>75</v>
      </c>
      <c r="C31" s="102">
        <v>28</v>
      </c>
      <c r="D31" s="102">
        <v>0</v>
      </c>
      <c r="E31" s="102">
        <v>0</v>
      </c>
      <c r="F31" s="102">
        <v>28</v>
      </c>
      <c r="G31" s="102">
        <v>10657</v>
      </c>
      <c r="H31" s="103">
        <v>262.73810640893311</v>
      </c>
      <c r="I31" s="106" t="s">
        <v>13</v>
      </c>
    </row>
    <row r="32" spans="1:16" x14ac:dyDescent="0.2">
      <c r="A32" s="96" t="s">
        <v>98</v>
      </c>
      <c r="B32" s="97" t="s">
        <v>547</v>
      </c>
      <c r="C32" s="98">
        <v>15</v>
      </c>
      <c r="D32" s="98">
        <v>0</v>
      </c>
      <c r="E32" s="98">
        <v>0</v>
      </c>
      <c r="F32" s="98">
        <v>15</v>
      </c>
      <c r="G32" s="98">
        <v>5718</v>
      </c>
      <c r="H32" s="99">
        <v>262.32948583420773</v>
      </c>
      <c r="I32" s="106" t="s">
        <v>13</v>
      </c>
    </row>
    <row r="33" spans="1:9" x14ac:dyDescent="0.2">
      <c r="A33" s="100" t="s">
        <v>11</v>
      </c>
      <c r="B33" s="101" t="s">
        <v>172</v>
      </c>
      <c r="C33" s="102">
        <v>25</v>
      </c>
      <c r="D33" s="102">
        <v>0</v>
      </c>
      <c r="E33" s="102">
        <v>0</v>
      </c>
      <c r="F33" s="102">
        <v>25</v>
      </c>
      <c r="G33" s="102">
        <v>9679</v>
      </c>
      <c r="H33" s="103">
        <v>258.29114577952271</v>
      </c>
      <c r="I33" s="106" t="s">
        <v>13</v>
      </c>
    </row>
    <row r="34" spans="1:9" x14ac:dyDescent="0.2">
      <c r="A34" s="96" t="s">
        <v>26</v>
      </c>
      <c r="B34" s="97" t="s">
        <v>322</v>
      </c>
      <c r="C34" s="98">
        <v>174</v>
      </c>
      <c r="D34" s="98">
        <v>0</v>
      </c>
      <c r="E34" s="98">
        <v>0</v>
      </c>
      <c r="F34" s="98">
        <v>174</v>
      </c>
      <c r="G34" s="98">
        <v>67540</v>
      </c>
      <c r="H34" s="99">
        <v>257.62511104530648</v>
      </c>
      <c r="I34" s="106" t="s">
        <v>13</v>
      </c>
    </row>
    <row r="35" spans="1:9" x14ac:dyDescent="0.2">
      <c r="A35" s="100" t="s">
        <v>142</v>
      </c>
      <c r="B35" s="101" t="s">
        <v>209</v>
      </c>
      <c r="C35" s="102">
        <v>25</v>
      </c>
      <c r="D35" s="102">
        <v>0</v>
      </c>
      <c r="E35" s="102">
        <v>0</v>
      </c>
      <c r="F35" s="102">
        <v>25</v>
      </c>
      <c r="G35" s="102">
        <v>10425</v>
      </c>
      <c r="H35" s="103">
        <v>239.80815347721821</v>
      </c>
      <c r="I35" s="106" t="s">
        <v>13</v>
      </c>
    </row>
    <row r="36" spans="1:9" x14ac:dyDescent="0.2">
      <c r="A36" s="96" t="s">
        <v>22</v>
      </c>
      <c r="B36" s="97" t="s">
        <v>208</v>
      </c>
      <c r="C36" s="98">
        <v>13</v>
      </c>
      <c r="D36" s="98">
        <v>0</v>
      </c>
      <c r="E36" s="98">
        <v>3</v>
      </c>
      <c r="F36" s="98">
        <v>16</v>
      </c>
      <c r="G36" s="98">
        <v>7017</v>
      </c>
      <c r="H36" s="99">
        <v>228.01767136953112</v>
      </c>
      <c r="I36" s="106" t="s">
        <v>13</v>
      </c>
    </row>
    <row r="37" spans="1:9" x14ac:dyDescent="0.2">
      <c r="A37" s="100" t="s">
        <v>24</v>
      </c>
      <c r="B37" s="101" t="s">
        <v>844</v>
      </c>
      <c r="C37" s="102">
        <v>9</v>
      </c>
      <c r="D37" s="102">
        <v>0</v>
      </c>
      <c r="E37" s="102">
        <v>0</v>
      </c>
      <c r="F37" s="102">
        <v>9</v>
      </c>
      <c r="G37" s="102">
        <v>3951</v>
      </c>
      <c r="H37" s="103">
        <v>227.79043280182231</v>
      </c>
      <c r="I37" s="106" t="s">
        <v>13</v>
      </c>
    </row>
    <row r="38" spans="1:9" x14ac:dyDescent="0.2">
      <c r="A38" s="96" t="s">
        <v>24</v>
      </c>
      <c r="B38" s="97" t="s">
        <v>618</v>
      </c>
      <c r="C38" s="98">
        <v>27</v>
      </c>
      <c r="D38" s="98">
        <v>0</v>
      </c>
      <c r="E38" s="98">
        <v>0</v>
      </c>
      <c r="F38" s="98">
        <v>27</v>
      </c>
      <c r="G38" s="98">
        <v>11968</v>
      </c>
      <c r="H38" s="99">
        <v>225.60160427807486</v>
      </c>
      <c r="I38" s="106" t="s">
        <v>13</v>
      </c>
    </row>
    <row r="39" spans="1:9" x14ac:dyDescent="0.2">
      <c r="A39" s="100" t="s">
        <v>26</v>
      </c>
      <c r="B39" s="101" t="s">
        <v>572</v>
      </c>
      <c r="C39" s="102">
        <v>207</v>
      </c>
      <c r="D39" s="102">
        <v>0</v>
      </c>
      <c r="E39" s="102">
        <v>0</v>
      </c>
      <c r="F39" s="102">
        <v>207</v>
      </c>
      <c r="G39" s="102">
        <v>93101</v>
      </c>
      <c r="H39" s="103">
        <v>222.33918003028967</v>
      </c>
      <c r="I39" s="106" t="s">
        <v>13</v>
      </c>
    </row>
    <row r="40" spans="1:9" x14ac:dyDescent="0.2">
      <c r="A40" s="96" t="s">
        <v>102</v>
      </c>
      <c r="B40" s="97" t="s">
        <v>563</v>
      </c>
      <c r="C40" s="98">
        <v>14</v>
      </c>
      <c r="D40" s="98">
        <v>0</v>
      </c>
      <c r="E40" s="98">
        <v>0</v>
      </c>
      <c r="F40" s="98">
        <v>14</v>
      </c>
      <c r="G40" s="98">
        <v>6332</v>
      </c>
      <c r="H40" s="99">
        <v>221.09917877447884</v>
      </c>
      <c r="I40" s="106" t="s">
        <v>13</v>
      </c>
    </row>
    <row r="41" spans="1:9" x14ac:dyDescent="0.2">
      <c r="A41" s="100" t="s">
        <v>30</v>
      </c>
      <c r="B41" s="101" t="s">
        <v>652</v>
      </c>
      <c r="C41" s="102">
        <v>10</v>
      </c>
      <c r="D41" s="102">
        <v>1</v>
      </c>
      <c r="E41" s="102">
        <v>0</v>
      </c>
      <c r="F41" s="102">
        <v>11</v>
      </c>
      <c r="G41" s="102">
        <v>5167</v>
      </c>
      <c r="H41" s="103">
        <v>212.88949100058059</v>
      </c>
      <c r="I41" s="106" t="s">
        <v>13</v>
      </c>
    </row>
    <row r="42" spans="1:9" x14ac:dyDescent="0.2">
      <c r="A42" s="96" t="s">
        <v>80</v>
      </c>
      <c r="B42" s="97" t="s">
        <v>80</v>
      </c>
      <c r="C42" s="98">
        <v>175</v>
      </c>
      <c r="D42" s="98">
        <v>0</v>
      </c>
      <c r="E42" s="98">
        <v>0</v>
      </c>
      <c r="F42" s="98">
        <v>175</v>
      </c>
      <c r="G42" s="98">
        <v>83808</v>
      </c>
      <c r="H42" s="99">
        <v>208.8106147384498</v>
      </c>
      <c r="I42" s="106" t="s">
        <v>13</v>
      </c>
    </row>
    <row r="43" spans="1:9" x14ac:dyDescent="0.2">
      <c r="A43" s="100" t="s">
        <v>62</v>
      </c>
      <c r="B43" s="101" t="s">
        <v>853</v>
      </c>
      <c r="C43" s="102">
        <v>84</v>
      </c>
      <c r="D43" s="102">
        <v>0</v>
      </c>
      <c r="E43" s="102">
        <v>3</v>
      </c>
      <c r="F43" s="102">
        <v>87</v>
      </c>
      <c r="G43" s="102">
        <v>42149</v>
      </c>
      <c r="H43" s="103">
        <v>206.41059099860021</v>
      </c>
      <c r="I43" s="106" t="s">
        <v>13</v>
      </c>
    </row>
    <row r="44" spans="1:9" x14ac:dyDescent="0.2">
      <c r="A44" s="96" t="s">
        <v>22</v>
      </c>
      <c r="B44" s="97" t="s">
        <v>239</v>
      </c>
      <c r="C44" s="98">
        <v>42</v>
      </c>
      <c r="D44" s="98">
        <v>2</v>
      </c>
      <c r="E44" s="98">
        <v>0</v>
      </c>
      <c r="F44" s="98">
        <v>44</v>
      </c>
      <c r="G44" s="98">
        <v>22892</v>
      </c>
      <c r="H44" s="99">
        <v>192.20688450113576</v>
      </c>
      <c r="I44" s="106" t="s">
        <v>13</v>
      </c>
    </row>
    <row r="45" spans="1:9" x14ac:dyDescent="0.2">
      <c r="A45" s="100" t="s">
        <v>38</v>
      </c>
      <c r="B45" s="101" t="s">
        <v>82</v>
      </c>
      <c r="C45" s="102">
        <v>26</v>
      </c>
      <c r="D45" s="102">
        <v>1</v>
      </c>
      <c r="E45" s="102">
        <v>0</v>
      </c>
      <c r="F45" s="102">
        <v>27</v>
      </c>
      <c r="G45" s="102">
        <v>14085</v>
      </c>
      <c r="H45" s="103">
        <v>191.69329073482427</v>
      </c>
      <c r="I45" s="106" t="s">
        <v>13</v>
      </c>
    </row>
    <row r="46" spans="1:9" x14ac:dyDescent="0.2">
      <c r="A46" s="96" t="s">
        <v>11</v>
      </c>
      <c r="B46" s="97" t="s">
        <v>480</v>
      </c>
      <c r="C46" s="98">
        <v>14</v>
      </c>
      <c r="D46" s="98">
        <v>0</v>
      </c>
      <c r="E46" s="98">
        <v>0</v>
      </c>
      <c r="F46" s="98">
        <v>14</v>
      </c>
      <c r="G46" s="98">
        <v>7904</v>
      </c>
      <c r="H46" s="99">
        <v>177.12550607287449</v>
      </c>
      <c r="I46" s="106" t="s">
        <v>13</v>
      </c>
    </row>
    <row r="47" spans="1:9" x14ac:dyDescent="0.2">
      <c r="A47" s="100" t="s">
        <v>24</v>
      </c>
      <c r="B47" s="101" t="s">
        <v>271</v>
      </c>
      <c r="C47" s="102">
        <v>18</v>
      </c>
      <c r="D47" s="102">
        <v>0</v>
      </c>
      <c r="E47" s="102">
        <v>0</v>
      </c>
      <c r="F47" s="102">
        <v>18</v>
      </c>
      <c r="G47" s="102">
        <v>10291</v>
      </c>
      <c r="H47" s="103">
        <v>174.9101156350209</v>
      </c>
      <c r="I47" s="106" t="s">
        <v>13</v>
      </c>
    </row>
    <row r="48" spans="1:9" x14ac:dyDescent="0.2">
      <c r="A48" s="96" t="s">
        <v>26</v>
      </c>
      <c r="B48" s="97" t="s">
        <v>713</v>
      </c>
      <c r="C48" s="98">
        <v>47</v>
      </c>
      <c r="D48" s="98">
        <v>1</v>
      </c>
      <c r="E48" s="98">
        <v>1</v>
      </c>
      <c r="F48" s="98">
        <v>49</v>
      </c>
      <c r="G48" s="98">
        <v>28054</v>
      </c>
      <c r="H48" s="99">
        <v>174.66314963998005</v>
      </c>
      <c r="I48" s="106" t="s">
        <v>13</v>
      </c>
    </row>
    <row r="49" spans="1:9" x14ac:dyDescent="0.2">
      <c r="A49" s="100" t="s">
        <v>22</v>
      </c>
      <c r="B49" s="101" t="s">
        <v>403</v>
      </c>
      <c r="C49" s="102">
        <v>20</v>
      </c>
      <c r="D49" s="102">
        <v>0</v>
      </c>
      <c r="E49" s="102">
        <v>0</v>
      </c>
      <c r="F49" s="102">
        <v>20</v>
      </c>
      <c r="G49" s="102">
        <v>12212</v>
      </c>
      <c r="H49" s="103">
        <v>163.77333770062233</v>
      </c>
      <c r="I49" s="106" t="s">
        <v>13</v>
      </c>
    </row>
    <row r="50" spans="1:9" x14ac:dyDescent="0.2">
      <c r="A50" s="96" t="s">
        <v>17</v>
      </c>
      <c r="B50" s="97" t="s">
        <v>651</v>
      </c>
      <c r="C50" s="98">
        <v>21</v>
      </c>
      <c r="D50" s="98">
        <v>0</v>
      </c>
      <c r="E50" s="98">
        <v>0</v>
      </c>
      <c r="F50" s="98">
        <v>21</v>
      </c>
      <c r="G50" s="98">
        <v>13659</v>
      </c>
      <c r="H50" s="99">
        <v>153.74478365912586</v>
      </c>
      <c r="I50" s="106" t="s">
        <v>13</v>
      </c>
    </row>
    <row r="51" spans="1:9" x14ac:dyDescent="0.2">
      <c r="A51" s="100" t="s">
        <v>62</v>
      </c>
      <c r="B51" s="101" t="s">
        <v>62</v>
      </c>
      <c r="C51" s="102">
        <v>153</v>
      </c>
      <c r="D51" s="102">
        <v>11</v>
      </c>
      <c r="E51" s="102">
        <v>11</v>
      </c>
      <c r="F51" s="102">
        <v>175</v>
      </c>
      <c r="G51" s="102">
        <v>114265</v>
      </c>
      <c r="H51" s="103">
        <v>153.15275893755742</v>
      </c>
      <c r="I51" s="106" t="s">
        <v>13</v>
      </c>
    </row>
    <row r="52" spans="1:9" x14ac:dyDescent="0.2">
      <c r="A52" s="96" t="s">
        <v>62</v>
      </c>
      <c r="B52" s="97" t="s">
        <v>660</v>
      </c>
      <c r="C52" s="98">
        <v>24</v>
      </c>
      <c r="D52" s="98">
        <v>1</v>
      </c>
      <c r="E52" s="98">
        <v>1</v>
      </c>
      <c r="F52" s="98">
        <v>26</v>
      </c>
      <c r="G52" s="98">
        <v>17858</v>
      </c>
      <c r="H52" s="99">
        <v>145.59301153544629</v>
      </c>
      <c r="I52" s="106" t="s">
        <v>13</v>
      </c>
    </row>
    <row r="53" spans="1:9" x14ac:dyDescent="0.2">
      <c r="A53" s="100" t="s">
        <v>142</v>
      </c>
      <c r="B53" s="101" t="s">
        <v>387</v>
      </c>
      <c r="C53" s="102">
        <v>6</v>
      </c>
      <c r="D53" s="102">
        <v>0</v>
      </c>
      <c r="E53" s="102">
        <v>0</v>
      </c>
      <c r="F53" s="102">
        <v>6</v>
      </c>
      <c r="G53" s="102">
        <v>4217</v>
      </c>
      <c r="H53" s="103">
        <v>142.28124258951863</v>
      </c>
      <c r="I53" s="106" t="s">
        <v>13</v>
      </c>
    </row>
    <row r="54" spans="1:9" x14ac:dyDescent="0.2">
      <c r="A54" s="96" t="s">
        <v>142</v>
      </c>
      <c r="B54" s="97" t="s">
        <v>142</v>
      </c>
      <c r="C54" s="98">
        <v>139</v>
      </c>
      <c r="D54" s="98">
        <v>0</v>
      </c>
      <c r="E54" s="98">
        <v>8</v>
      </c>
      <c r="F54" s="98">
        <v>147</v>
      </c>
      <c r="G54" s="98">
        <v>104067</v>
      </c>
      <c r="H54" s="99">
        <v>141.25515293032373</v>
      </c>
      <c r="I54" s="106" t="s">
        <v>13</v>
      </c>
    </row>
    <row r="55" spans="1:9" x14ac:dyDescent="0.2">
      <c r="A55" s="100" t="s">
        <v>28</v>
      </c>
      <c r="B55" s="101" t="s">
        <v>153</v>
      </c>
      <c r="C55" s="102">
        <v>5</v>
      </c>
      <c r="D55" s="102">
        <v>0</v>
      </c>
      <c r="E55" s="102">
        <v>0</v>
      </c>
      <c r="F55" s="102">
        <v>5</v>
      </c>
      <c r="G55" s="102">
        <v>3711</v>
      </c>
      <c r="H55" s="103">
        <v>134.73457289140393</v>
      </c>
      <c r="I55" s="106" t="s">
        <v>13</v>
      </c>
    </row>
    <row r="56" spans="1:9" x14ac:dyDescent="0.2">
      <c r="A56" s="96" t="s">
        <v>24</v>
      </c>
      <c r="B56" s="97" t="s">
        <v>336</v>
      </c>
      <c r="C56" s="98">
        <v>77</v>
      </c>
      <c r="D56" s="98">
        <v>1</v>
      </c>
      <c r="E56" s="98">
        <v>0</v>
      </c>
      <c r="F56" s="98">
        <v>78</v>
      </c>
      <c r="G56" s="98">
        <v>58962</v>
      </c>
      <c r="H56" s="99">
        <v>132.28859265289509</v>
      </c>
      <c r="I56" s="106" t="s">
        <v>13</v>
      </c>
    </row>
    <row r="57" spans="1:9" x14ac:dyDescent="0.2">
      <c r="A57" s="100" t="s">
        <v>121</v>
      </c>
      <c r="B57" s="101" t="s">
        <v>157</v>
      </c>
      <c r="C57" s="102">
        <v>5</v>
      </c>
      <c r="D57" s="102">
        <v>0</v>
      </c>
      <c r="E57" s="102">
        <v>0</v>
      </c>
      <c r="F57" s="102">
        <v>5</v>
      </c>
      <c r="G57" s="102">
        <v>3810</v>
      </c>
      <c r="H57" s="103">
        <v>131.23359580052494</v>
      </c>
      <c r="I57" s="106" t="s">
        <v>13</v>
      </c>
    </row>
    <row r="58" spans="1:9" x14ac:dyDescent="0.2">
      <c r="A58" s="96" t="s">
        <v>40</v>
      </c>
      <c r="B58" s="97" t="s">
        <v>313</v>
      </c>
      <c r="C58" s="98">
        <v>3</v>
      </c>
      <c r="D58" s="98">
        <v>0</v>
      </c>
      <c r="E58" s="98">
        <v>0</v>
      </c>
      <c r="F58" s="98">
        <v>3</v>
      </c>
      <c r="G58" s="98">
        <v>2379</v>
      </c>
      <c r="H58" s="99">
        <v>126.10340479192938</v>
      </c>
      <c r="I58" s="106" t="s">
        <v>13</v>
      </c>
    </row>
    <row r="59" spans="1:9" x14ac:dyDescent="0.2">
      <c r="A59" s="100" t="s">
        <v>53</v>
      </c>
      <c r="B59" s="101" t="s">
        <v>53</v>
      </c>
      <c r="C59" s="102">
        <v>60</v>
      </c>
      <c r="D59" s="102">
        <v>0</v>
      </c>
      <c r="E59" s="102">
        <v>0</v>
      </c>
      <c r="F59" s="102">
        <v>60</v>
      </c>
      <c r="G59" s="102">
        <v>47617</v>
      </c>
      <c r="H59" s="103">
        <v>126.00541823298403</v>
      </c>
      <c r="I59" s="106" t="s">
        <v>13</v>
      </c>
    </row>
    <row r="60" spans="1:9" x14ac:dyDescent="0.2">
      <c r="A60" s="96" t="s">
        <v>24</v>
      </c>
      <c r="B60" s="97" t="s">
        <v>237</v>
      </c>
      <c r="C60" s="98">
        <v>8</v>
      </c>
      <c r="D60" s="98">
        <v>0</v>
      </c>
      <c r="E60" s="98">
        <v>0</v>
      </c>
      <c r="F60" s="98">
        <v>8</v>
      </c>
      <c r="G60" s="98">
        <v>6908</v>
      </c>
      <c r="H60" s="99">
        <v>115.80775911986102</v>
      </c>
      <c r="I60" s="106" t="s">
        <v>13</v>
      </c>
    </row>
    <row r="61" spans="1:9" x14ac:dyDescent="0.2">
      <c r="A61" s="100" t="s">
        <v>8</v>
      </c>
      <c r="B61" s="101" t="s">
        <v>389</v>
      </c>
      <c r="C61" s="102">
        <v>7</v>
      </c>
      <c r="D61" s="102">
        <v>1</v>
      </c>
      <c r="E61" s="102">
        <v>0</v>
      </c>
      <c r="F61" s="102">
        <v>8</v>
      </c>
      <c r="G61" s="102">
        <v>6944</v>
      </c>
      <c r="H61" s="103">
        <v>115.2073732718894</v>
      </c>
      <c r="I61" s="106" t="s">
        <v>13</v>
      </c>
    </row>
    <row r="62" spans="1:9" x14ac:dyDescent="0.2">
      <c r="A62" s="96" t="s">
        <v>28</v>
      </c>
      <c r="B62" s="97" t="s">
        <v>830</v>
      </c>
      <c r="C62" s="98">
        <v>1</v>
      </c>
      <c r="D62" s="98">
        <v>0</v>
      </c>
      <c r="E62" s="98">
        <v>2</v>
      </c>
      <c r="F62" s="98">
        <v>3</v>
      </c>
      <c r="G62" s="98">
        <v>2626</v>
      </c>
      <c r="H62" s="99">
        <v>114.24219345011426</v>
      </c>
      <c r="I62" s="106" t="s">
        <v>13</v>
      </c>
    </row>
    <row r="63" spans="1:9" x14ac:dyDescent="0.2">
      <c r="A63" s="100" t="s">
        <v>62</v>
      </c>
      <c r="B63" s="101" t="s">
        <v>356</v>
      </c>
      <c r="C63" s="102">
        <v>8</v>
      </c>
      <c r="D63" s="102">
        <v>0</v>
      </c>
      <c r="E63" s="102">
        <v>0</v>
      </c>
      <c r="F63" s="102">
        <v>8</v>
      </c>
      <c r="G63" s="102">
        <v>7105</v>
      </c>
      <c r="H63" s="103">
        <v>112.59676284306826</v>
      </c>
      <c r="I63" s="106" t="s">
        <v>13</v>
      </c>
    </row>
    <row r="64" spans="1:9" x14ac:dyDescent="0.2">
      <c r="A64" s="96" t="s">
        <v>26</v>
      </c>
      <c r="B64" s="97" t="s">
        <v>112</v>
      </c>
      <c r="C64" s="98">
        <v>56</v>
      </c>
      <c r="D64" s="98">
        <v>0</v>
      </c>
      <c r="E64" s="98">
        <v>0</v>
      </c>
      <c r="F64" s="98">
        <v>56</v>
      </c>
      <c r="G64" s="98">
        <v>50166</v>
      </c>
      <c r="H64" s="99">
        <v>111.62939042379301</v>
      </c>
      <c r="I64" s="106" t="s">
        <v>13</v>
      </c>
    </row>
    <row r="65" spans="1:9" x14ac:dyDescent="0.2">
      <c r="A65" s="100" t="s">
        <v>30</v>
      </c>
      <c r="B65" s="101" t="s">
        <v>570</v>
      </c>
      <c r="C65" s="102">
        <v>6</v>
      </c>
      <c r="D65" s="102">
        <v>0</v>
      </c>
      <c r="E65" s="102">
        <v>0</v>
      </c>
      <c r="F65" s="102">
        <v>6</v>
      </c>
      <c r="G65" s="102">
        <v>5671</v>
      </c>
      <c r="H65" s="103">
        <v>105.80144595309469</v>
      </c>
      <c r="I65" s="106" t="s">
        <v>13</v>
      </c>
    </row>
    <row r="66" spans="1:9" x14ac:dyDescent="0.2">
      <c r="A66" s="96" t="s">
        <v>62</v>
      </c>
      <c r="B66" s="97" t="s">
        <v>806</v>
      </c>
      <c r="C66" s="98">
        <v>4</v>
      </c>
      <c r="D66" s="98">
        <v>0</v>
      </c>
      <c r="E66" s="98">
        <v>0</v>
      </c>
      <c r="F66" s="98">
        <v>4</v>
      </c>
      <c r="G66" s="98">
        <v>3792</v>
      </c>
      <c r="H66" s="99">
        <v>105.48523206751054</v>
      </c>
      <c r="I66" s="106" t="s">
        <v>13</v>
      </c>
    </row>
    <row r="67" spans="1:9" x14ac:dyDescent="0.2">
      <c r="A67" s="100" t="s">
        <v>24</v>
      </c>
      <c r="B67" s="101" t="s">
        <v>415</v>
      </c>
      <c r="C67" s="102">
        <v>40</v>
      </c>
      <c r="D67" s="102">
        <v>0</v>
      </c>
      <c r="E67" s="102">
        <v>0</v>
      </c>
      <c r="F67" s="102">
        <v>40</v>
      </c>
      <c r="G67" s="102">
        <v>38822</v>
      </c>
      <c r="H67" s="103">
        <v>103.03436195971358</v>
      </c>
      <c r="I67" s="106" t="s">
        <v>13</v>
      </c>
    </row>
    <row r="68" spans="1:9" x14ac:dyDescent="0.2">
      <c r="A68" s="96" t="s">
        <v>30</v>
      </c>
      <c r="B68" s="97" t="s">
        <v>30</v>
      </c>
      <c r="C68" s="98">
        <v>25</v>
      </c>
      <c r="D68" s="98">
        <v>0</v>
      </c>
      <c r="E68" s="98">
        <v>0</v>
      </c>
      <c r="F68" s="98">
        <v>25</v>
      </c>
      <c r="G68" s="98">
        <v>24319</v>
      </c>
      <c r="H68" s="99">
        <v>102.80027961676056</v>
      </c>
      <c r="I68" s="106" t="s">
        <v>13</v>
      </c>
    </row>
    <row r="69" spans="1:9" x14ac:dyDescent="0.2">
      <c r="A69" s="100" t="s">
        <v>28</v>
      </c>
      <c r="B69" s="101" t="s">
        <v>330</v>
      </c>
      <c r="C69" s="102">
        <v>6</v>
      </c>
      <c r="D69" s="102">
        <v>0</v>
      </c>
      <c r="E69" s="102">
        <v>0</v>
      </c>
      <c r="F69" s="102">
        <v>6</v>
      </c>
      <c r="G69" s="102">
        <v>5891</v>
      </c>
      <c r="H69" s="103">
        <v>101.85028008827025</v>
      </c>
      <c r="I69" s="106" t="s">
        <v>13</v>
      </c>
    </row>
    <row r="70" spans="1:9" x14ac:dyDescent="0.2">
      <c r="A70" s="96" t="s">
        <v>62</v>
      </c>
      <c r="B70" s="97" t="s">
        <v>616</v>
      </c>
      <c r="C70" s="98">
        <v>11</v>
      </c>
      <c r="D70" s="98">
        <v>0</v>
      </c>
      <c r="E70" s="98">
        <v>0</v>
      </c>
      <c r="F70" s="98">
        <v>11</v>
      </c>
      <c r="G70" s="98">
        <v>10816</v>
      </c>
      <c r="H70" s="99">
        <v>101.70118343195266</v>
      </c>
      <c r="I70" s="106" t="s">
        <v>13</v>
      </c>
    </row>
    <row r="71" spans="1:9" x14ac:dyDescent="0.2">
      <c r="A71" s="100" t="s">
        <v>22</v>
      </c>
      <c r="B71" s="101" t="s">
        <v>729</v>
      </c>
      <c r="C71" s="102">
        <v>3</v>
      </c>
      <c r="D71" s="102">
        <v>0</v>
      </c>
      <c r="E71" s="102">
        <v>1</v>
      </c>
      <c r="F71" s="102">
        <v>4</v>
      </c>
      <c r="G71" s="102">
        <v>3963</v>
      </c>
      <c r="H71" s="103">
        <v>100.93363613424174</v>
      </c>
      <c r="I71" s="106" t="s">
        <v>13</v>
      </c>
    </row>
    <row r="72" spans="1:9" x14ac:dyDescent="0.2">
      <c r="A72" s="107" t="s">
        <v>94</v>
      </c>
      <c r="B72" s="108" t="s">
        <v>774</v>
      </c>
      <c r="C72" s="109">
        <v>7</v>
      </c>
      <c r="D72" s="109">
        <v>4</v>
      </c>
      <c r="E72" s="109">
        <v>0</v>
      </c>
      <c r="F72" s="109">
        <v>11</v>
      </c>
      <c r="G72" s="109">
        <v>10922</v>
      </c>
      <c r="H72" s="110">
        <v>100.71415491668192</v>
      </c>
      <c r="I72" s="111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</vt:lpstr>
      <vt:lpstr>zika</vt:lpstr>
      <vt:lpstr>LIRAa</vt:lpstr>
      <vt:lpstr>Consolidado</vt:lpstr>
      <vt:lpstr>Planilha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2020-02-10T14:02:00Z</dcterms:modified>
</cp:coreProperties>
</file>