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Março\09-03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" sheetId="9" r:id="rId6"/>
    <sheet name="Planilha1" sheetId="12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5" hidden="1">Planilha!$A$1:$I$124</definedName>
    <definedName name="_xlnm._FilterDatabase" localSheetId="2" hidden="1">zika!$A$4:$N$858</definedName>
  </definedNames>
  <calcPr calcId="162913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G50" i="5" l="1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I856" i="5" s="1"/>
  <c r="L856" i="5" s="1"/>
  <c r="M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I847" i="5" s="1"/>
  <c r="L847" i="5" s="1"/>
  <c r="M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I832" i="5" s="1"/>
  <c r="L832" i="5" s="1"/>
  <c r="M832" i="5" s="1"/>
  <c r="J830" i="3"/>
  <c r="F831" i="5" s="1"/>
  <c r="I831" i="5" s="1"/>
  <c r="L831" i="5" s="1"/>
  <c r="M831" i="5" s="1"/>
  <c r="J829" i="3"/>
  <c r="F830" i="5" s="1"/>
  <c r="J828" i="3"/>
  <c r="F829" i="5" s="1"/>
  <c r="J827" i="3"/>
  <c r="F828" i="5" s="1"/>
  <c r="J826" i="3"/>
  <c r="F827" i="5" s="1"/>
  <c r="J825" i="3"/>
  <c r="F826" i="5" s="1"/>
  <c r="I826" i="5" s="1"/>
  <c r="L826" i="5" s="1"/>
  <c r="M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I803" i="5" s="1"/>
  <c r="L803" i="5" s="1"/>
  <c r="M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I769" i="5" s="1"/>
  <c r="L769" i="5" s="1"/>
  <c r="M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I724" i="5" s="1"/>
  <c r="L724" i="5" s="1"/>
  <c r="M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I708" i="5" s="1"/>
  <c r="L708" i="5" s="1"/>
  <c r="M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I654" i="5" s="1"/>
  <c r="L654" i="5" s="1"/>
  <c r="M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I646" i="5" s="1"/>
  <c r="L646" i="5" s="1"/>
  <c r="M646" i="5" s="1"/>
  <c r="J644" i="3"/>
  <c r="F645" i="5" s="1"/>
  <c r="I645" i="5" s="1"/>
  <c r="L645" i="5" s="1"/>
  <c r="M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I609" i="5" s="1"/>
  <c r="L609" i="5" s="1"/>
  <c r="M609" i="5" s="1"/>
  <c r="J607" i="3"/>
  <c r="F608" i="5" s="1"/>
  <c r="J606" i="3"/>
  <c r="F607" i="5" s="1"/>
  <c r="J605" i="3"/>
  <c r="F606" i="5" s="1"/>
  <c r="I606" i="5" s="1"/>
  <c r="L606" i="5" s="1"/>
  <c r="M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I574" i="5" s="1"/>
  <c r="L574" i="5" s="1"/>
  <c r="M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I556" i="5" s="1"/>
  <c r="L556" i="5" s="1"/>
  <c r="M556" i="5" s="1"/>
  <c r="J554" i="3"/>
  <c r="F555" i="5" s="1"/>
  <c r="J553" i="3"/>
  <c r="F554" i="5" s="1"/>
  <c r="I554" i="5" s="1"/>
  <c r="L554" i="5" s="1"/>
  <c r="M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I547" i="5" s="1"/>
  <c r="L547" i="5" s="1"/>
  <c r="M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I531" i="5" s="1"/>
  <c r="L531" i="5" s="1"/>
  <c r="M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I513" i="5" s="1"/>
  <c r="L513" i="5" s="1"/>
  <c r="M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I463" i="5" s="1"/>
  <c r="L463" i="5" s="1"/>
  <c r="M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I394" i="5" s="1"/>
  <c r="L394" i="5" s="1"/>
  <c r="M394" i="5" s="1"/>
  <c r="J392" i="3"/>
  <c r="F393" i="5" s="1"/>
  <c r="J391" i="3"/>
  <c r="F392" i="5" s="1"/>
  <c r="I392" i="5" s="1"/>
  <c r="L392" i="5" s="1"/>
  <c r="M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I381" i="5" s="1"/>
  <c r="L381" i="5" s="1"/>
  <c r="M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I365" i="5" s="1"/>
  <c r="L365" i="5" s="1"/>
  <c r="M365" i="5" s="1"/>
  <c r="J363" i="3"/>
  <c r="F364" i="5" s="1"/>
  <c r="J362" i="3"/>
  <c r="F363" i="5" s="1"/>
  <c r="I363" i="5" s="1"/>
  <c r="L363" i="5" s="1"/>
  <c r="M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I332" i="5" s="1"/>
  <c r="L332" i="5" s="1"/>
  <c r="M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I310" i="5" s="1"/>
  <c r="L310" i="5" s="1"/>
  <c r="M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I304" i="5" s="1"/>
  <c r="L304" i="5" s="1"/>
  <c r="M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I296" i="5" s="1"/>
  <c r="L296" i="5" s="1"/>
  <c r="M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I287" i="5" s="1"/>
  <c r="L287" i="5" s="1"/>
  <c r="M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I246" i="5" s="1"/>
  <c r="L246" i="5" s="1"/>
  <c r="M246" i="5" s="1"/>
  <c r="J244" i="3"/>
  <c r="F245" i="5" s="1"/>
  <c r="J243" i="3"/>
  <c r="F244" i="5" s="1"/>
  <c r="J242" i="3"/>
  <c r="F243" i="5" s="1"/>
  <c r="J241" i="3"/>
  <c r="F242" i="5" s="1"/>
  <c r="I242" i="5" s="1"/>
  <c r="L242" i="5" s="1"/>
  <c r="M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I209" i="5" s="1"/>
  <c r="L209" i="5" s="1"/>
  <c r="M209" i="5" s="1"/>
  <c r="J207" i="3"/>
  <c r="F208" i="5" s="1"/>
  <c r="J206" i="3"/>
  <c r="F207" i="5" s="1"/>
  <c r="I207" i="5" s="1"/>
  <c r="L207" i="5" s="1"/>
  <c r="M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I179" i="5" s="1"/>
  <c r="L179" i="5" s="1"/>
  <c r="M179" i="5" s="1"/>
  <c r="J177" i="3"/>
  <c r="F178" i="5" s="1"/>
  <c r="I178" i="5" s="1"/>
  <c r="L178" i="5" s="1"/>
  <c r="M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I142" i="5" s="1"/>
  <c r="L142" i="5" s="1"/>
  <c r="M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I127" i="5" s="1"/>
  <c r="L127" i="5" s="1"/>
  <c r="M127" i="5" s="1"/>
  <c r="J125" i="3"/>
  <c r="F126" i="5" s="1"/>
  <c r="J124" i="3"/>
  <c r="F125" i="5" s="1"/>
  <c r="J123" i="3"/>
  <c r="F124" i="5" s="1"/>
  <c r="J122" i="3"/>
  <c r="F123" i="5" s="1"/>
  <c r="I123" i="5" s="1"/>
  <c r="L123" i="5" s="1"/>
  <c r="M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I84" i="5" s="1"/>
  <c r="L84" i="5" s="1"/>
  <c r="M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I56" i="5" s="1"/>
  <c r="L56" i="5" s="1"/>
  <c r="M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I50" i="5" s="1"/>
  <c r="L50" i="5" s="1"/>
  <c r="M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M10" i="3" l="1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l="1"/>
  <c r="M6" i="5" s="1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<sst xmlns="http://schemas.openxmlformats.org/spreadsheetml/2006/main" count="15390" uniqueCount="1133">
  <si>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</si>
  <si>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</si>
  <si>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</si>
  <si>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</si>
  <si>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</si>
  <si>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</si>
  <si>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</si>
  <si>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</si>
  <si>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</si>
  <si>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</si>
  <si>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</si>
  <si>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</si>
  <si>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</si>
  <si>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</si>
  <si>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</si>
  <si>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</si>
  <si>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</si>
  <si>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</si>
  <si>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</si>
  <si>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</si>
  <si>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</si>
  <si>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</si>
  <si>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</si>
  <si>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</si>
  <si>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</si>
  <si>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</si>
  <si>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</si>
  <si>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</si>
  <si>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</si>
  <si>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</si>
  <si>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</si>
  <si>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</si>
  <si>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</si>
  <si>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</si>
  <si>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</si>
  <si>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</si>
  <si>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</si>
  <si>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</si>
  <si>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</si>
  <si>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</si>
  <si>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</si>
  <si>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</si>
  <si>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</si>
  <si>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</si>
  <si>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</si>
  <si>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</si>
  <si>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</si>
  <si>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</si>
  <si>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</si>
  <si>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</si>
  <si>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</si>
  <si>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</si>
  <si>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</si>
  <si>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</si>
  <si>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</si>
  <si>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</si>
  <si>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</si>
  <si>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</si>
  <si>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</si>
  <si>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</si>
  <si>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</si>
  <si>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</si>
  <si>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</si>
  <si>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</si>
  <si>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</si>
  <si>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</si>
  <si>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</si>
  <si>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</si>
  <si>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</si>
  <si>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</si>
  <si>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</si>
  <si>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</si>
  <si>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</si>
  <si>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</si>
  <si>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</si>
  <si>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</si>
  <si>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</si>
  <si>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</si>
  <si>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</si>
  <si>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</si>
  <si>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</si>
  <si>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</si>
  <si>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</si>
  <si>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</si>
  <si>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</si>
  <si>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</si>
  <si>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</si>
  <si>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</si>
  <si>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</si>
  <si>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</si>
  <si>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</si>
  <si>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</si>
  <si>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</si>
  <si>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</si>
  <si>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</si>
  <si>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</si>
  <si>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</si>
  <si>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</si>
  <si>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</si>
  <si>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</si>
  <si>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</si>
  <si>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</si>
  <si>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</si>
  <si>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</si>
  <si>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</si>
  <si>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</si>
  <si>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</si>
  <si>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</si>
  <si>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</si>
  <si>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</si>
  <si>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</si>
  <si>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</si>
  <si>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</si>
  <si>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</si>
  <si>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</si>
  <si>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</si>
  <si>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</si>
  <si>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</si>
  <si>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</si>
  <si>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</si>
  <si>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</si>
  <si>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</si>
  <si>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</si>
  <si>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</si>
  <si>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</si>
  <si>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</si>
  <si>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</si>
  <si>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</si>
  <si>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</si>
  <si>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</si>
  <si>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</si>
  <si>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</si>
  <si>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</si>
  <si>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</si>
  <si>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</si>
  <si>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</si>
  <si>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</si>
  <si>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</si>
  <si>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</si>
  <si>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</si>
  <si>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</si>
  <si>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</si>
  <si>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</si>
  <si>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</si>
  <si>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</si>
  <si>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</si>
  <si>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</si>
  <si>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</si>
  <si>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</si>
  <si>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</si>
  <si>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</si>
  <si>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</si>
  <si>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</si>
  <si>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</si>
  <si>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</si>
  <si>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</si>
  <si>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</si>
  <si>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</si>
  <si>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</si>
  <si>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</si>
  <si>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</si>
  <si>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</si>
  <si>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</si>
  <si>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</si>
  <si>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</si>
  <si>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</si>
  <si>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</si>
  <si>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</si>
  <si>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</si>
  <si>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</si>
  <si>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</si>
  <si>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</si>
  <si>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</si>
  <si>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</si>
  <si>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</si>
  <si>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</si>
  <si>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</si>
  <si>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</si>
  <si>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</si>
  <si>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</si>
  <si>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</si>
  <si>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</si>
  <si>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</si>
  <si>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</si>
  <si>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</si>
  <si>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</si>
  <si>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</si>
  <si>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</si>
  <si>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</si>
  <si>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</si>
  <si>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</si>
  <si>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</si>
  <si>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</si>
  <si>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</si>
  <si>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</si>
  <si>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</si>
  <si>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</si>
  <si>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</si>
  <si>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</si>
  <si>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</si>
  <si>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</si>
  <si>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</si>
  <si>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</si>
  <si>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</si>
  <si>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</si>
  <si>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</si>
  <si>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</si>
  <si>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</si>
  <si>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</si>
  <si>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</si>
  <si>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</si>
  <si>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</si>
  <si>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</si>
  <si>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</si>
  <si>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</si>
  <si>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</si>
  <si>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</si>
  <si>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</si>
  <si>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</si>
  <si>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</si>
  <si>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</si>
  <si>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</si>
  <si>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</si>
  <si>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</si>
  <si>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</si>
  <si>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</si>
  <si>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</si>
  <si>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</si>
  <si>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</si>
  <si>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</si>
  <si>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</si>
  <si>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</si>
  <si>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</si>
  <si>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</si>
  <si>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</si>
  <si>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</si>
  <si>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</si>
  <si>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</si>
  <si>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</si>
  <si>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</si>
  <si>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</si>
  <si>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</si>
  <si>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</si>
  <si>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</si>
  <si>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</si>
  <si>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</si>
  <si>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</si>
  <si>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</si>
  <si>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</si>
  <si>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</si>
  <si>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</si>
  <si>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</si>
  <si>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</si>
  <si>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</si>
  <si>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</si>
  <si>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</si>
  <si>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</si>
  <si>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</si>
  <si>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</si>
  <si>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</si>
  <si>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</si>
  <si>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</si>
  <si>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</si>
  <si>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</si>
  <si>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</si>
  <si>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</si>
  <si>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</si>
  <si>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</si>
  <si>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</si>
  <si>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</si>
  <si>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</si>
  <si>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</si>
  <si>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</si>
  <si>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</si>
  <si>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</si>
  <si>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</si>
  <si>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</si>
  <si>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</si>
  <si>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</si>
  <si>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</si>
  <si>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</si>
  <si>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</si>
  <si>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</si>
  <si>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</si>
  <si>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</si>
  <si>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</si>
  <si>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</si>
  <si>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</si>
  <si>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</si>
  <si>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</si>
  <si>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</si>
  <si>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</si>
  <si>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</si>
  <si>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</si>
  <si>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</si>
  <si>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</si>
  <si>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</si>
  <si>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</si>
  <si>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</si>
  <si>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</si>
  <si>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</si>
  <si>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</si>
  <si>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</si>
  <si>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</si>
  <si>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</si>
  <si>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</si>
  <si>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</si>
  <si>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</si>
  <si>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</si>
  <si>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</si>
  <si>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</si>
  <si>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</si>
  <si>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</si>
  <si>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</si>
  <si>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</si>
  <si>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</si>
  <si>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</si>
  <si>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</si>
  <si>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</si>
  <si>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</si>
  <si>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</si>
  <si>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</si>
  <si>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</si>
  <si>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</si>
  <si>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</si>
  <si>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</si>
  <si>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</si>
  <si>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</si>
  <si>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</si>
  <si>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</si>
  <si>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</si>
  <si>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</si>
  <si>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</si>
  <si>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</si>
  <si>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</si>
  <si>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</si>
  <si>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</si>
  <si>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</si>
  <si>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</si>
  <si>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</si>
  <si>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</si>
  <si>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</si>
  <si>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</si>
  <si>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</si>
  <si>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</si>
  <si>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</si>
  <si>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</si>
  <si>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</si>
  <si>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</si>
  <si>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</si>
  <si>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</si>
  <si>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</si>
  <si>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</si>
  <si>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</si>
  <si>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</si>
  <si>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</si>
  <si>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</si>
  <si>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</si>
  <si>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</si>
  <si>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</si>
  <si>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</si>
  <si>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</si>
  <si>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</si>
  <si>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</si>
  <si>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</si>
  <si>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</si>
  <si>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</si>
  <si>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</si>
  <si>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</si>
  <si>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</si>
  <si>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</si>
  <si>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</si>
  <si>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</si>
  <si>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</si>
  <si>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</si>
  <si>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</si>
  <si>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</si>
  <si>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</si>
  <si>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</si>
  <si>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</si>
  <si>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</si>
  <si>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</si>
  <si>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</si>
  <si>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</si>
  <si>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</si>
  <si>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</si>
  <si>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</si>
  <si>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</si>
  <si>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</si>
  <si>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</si>
  <si>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</si>
  <si>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</si>
  <si>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</si>
  <si>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</si>
  <si>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</si>
  <si>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</si>
  <si>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</si>
  <si>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</si>
  <si>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</si>
  <si>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</si>
  <si>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</si>
  <si>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</si>
  <si>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</si>
  <si>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</si>
  <si>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</si>
  <si>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</si>
  <si>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</si>
  <si>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</si>
  <si>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</si>
  <si>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</si>
  <si>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</si>
  <si>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</si>
  <si>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</si>
  <si>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</si>
  <si>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</si>
  <si>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</si>
  <si>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</si>
  <si>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</si>
  <si>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</si>
  <si>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</si>
  <si>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</si>
  <si>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</si>
  <si>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</si>
  <si>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</si>
  <si>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</si>
  <si>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</si>
  <si>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</si>
  <si>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</si>
  <si>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</si>
  <si>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</si>
  <si>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</si>
  <si>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</si>
  <si>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</si>
  <si>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</si>
  <si>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</si>
  <si>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</si>
  <si>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</si>
  <si>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</si>
  <si>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</si>
  <si>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</si>
  <si>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</si>
  <si>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</si>
  <si>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</si>
  <si>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</si>
  <si>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</si>
  <si>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</si>
  <si>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</si>
  <si>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</si>
  <si>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</si>
  <si>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</si>
  <si>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</si>
  <si>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</si>
  <si>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</si>
  <si>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</si>
  <si>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</si>
  <si>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</si>
  <si>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</si>
  <si>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</si>
  <si>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</si>
  <si>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</si>
  <si>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</si>
  <si>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</si>
  <si>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</si>
  <si>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</si>
  <si>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</si>
  <si>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</si>
  <si>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</si>
  <si>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</si>
  <si>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</si>
  <si>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</si>
  <si>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</si>
  <si>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</si>
  <si>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</si>
  <si>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</si>
  <si>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</si>
  <si>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</si>
  <si>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</si>
  <si>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</si>
  <si>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</si>
  <si>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</si>
  <si>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</si>
  <si>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</si>
  <si>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</si>
  <si>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</si>
  <si>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</si>
  <si>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</si>
  <si>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</si>
  <si>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</si>
  <si>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</si>
  <si>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</si>
  <si>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</si>
  <si>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</si>
  <si>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</si>
  <si>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</si>
  <si>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</si>
  <si>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</si>
  <si>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</si>
  <si>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</si>
  <si>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</si>
  <si>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</si>
  <si>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</si>
  <si>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</si>
  <si>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</si>
  <si>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</si>
  <si>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</si>
  <si>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</si>
  <si>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</si>
  <si>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</si>
  <si>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</si>
  <si>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</si>
  <si>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</si>
  <si>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</si>
  <si>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</si>
  <si>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</si>
  <si>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</si>
  <si>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</si>
  <si>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</si>
  <si>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</si>
  <si>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</si>
  <si>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</si>
  <si>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</si>
  <si>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</si>
  <si>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</si>
  <si>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</si>
  <si>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</si>
  <si>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</si>
  <si>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</si>
  <si>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</si>
  <si>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</si>
  <si>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</si>
  <si>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</si>
  <si>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</si>
  <si>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</si>
  <si>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</si>
  <si>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</si>
  <si>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</si>
  <si>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</si>
  <si>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</si>
  <si>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</si>
  <si>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</si>
  <si>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</si>
  <si>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</si>
  <si>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</si>
  <si>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</si>
  <si>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</si>
  <si>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</si>
  <si>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</si>
  <si>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</si>
  <si>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</si>
  <si>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</si>
  <si>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</si>
  <si>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</si>
  <si>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</si>
  <si>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</si>
  <si>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</si>
  <si>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</si>
  <si>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</si>
  <si>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</si>
  <si>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</si>
  <si>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</si>
  <si>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</si>
  <si>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</si>
  <si>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</si>
  <si>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</si>
  <si>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</si>
  <si>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</si>
  <si>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</si>
  <si>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</si>
  <si>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</si>
  <si>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</si>
  <si>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</si>
  <si>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</si>
  <si>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</si>
  <si>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</si>
  <si>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</si>
  <si>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</si>
  <si>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</si>
  <si>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</si>
  <si>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</si>
  <si>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</si>
  <si>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</si>
  <si>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</si>
  <si>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</si>
  <si>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</si>
  <si>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</si>
  <si>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</si>
  <si>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</si>
  <si>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</si>
  <si>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</si>
  <si>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</si>
  <si>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</si>
  <si>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</si>
  <si>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</si>
  <si>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</si>
  <si>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</si>
  <si>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</si>
  <si>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</si>
  <si>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</si>
  <si>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</si>
  <si>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</si>
  <si>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</si>
  <si>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</si>
  <si>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</si>
  <si>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</si>
  <si>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</si>
  <si>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</si>
  <si>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</si>
  <si>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</si>
  <si>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</si>
  <si>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</si>
  <si>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</si>
  <si>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</si>
  <si>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</si>
  <si>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</si>
  <si>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</si>
  <si>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</si>
  <si>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</si>
  <si>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</si>
  <si>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</si>
  <si>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</si>
  <si>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</si>
  <si>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</si>
  <si>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</si>
  <si>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</si>
  <si>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</si>
  <si>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</si>
  <si>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</si>
  <si>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</si>
  <si>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</si>
  <si>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</si>
  <si>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</si>
  <si>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</si>
  <si>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</si>
  <si>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</si>
  <si>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</si>
  <si>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</si>
  <si>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</si>
  <si>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</si>
  <si>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</si>
  <si>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</si>
  <si>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</si>
  <si>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</si>
  <si>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</si>
  <si>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</si>
  <si>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</si>
  <si>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</si>
  <si>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</si>
  <si>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</si>
  <si>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</si>
  <si>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</si>
  <si>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</si>
  <si>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</si>
  <si>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</si>
  <si>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</si>
  <si>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</si>
  <si>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</si>
  <si>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</si>
  <si>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</si>
  <si>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</si>
  <si>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</si>
  <si>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</si>
  <si>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</si>
  <si>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</si>
  <si>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</si>
  <si>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</si>
  <si>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</si>
  <si>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</si>
  <si>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</si>
  <si>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</si>
  <si>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</si>
  <si>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</si>
  <si>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</si>
  <si>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</si>
  <si>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</si>
  <si>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</si>
  <si>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</si>
  <si>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</si>
  <si>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</si>
  <si>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</si>
  <si>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</si>
  <si>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</si>
  <si>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</si>
  <si>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</si>
  <si>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</si>
  <si>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</si>
  <si>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</si>
  <si>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</si>
  <si>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</si>
  <si>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</si>
  <si>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</si>
  <si>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</si>
  <si>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</si>
  <si>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</si>
  <si>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</si>
  <si>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</si>
  <si>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</si>
  <si>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</si>
  <si>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</si>
  <si>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</si>
  <si>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</si>
  <si>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</si>
  <si>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</si>
  <si>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</si>
  <si>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</si>
  <si>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</si>
  <si>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</si>
  <si>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</si>
  <si>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</si>
  <si>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</si>
  <si>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</si>
  <si>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</si>
  <si>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</si>
  <si>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</si>
  <si>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</si>
  <si>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</si>
  <si>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</si>
  <si>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</si>
  <si>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</si>
  <si>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</si>
  <si>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</si>
  <si>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</si>
  <si>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</si>
  <si>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</si>
  <si>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</si>
  <si>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</si>
  <si>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</si>
  <si>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</si>
  <si>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</si>
  <si>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</si>
  <si>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</si>
  <si>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</si>
  <si>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</si>
  <si>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</si>
  <si>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</si>
  <si>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</si>
  <si>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</si>
  <si>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</si>
  <si>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</si>
  <si>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</si>
  <si>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</si>
  <si>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</si>
  <si>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</si>
  <si>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</si>
  <si>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</si>
  <si>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</si>
  <si>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</si>
  <si>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</si>
  <si>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</si>
  <si>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</si>
  <si>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</si>
  <si>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</si>
  <si>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</si>
  <si>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</si>
  <si>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</si>
  <si>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</si>
  <si>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</si>
  <si>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</si>
  <si>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</si>
  <si>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</si>
  <si>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</si>
  <si>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</si>
  <si>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</si>
  <si>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</si>
  <si>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</si>
  <si>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</si>
  <si>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</si>
  <si>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</si>
  <si>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</si>
  <si>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</si>
  <si>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</si>
  <si>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</si>
  <si>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</si>
  <si>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</si>
  <si>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</si>
  <si>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</si>
  <si>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</si>
  <si>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</si>
  <si>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</si>
  <si>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</si>
  <si>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</si>
  <si>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</si>
  <si>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</si>
  <si>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</si>
  <si>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</si>
  <si>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</si>
  <si>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</si>
  <si>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</si>
  <si>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</si>
  <si>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</si>
  <si>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</si>
  <si>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</si>
  <si>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</si>
  <si>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</si>
  <si>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</si>
  <si>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</si>
  <si>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</si>
  <si>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</si>
  <si>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</si>
  <si>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</si>
  <si>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</si>
  <si>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</si>
  <si>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</si>
  <si>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</si>
  <si>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</si>
  <si>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</si>
  <si>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</si>
  <si>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</si>
  <si>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</si>
  <si>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</si>
  <si>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</si>
  <si>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</si>
  <si>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</si>
  <si>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</si>
  <si>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</si>
  <si>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</si>
  <si>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</si>
  <si>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</si>
  <si>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</si>
  <si>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</si>
  <si>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</si>
  <si>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</si>
  <si>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</si>
  <si>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</si>
  <si>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</si>
  <si>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</si>
  <si>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</si>
  <si>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</si>
  <si>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</si>
  <si>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</si>
  <si>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</si>
  <si>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</si>
  <si>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</si>
  <si>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</si>
  <si>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</si>
  <si>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</si>
  <si>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</si>
  <si>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</si>
  <si>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</si>
  <si>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</si>
  <si>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</si>
  <si>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</si>
  <si>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</si>
  <si>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</si>
  <si>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</si>
  <si>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</si>
  <si>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</si>
  <si>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</si>
  <si>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</si>
  <si>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</si>
  <si>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</si>
  <si>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</si>
  <si>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</si>
  <si>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</si>
  <si>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</si>
  <si>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</si>
  <si>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</si>
  <si>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</si>
  <si>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</si>
  <si>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</si>
  <si>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</si>
  <si>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</si>
  <si>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</si>
  <si>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</si>
  <si>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</si>
  <si>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</si>
  <si>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</si>
  <si>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</si>
  <si>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</si>
  <si>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</si>
  <si>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</si>
  <si>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</si>
  <si>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</si>
  <si>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</si>
  <si>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</si>
  <si>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</si>
  <si>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</si>
  <si>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</si>
  <si>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</si>
  <si>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</si>
  <si>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</si>
  <si>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</si>
  <si>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</si>
  <si>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</si>
  <si>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</si>
  <si>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</si>
  <si>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</si>
  <si>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</si>
  <si>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</si>
  <si>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</si>
  <si>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</si>
  <si>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</si>
  <si>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</si>
  <si>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</si>
  <si>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</si>
  <si>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</si>
  <si>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</si>
  <si>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</si>
  <si>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</si>
  <si>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</si>
  <si>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</si>
  <si>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</si>
  <si>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</si>
  <si>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</si>
  <si>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</si>
  <si>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</si>
  <si>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</si>
  <si>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</si>
  <si>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</si>
  <si>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</si>
  <si>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</si>
  <si>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</si>
  <si>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</si>
  <si>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</si>
  <si>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</si>
  <si>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</si>
  <si>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</si>
  <si>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</si>
  <si>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</si>
  <si>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</si>
  <si>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</si>
  <si>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</si>
  <si>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</si>
  <si>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</si>
  <si>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</si>
  <si>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</si>
  <si>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</si>
  <si>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</si>
  <si>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</si>
  <si>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</si>
  <si>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</si>
  <si>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</si>
  <si>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</si>
  <si>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</si>
  <si>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</si>
  <si>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</si>
  <si>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</si>
  <si>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</si>
  <si>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</si>
  <si>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</si>
  <si>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</si>
  <si>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</si>
  <si>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</si>
  <si>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</si>
  <si>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</si>
  <si>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</si>
  <si>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</si>
  <si>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</si>
  <si>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</si>
  <si>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</si>
  <si>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</si>
  <si>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</si>
  <si>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</si>
  <si>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</si>
  <si>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</si>
  <si>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</si>
  <si>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</si>
  <si>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</si>
  <si>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</si>
  <si>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</si>
  <si>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</si>
  <si>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</si>
  <si>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</si>
  <si>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</si>
  <si>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</si>
  <si>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</si>
  <si>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</si>
  <si>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</si>
  <si>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</si>
  <si>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</si>
  <si>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</si>
  <si>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</si>
  <si>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</si>
  <si>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</si>
  <si>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</si>
  <si>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</si>
  <si>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</si>
  <si>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</si>
  <si>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</si>
  <si>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</si>
  <si>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</si>
  <si>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</si>
  <si>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</si>
  <si>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</si>
  <si>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</si>
  <si>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</si>
  <si>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</si>
  <si>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</si>
  <si>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</si>
  <si>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</si>
  <si>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</si>
  <si>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</si>
  <si>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</si>
  <si>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</si>
  <si>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</si>
  <si>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</si>
  <si>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</si>
  <si>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</si>
  <si>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</si>
  <si>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</si>
  <si>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</si>
  <si>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</si>
  <si>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</si>
  <si>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</si>
  <si>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</si>
  <si>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</si>
  <si>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</si>
  <si>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</si>
  <si>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</si>
  <si>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</si>
  <si>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</si>
  <si>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</si>
  <si>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</si>
  <si>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</si>
  <si>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</si>
  <si>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</si>
  <si>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</si>
  <si>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</si>
  <si>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</si>
  <si>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</si>
  <si>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</si>
  <si>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</si>
  <si>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</si>
  <si>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</si>
  <si>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</si>
  <si>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</si>
  <si>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</si>
  <si>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</si>
  <si>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</si>
  <si>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</si>
  <si>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</si>
  <si>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</si>
  <si>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</si>
  <si>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</si>
  <si>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</si>
  <si>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</si>
  <si>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</si>
  <si>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</si>
  <si>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</si>
  <si>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</si>
  <si>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</si>
  <si>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</si>
  <si>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</si>
  <si>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</si>
  <si>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</si>
  <si>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</si>
  <si>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</si>
  <si>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</si>
  <si>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</si>
  <si>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</si>
  <si>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</si>
  <si>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</si>
  <si>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</si>
  <si>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</si>
  <si>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</si>
  <si>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</si>
  <si>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</si>
  <si>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</si>
  <si>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</si>
  <si>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</si>
  <si>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</si>
  <si>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</si>
  <si>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</si>
  <si>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</si>
  <si>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</si>
  <si>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</si>
  <si>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</si>
  <si>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</si>
  <si>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</si>
  <si>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</si>
  <si>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</si>
  <si>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</si>
  <si>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</si>
  <si>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</si>
  <si>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</si>
  <si>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</si>
  <si>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</si>
  <si>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</si>
  <si>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</si>
  <si>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</si>
  <si>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</si>
  <si>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</si>
  <si>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</si>
  <si>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</si>
  <si>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</si>
  <si>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</si>
  <si>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</si>
  <si>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</si>
  <si>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</si>
  <si>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</si>
  <si>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</si>
  <si>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</si>
  <si>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</si>
  <si>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</si>
  <si>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</si>
  <si>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</si>
  <si>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</si>
  <si>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</si>
  <si>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</si>
  <si>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</si>
  <si>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</si>
  <si>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</si>
  <si>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</si>
  <si>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</si>
  <si>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</si>
  <si>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</si>
  <si>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</si>
  <si>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</si>
  <si>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</si>
  <si>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</si>
  <si>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</si>
  <si>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</si>
  <si>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</si>
  <si>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</si>
  <si>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</si>
  <si>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</si>
  <si>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</si>
  <si>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</si>
  <si>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</si>
  <si>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</si>
  <si>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</si>
  <si>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</si>
  <si>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</si>
  <si>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</si>
  <si>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</si>
  <si>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</si>
  <si>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</si>
  <si>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</si>
  <si>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</si>
  <si>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</si>
  <si>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</si>
  <si>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</si>
  <si>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</si>
  <si>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Sinan09/03/2020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</si>
</sst>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sz val="9"/>
      <color theme="0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19" borderId="1" xfId="0" applyFont="1" applyFill="1" applyBorder="1" applyAlignment="1">
      <alignment vertical="center" wrapText="1"/>
    </xf>
    <xf numFmtId="0" fontId="16" fillId="19" borderId="2" xfId="0" applyFont="1" applyFill="1" applyBorder="1" applyAlignment="1">
      <alignment horizontal="left" vertical="center" wrapText="1"/>
    </xf>
    <xf numFmtId="0" fontId="16" fillId="19" borderId="2" xfId="0" applyFont="1" applyFill="1" applyBorder="1" applyAlignment="1">
      <alignment horizontal="center" vertical="center" wrapText="1"/>
    </xf>
    <xf numFmtId="165" fontId="16" fillId="19" borderId="2" xfId="0" applyNumberFormat="1" applyFont="1" applyFill="1" applyBorder="1" applyAlignment="1">
      <alignment horizontal="center" vertical="center" wrapText="1"/>
    </xf>
    <xf numFmtId="0" fontId="16" fillId="19" borderId="3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7" fillId="0" borderId="0" xfId="0" applyFont="1"/>
    <xf numFmtId="0" fontId="17" fillId="13" borderId="0" xfId="0" applyFont="1" applyFill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24" xfId="0" applyFont="1" applyBorder="1"/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165" fontId="18" fillId="0" borderId="25" xfId="0" applyNumberFormat="1" applyFont="1" applyBorder="1" applyAlignment="1">
      <alignment horizontal="center"/>
    </xf>
    <xf numFmtId="0" fontId="18" fillId="0" borderId="22" xfId="0" applyFont="1" applyBorder="1"/>
    <xf numFmtId="0" fontId="18" fillId="0" borderId="21" xfId="0" applyFont="1" applyBorder="1"/>
    <xf numFmtId="0" fontId="18" fillId="0" borderId="21" xfId="0" applyFont="1" applyBorder="1" applyAlignment="1">
      <alignment horizontal="center"/>
    </xf>
    <xf numFmtId="165" fontId="18" fillId="0" borderId="21" xfId="0" applyNumberFormat="1" applyFont="1" applyBorder="1" applyAlignment="1">
      <alignment horizontal="center"/>
    </xf>
    <xf numFmtId="0" fontId="19" fillId="15" borderId="26" xfId="0" applyFont="1" applyFill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19" fillId="16" borderId="7" xfId="0" applyFont="1" applyFill="1" applyBorder="1" applyAlignment="1">
      <alignment horizontal="center"/>
    </xf>
    <xf numFmtId="0" fontId="18" fillId="17" borderId="7" xfId="0" applyFont="1" applyFill="1" applyBorder="1" applyAlignment="1">
      <alignment horizontal="center"/>
    </xf>
    <xf numFmtId="0" fontId="18" fillId="17" borderId="19" xfId="0" applyFont="1" applyFill="1" applyBorder="1" applyAlignment="1">
      <alignment horizontal="center"/>
    </xf>
    <xf numFmtId="0" fontId="18" fillId="18" borderId="22" xfId="0" applyFont="1" applyFill="1" applyBorder="1"/>
    <xf numFmtId="0" fontId="18" fillId="18" borderId="21" xfId="0" applyFont="1" applyFill="1" applyBorder="1"/>
    <xf numFmtId="0" fontId="18" fillId="18" borderId="21" xfId="0" applyFont="1" applyFill="1" applyBorder="1" applyAlignment="1">
      <alignment horizontal="center"/>
    </xf>
    <xf numFmtId="165" fontId="18" fillId="18" borderId="21" xfId="0" applyNumberFormat="1" applyFont="1" applyFill="1" applyBorder="1" applyAlignment="1">
      <alignment horizontal="center"/>
    </xf>
    <xf numFmtId="0" fontId="18" fillId="18" borderId="23" xfId="0" applyFont="1" applyFill="1" applyBorder="1"/>
    <xf numFmtId="0" fontId="18" fillId="18" borderId="8" xfId="0" applyFont="1" applyFill="1" applyBorder="1"/>
    <xf numFmtId="0" fontId="18" fillId="18" borderId="8" xfId="0" applyFont="1" applyFill="1" applyBorder="1" applyAlignment="1">
      <alignment horizontal="center"/>
    </xf>
    <xf numFmtId="165" fontId="18" fillId="18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F28" sqref="F28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12" t="s">
        <v>1131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4" ht="19.5" thickBot="1" x14ac:dyDescent="0.3">
      <c r="A3" s="113" t="s">
        <v>1132</v>
      </c>
      <c r="B3" s="113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6</v>
      </c>
      <c r="G4" s="50">
        <v>7</v>
      </c>
      <c r="H4" s="50">
        <v>8</v>
      </c>
      <c r="I4" s="50">
        <v>9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2</v>
      </c>
      <c r="G5" s="7">
        <v>0</v>
      </c>
      <c r="H5" s="7">
        <v>1</v>
      </c>
      <c r="I5" s="7">
        <v>0</v>
      </c>
      <c r="J5" s="13">
        <f t="shared" ref="J5:J68" si="0">F5+G5+H5+I5</f>
        <v>3</v>
      </c>
      <c r="K5" s="11">
        <v>6972</v>
      </c>
      <c r="L5" s="58" t="s">
        <v>1121</v>
      </c>
      <c r="M5" s="8">
        <f t="shared" ref="M5:M68" si="1">(J5/K5)*100000</f>
        <v>43.029259896729776</v>
      </c>
      <c r="N5" s="7" t="str">
        <f>IF(M5=0,"Silencioso",IF(AND(M5&gt;0,M5&lt;100),"Baixa",IF(AND(M5&gt;Q27=100,M5&lt;300),"Média",IF(AND(M5&gt;=300,M5&lt;500),"Alta",IF(M5&gt;=500,"Muito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32</v>
      </c>
      <c r="Q5" s="71">
        <f>P5/P$10*100</f>
        <v>3.7514654161781942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2</v>
      </c>
      <c r="I6" s="7">
        <v>0</v>
      </c>
      <c r="J6" s="13">
        <f t="shared" si="0"/>
        <v>2</v>
      </c>
      <c r="K6" s="11">
        <v>23223</v>
      </c>
      <c r="L6" s="58" t="s">
        <v>1121</v>
      </c>
      <c r="M6" s="8">
        <f t="shared" si="1"/>
        <v>8.6121517461137671</v>
      </c>
      <c r="N6" s="7" t="str">
        <f t="shared" ref="N6:N68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27</v>
      </c>
      <c r="Q6" s="71">
        <f>P6/P$10*100</f>
        <v>3.1652989449003512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64</v>
      </c>
      <c r="Q7" s="71">
        <f>P7/P$10*100</f>
        <v>7.5029308323563884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6">
        <f>COUNTIF(N$5:N$857,"Baixa")</f>
        <v>364</v>
      </c>
      <c r="Q8" s="71">
        <f>P8/P$10*100</f>
        <v>42.672919109026964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1</v>
      </c>
      <c r="G9" s="7">
        <v>10</v>
      </c>
      <c r="H9" s="7">
        <v>14</v>
      </c>
      <c r="I9" s="7">
        <v>11</v>
      </c>
      <c r="J9" s="13">
        <f t="shared" si="0"/>
        <v>36</v>
      </c>
      <c r="K9" s="11">
        <v>9575</v>
      </c>
      <c r="L9" s="58" t="s">
        <v>1121</v>
      </c>
      <c r="M9" s="8">
        <f t="shared" si="1"/>
        <v>375.97911227154049</v>
      </c>
      <c r="N9" s="7" t="str">
        <f t="shared" si="2"/>
        <v>Alta</v>
      </c>
      <c r="O9" s="6" t="s">
        <v>19</v>
      </c>
      <c r="P9" s="76">
        <f>COUNTIF(N$5:N$857,"Silencioso")</f>
        <v>366</v>
      </c>
      <c r="Q9" s="71">
        <f>P9/P$10*100</f>
        <v>42.907385697538103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1</v>
      </c>
      <c r="G11" s="7">
        <v>0</v>
      </c>
      <c r="H11" s="7">
        <v>0</v>
      </c>
      <c r="I11" s="7">
        <v>2</v>
      </c>
      <c r="J11" s="13">
        <f t="shared" si="0"/>
        <v>3</v>
      </c>
      <c r="K11" s="11">
        <v>2005</v>
      </c>
      <c r="L11" s="58" t="s">
        <v>1121</v>
      </c>
      <c r="M11" s="8">
        <f t="shared" si="1"/>
        <v>149.62593516209478</v>
      </c>
      <c r="N11" s="7" t="str">
        <f t="shared" si="2"/>
        <v>Média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2</v>
      </c>
      <c r="G12" s="7">
        <v>2</v>
      </c>
      <c r="H12" s="7">
        <v>1</v>
      </c>
      <c r="I12" s="7">
        <v>3</v>
      </c>
      <c r="J12" s="13">
        <f t="shared" si="0"/>
        <v>8</v>
      </c>
      <c r="K12" s="11">
        <v>4448</v>
      </c>
      <c r="L12" s="58" t="s">
        <v>1121</v>
      </c>
      <c r="M12" s="8">
        <f t="shared" si="1"/>
        <v>179.85611510791367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1</v>
      </c>
      <c r="G13" s="7">
        <v>2</v>
      </c>
      <c r="H13" s="7">
        <v>1</v>
      </c>
      <c r="I13" s="7">
        <v>0</v>
      </c>
      <c r="J13" s="13">
        <f t="shared" si="0"/>
        <v>4</v>
      </c>
      <c r="K13" s="11">
        <v>19166</v>
      </c>
      <c r="L13" s="58" t="s">
        <v>1121</v>
      </c>
      <c r="M13" s="8">
        <f t="shared" si="1"/>
        <v>20.87029114056141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1</v>
      </c>
      <c r="G14" s="7">
        <v>1</v>
      </c>
      <c r="H14" s="7">
        <v>1</v>
      </c>
      <c r="I14" s="7">
        <v>1</v>
      </c>
      <c r="J14" s="13">
        <f t="shared" si="0"/>
        <v>4</v>
      </c>
      <c r="K14" s="11">
        <v>13477</v>
      </c>
      <c r="L14" s="58" t="s">
        <v>1121</v>
      </c>
      <c r="M14" s="8">
        <f t="shared" si="1"/>
        <v>29.680195889292868</v>
      </c>
      <c r="N14" s="7" t="str">
        <f t="shared" si="2"/>
        <v>Baixa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4</v>
      </c>
      <c r="G15" s="7">
        <v>7</v>
      </c>
      <c r="H15" s="7">
        <v>8</v>
      </c>
      <c r="I15" s="7">
        <v>5</v>
      </c>
      <c r="J15" s="13">
        <f t="shared" si="0"/>
        <v>24</v>
      </c>
      <c r="K15" s="11">
        <v>25193</v>
      </c>
      <c r="L15" s="58" t="s">
        <v>1122</v>
      </c>
      <c r="M15" s="8">
        <f t="shared" si="1"/>
        <v>95.264557615210578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1</v>
      </c>
      <c r="G17" s="7">
        <v>0</v>
      </c>
      <c r="H17" s="7">
        <v>0</v>
      </c>
      <c r="I17" s="7">
        <v>0</v>
      </c>
      <c r="J17" s="13">
        <f t="shared" si="0"/>
        <v>1</v>
      </c>
      <c r="K17" s="11">
        <v>2683</v>
      </c>
      <c r="L17" s="58" t="s">
        <v>1121</v>
      </c>
      <c r="M17" s="8">
        <f t="shared" si="1"/>
        <v>37.271710771524411</v>
      </c>
      <c r="N17" s="7" t="str">
        <f t="shared" si="2"/>
        <v>Baixa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2</v>
      </c>
      <c r="G19" s="7">
        <v>1</v>
      </c>
      <c r="H19" s="7">
        <v>0</v>
      </c>
      <c r="I19" s="7">
        <v>0</v>
      </c>
      <c r="J19" s="13">
        <f t="shared" si="0"/>
        <v>3</v>
      </c>
      <c r="K19" s="11">
        <v>35321</v>
      </c>
      <c r="L19" s="58" t="s">
        <v>1122</v>
      </c>
      <c r="M19" s="8">
        <f t="shared" si="1"/>
        <v>8.4935307607372383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21</v>
      </c>
      <c r="G20" s="7">
        <v>32</v>
      </c>
      <c r="H20" s="7">
        <v>34</v>
      </c>
      <c r="I20" s="7">
        <v>39</v>
      </c>
      <c r="J20" s="13">
        <f t="shared" si="0"/>
        <v>126</v>
      </c>
      <c r="K20" s="11">
        <v>79481</v>
      </c>
      <c r="L20" s="58" t="s">
        <v>1123</v>
      </c>
      <c r="M20" s="8">
        <f t="shared" si="1"/>
        <v>158.52845334105007</v>
      </c>
      <c r="N20" s="7" t="str">
        <f t="shared" si="2"/>
        <v>Média</v>
      </c>
      <c r="O20" s="77"/>
      <c r="P20" s="77"/>
      <c r="Q20" s="77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4</v>
      </c>
      <c r="G22" s="7">
        <v>4</v>
      </c>
      <c r="H22" s="7">
        <v>1</v>
      </c>
      <c r="I22" s="7">
        <v>3</v>
      </c>
      <c r="J22" s="13">
        <f t="shared" si="0"/>
        <v>12</v>
      </c>
      <c r="K22" s="11">
        <v>41642</v>
      </c>
      <c r="L22" s="58" t="s">
        <v>1122</v>
      </c>
      <c r="M22" s="8">
        <f t="shared" si="1"/>
        <v>28.817059699342011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1</v>
      </c>
      <c r="H23" s="7">
        <v>0</v>
      </c>
      <c r="I23" s="7">
        <v>1</v>
      </c>
      <c r="J23" s="13">
        <f t="shared" si="0"/>
        <v>2</v>
      </c>
      <c r="K23" s="11">
        <v>7411</v>
      </c>
      <c r="L23" s="58" t="s">
        <v>1121</v>
      </c>
      <c r="M23" s="8">
        <f t="shared" si="1"/>
        <v>26.986911347996223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3</v>
      </c>
      <c r="G24" s="7">
        <v>2</v>
      </c>
      <c r="H24" s="7">
        <v>0</v>
      </c>
      <c r="I24" s="7">
        <v>2</v>
      </c>
      <c r="J24" s="13">
        <f t="shared" si="0"/>
        <v>7</v>
      </c>
      <c r="K24" s="11">
        <v>19745</v>
      </c>
      <c r="L24" s="58" t="s">
        <v>1121</v>
      </c>
      <c r="M24" s="8">
        <f t="shared" si="1"/>
        <v>35.452013167890605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2</v>
      </c>
      <c r="G25" s="7">
        <v>0</v>
      </c>
      <c r="H25" s="7">
        <v>0</v>
      </c>
      <c r="I25" s="7">
        <v>0</v>
      </c>
      <c r="J25" s="13">
        <f t="shared" si="0"/>
        <v>2</v>
      </c>
      <c r="K25" s="11">
        <v>14414</v>
      </c>
      <c r="L25" s="58" t="s">
        <v>1121</v>
      </c>
      <c r="M25" s="8">
        <f t="shared" si="1"/>
        <v>13.875398917718885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19</v>
      </c>
      <c r="G27" s="7">
        <v>16</v>
      </c>
      <c r="H27" s="7">
        <v>7</v>
      </c>
      <c r="I27" s="7">
        <v>4</v>
      </c>
      <c r="J27" s="13">
        <f t="shared" si="0"/>
        <v>46</v>
      </c>
      <c r="K27" s="11">
        <v>8333</v>
      </c>
      <c r="L27" s="58" t="s">
        <v>1121</v>
      </c>
      <c r="M27" s="8">
        <f t="shared" si="1"/>
        <v>552.02208088323539</v>
      </c>
      <c r="N27" s="7" t="str">
        <f t="shared" si="2"/>
        <v>Muito Alta</v>
      </c>
      <c r="O27" s="77"/>
      <c r="P27" s="77"/>
      <c r="Q27" s="7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1</v>
      </c>
      <c r="H30" s="7">
        <v>0</v>
      </c>
      <c r="I30" s="7">
        <v>0</v>
      </c>
      <c r="J30" s="13">
        <f t="shared" si="0"/>
        <v>1</v>
      </c>
      <c r="K30" s="11">
        <v>15239</v>
      </c>
      <c r="L30" s="58" t="s">
        <v>1121</v>
      </c>
      <c r="M30" s="8">
        <f t="shared" si="1"/>
        <v>6.5621103746965028</v>
      </c>
      <c r="N30" s="7" t="str">
        <f t="shared" si="2"/>
        <v>Baixa</v>
      </c>
      <c r="O30" s="77"/>
      <c r="P30" s="77"/>
      <c r="Q30" s="7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2</v>
      </c>
      <c r="G33" s="7">
        <v>0</v>
      </c>
      <c r="H33" s="7">
        <v>0</v>
      </c>
      <c r="I33" s="7">
        <v>0</v>
      </c>
      <c r="J33" s="13">
        <f t="shared" si="0"/>
        <v>2</v>
      </c>
      <c r="K33" s="11">
        <v>40747</v>
      </c>
      <c r="L33" s="58" t="s">
        <v>1122</v>
      </c>
      <c r="M33" s="8">
        <f t="shared" si="1"/>
        <v>4.9083368100719076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1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3</v>
      </c>
      <c r="G37" s="7">
        <v>1</v>
      </c>
      <c r="H37" s="7">
        <v>2</v>
      </c>
      <c r="I37" s="7">
        <v>1</v>
      </c>
      <c r="J37" s="13">
        <f t="shared" si="0"/>
        <v>7</v>
      </c>
      <c r="K37" s="11">
        <v>9363</v>
      </c>
      <c r="L37" s="58" t="s">
        <v>1121</v>
      </c>
      <c r="M37" s="8">
        <f t="shared" si="1"/>
        <v>74.762362490654709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1</v>
      </c>
      <c r="G39" s="7">
        <v>0</v>
      </c>
      <c r="H39" s="7">
        <v>0</v>
      </c>
      <c r="I39" s="7">
        <v>0</v>
      </c>
      <c r="J39" s="13">
        <f t="shared" si="0"/>
        <v>1</v>
      </c>
      <c r="K39" s="11">
        <v>2341</v>
      </c>
      <c r="L39" s="58" t="s">
        <v>1121</v>
      </c>
      <c r="M39" s="8">
        <f t="shared" si="1"/>
        <v>42.716787697565145</v>
      </c>
      <c r="N39" s="7" t="str">
        <f t="shared" si="2"/>
        <v>Baixa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4</v>
      </c>
      <c r="G41" s="7">
        <v>6</v>
      </c>
      <c r="H41" s="7">
        <v>7</v>
      </c>
      <c r="I41" s="7">
        <v>13</v>
      </c>
      <c r="J41" s="13">
        <f t="shared" si="0"/>
        <v>30</v>
      </c>
      <c r="K41" s="11">
        <v>36705</v>
      </c>
      <c r="L41" s="58" t="s">
        <v>1122</v>
      </c>
      <c r="M41" s="8">
        <f t="shared" si="1"/>
        <v>81.732733959950963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3</v>
      </c>
      <c r="G42" s="7">
        <v>4</v>
      </c>
      <c r="H42" s="7">
        <v>11</v>
      </c>
      <c r="I42" s="7">
        <v>3</v>
      </c>
      <c r="J42" s="13">
        <f t="shared" si="0"/>
        <v>21</v>
      </c>
      <c r="K42" s="11">
        <v>116691</v>
      </c>
      <c r="L42" s="58" t="s">
        <v>1124</v>
      </c>
      <c r="M42" s="8">
        <f t="shared" si="1"/>
        <v>17.996246497159166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1</v>
      </c>
      <c r="H45" s="7">
        <v>0</v>
      </c>
      <c r="I45" s="7">
        <v>0</v>
      </c>
      <c r="J45" s="13">
        <f t="shared" si="0"/>
        <v>1</v>
      </c>
      <c r="K45" s="11">
        <v>6804</v>
      </c>
      <c r="L45" s="58" t="s">
        <v>1121</v>
      </c>
      <c r="M45" s="8">
        <f t="shared" si="1"/>
        <v>14.697236919459142</v>
      </c>
      <c r="N45" s="7" t="str">
        <f t="shared" si="2"/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1</v>
      </c>
      <c r="G47" s="7">
        <v>4</v>
      </c>
      <c r="H47" s="7">
        <v>7</v>
      </c>
      <c r="I47" s="7">
        <v>1</v>
      </c>
      <c r="J47" s="13">
        <f t="shared" si="0"/>
        <v>13</v>
      </c>
      <c r="K47" s="11">
        <v>9142</v>
      </c>
      <c r="L47" s="58" t="s">
        <v>1121</v>
      </c>
      <c r="M47" s="8">
        <f t="shared" si="1"/>
        <v>142.20083132793698</v>
      </c>
      <c r="N47" s="7" t="str">
        <f t="shared" si="2"/>
        <v>Média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2</v>
      </c>
      <c r="G48" s="7">
        <v>11</v>
      </c>
      <c r="H48" s="7">
        <v>6</v>
      </c>
      <c r="I48" s="7">
        <v>5</v>
      </c>
      <c r="J48" s="13">
        <f t="shared" si="0"/>
        <v>24</v>
      </c>
      <c r="K48" s="11">
        <v>105083</v>
      </c>
      <c r="L48" s="58" t="s">
        <v>1124</v>
      </c>
      <c r="M48" s="8">
        <f t="shared" si="1"/>
        <v>22.839089100996357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8</v>
      </c>
      <c r="G49" s="7">
        <v>11</v>
      </c>
      <c r="H49" s="7">
        <v>8</v>
      </c>
      <c r="I49" s="7">
        <v>13</v>
      </c>
      <c r="J49" s="13">
        <f t="shared" si="0"/>
        <v>40</v>
      </c>
      <c r="K49" s="11">
        <v>10657</v>
      </c>
      <c r="L49" s="58" t="s">
        <v>1121</v>
      </c>
      <c r="M49" s="8">
        <f t="shared" si="1"/>
        <v>375.34015201276156</v>
      </c>
      <c r="N49" s="7" t="str">
        <f t="shared" si="2"/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1</v>
      </c>
      <c r="H50" s="7">
        <v>1</v>
      </c>
      <c r="I50" s="7">
        <v>0</v>
      </c>
      <c r="J50" s="13">
        <f t="shared" si="0"/>
        <v>2</v>
      </c>
      <c r="K50" s="11">
        <v>39793</v>
      </c>
      <c r="L50" s="58" t="s">
        <v>1122</v>
      </c>
      <c r="M50" s="8">
        <f t="shared" si="1"/>
        <v>5.0260095996783356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1</v>
      </c>
      <c r="J51" s="13">
        <f t="shared" si="0"/>
        <v>1</v>
      </c>
      <c r="K51" s="11">
        <v>14955</v>
      </c>
      <c r="L51" s="58" t="s">
        <v>1121</v>
      </c>
      <c r="M51" s="8">
        <f t="shared" si="1"/>
        <v>6.6867268472082912</v>
      </c>
      <c r="N51" s="7" t="str">
        <f t="shared" si="2"/>
        <v>Baixa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7"/>
      <c r="P52" s="77"/>
      <c r="Q52" s="7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1</v>
      </c>
      <c r="I53" s="7">
        <v>0</v>
      </c>
      <c r="J53" s="13">
        <f t="shared" si="0"/>
        <v>1</v>
      </c>
      <c r="K53" s="11">
        <v>5191</v>
      </c>
      <c r="L53" s="58" t="s">
        <v>1121</v>
      </c>
      <c r="M53" s="8">
        <f t="shared" si="1"/>
        <v>19.264110961279137</v>
      </c>
      <c r="N53" s="7" t="str">
        <f t="shared" si="2"/>
        <v>Baixa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1</v>
      </c>
      <c r="I54" s="7">
        <v>0</v>
      </c>
      <c r="J54" s="13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30</v>
      </c>
      <c r="G55" s="7">
        <v>34</v>
      </c>
      <c r="H55" s="7">
        <v>21</v>
      </c>
      <c r="I55" s="7">
        <v>24</v>
      </c>
      <c r="J55" s="13">
        <f t="shared" si="0"/>
        <v>109</v>
      </c>
      <c r="K55" s="11">
        <v>14085</v>
      </c>
      <c r="L55" s="58" t="s">
        <v>1121</v>
      </c>
      <c r="M55" s="8">
        <f t="shared" si="1"/>
        <v>773.87291444799439</v>
      </c>
      <c r="N55" s="7" t="str">
        <f t="shared" si="2"/>
        <v>Muito Alta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8</v>
      </c>
      <c r="G58" s="7">
        <v>23</v>
      </c>
      <c r="H58" s="7">
        <v>8</v>
      </c>
      <c r="I58" s="7">
        <v>12</v>
      </c>
      <c r="J58" s="13">
        <f t="shared" si="0"/>
        <v>51</v>
      </c>
      <c r="K58" s="11">
        <v>19094</v>
      </c>
      <c r="L58" s="58" t="s">
        <v>1121</v>
      </c>
      <c r="M58" s="8">
        <f t="shared" si="1"/>
        <v>267.09961244369958</v>
      </c>
      <c r="N58" s="7" t="str">
        <f t="shared" si="2"/>
        <v>Média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1</v>
      </c>
      <c r="H59" s="7">
        <v>1</v>
      </c>
      <c r="I59" s="7">
        <v>0</v>
      </c>
      <c r="J59" s="13">
        <f t="shared" si="0"/>
        <v>2</v>
      </c>
      <c r="K59" s="11">
        <v>7851</v>
      </c>
      <c r="L59" s="58" t="s">
        <v>1121</v>
      </c>
      <c r="M59" s="8">
        <f t="shared" si="1"/>
        <v>25.474461851993379</v>
      </c>
      <c r="N59" s="7" t="str">
        <f t="shared" si="2"/>
        <v>Baixa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2</v>
      </c>
      <c r="G60" s="7">
        <v>0</v>
      </c>
      <c r="H60" s="7">
        <v>0</v>
      </c>
      <c r="I60" s="7">
        <v>0</v>
      </c>
      <c r="J60" s="13">
        <f t="shared" si="0"/>
        <v>2</v>
      </c>
      <c r="K60" s="11">
        <v>23757</v>
      </c>
      <c r="L60" s="58" t="s">
        <v>1121</v>
      </c>
      <c r="M60" s="8">
        <f t="shared" si="1"/>
        <v>8.4185713684387764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21</v>
      </c>
      <c r="G61" s="7">
        <v>4</v>
      </c>
      <c r="H61" s="7">
        <v>0</v>
      </c>
      <c r="I61" s="7">
        <v>1</v>
      </c>
      <c r="J61" s="13">
        <f t="shared" si="0"/>
        <v>26</v>
      </c>
      <c r="K61" s="11">
        <v>4825</v>
      </c>
      <c r="L61" s="58" t="s">
        <v>1121</v>
      </c>
      <c r="M61" s="8">
        <f t="shared" si="1"/>
        <v>538.86010362694299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5</v>
      </c>
      <c r="G63" s="7">
        <v>3</v>
      </c>
      <c r="H63" s="7">
        <v>0</v>
      </c>
      <c r="I63" s="7">
        <v>6</v>
      </c>
      <c r="J63" s="13">
        <f t="shared" si="0"/>
        <v>14</v>
      </c>
      <c r="K63" s="11">
        <v>32319</v>
      </c>
      <c r="L63" s="58" t="s">
        <v>1122</v>
      </c>
      <c r="M63" s="8">
        <f t="shared" si="1"/>
        <v>43.318171973142732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1</v>
      </c>
      <c r="H65" s="7">
        <v>0</v>
      </c>
      <c r="I65" s="7">
        <v>0</v>
      </c>
      <c r="J65" s="13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0</v>
      </c>
      <c r="H67" s="7">
        <v>2</v>
      </c>
      <c r="I67" s="7">
        <v>0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1</v>
      </c>
      <c r="H68" s="7">
        <v>0</v>
      </c>
      <c r="I68" s="7">
        <v>0</v>
      </c>
      <c r="J68" s="13">
        <f t="shared" si="0"/>
        <v>1</v>
      </c>
      <c r="K68" s="11">
        <v>10248</v>
      </c>
      <c r="L68" s="58" t="s">
        <v>1121</v>
      </c>
      <c r="M68" s="8">
        <f t="shared" si="1"/>
        <v>9.7580015612802491</v>
      </c>
      <c r="N68" s="7" t="str">
        <f t="shared" si="2"/>
        <v>Baixa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429</v>
      </c>
      <c r="G70" s="7">
        <v>490</v>
      </c>
      <c r="H70" s="7">
        <v>627</v>
      </c>
      <c r="I70" s="7">
        <v>450</v>
      </c>
      <c r="J70" s="13">
        <f t="shared" si="3"/>
        <v>1996</v>
      </c>
      <c r="K70" s="11">
        <v>2501576</v>
      </c>
      <c r="L70" s="58" t="s">
        <v>1125</v>
      </c>
      <c r="M70" s="8">
        <f t="shared" si="4"/>
        <v>79.789700572758932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35</v>
      </c>
      <c r="G71" s="7">
        <v>31</v>
      </c>
      <c r="H71" s="7">
        <v>38</v>
      </c>
      <c r="I71" s="7">
        <v>19</v>
      </c>
      <c r="J71" s="13">
        <f t="shared" si="3"/>
        <v>123</v>
      </c>
      <c r="K71" s="11">
        <v>26396</v>
      </c>
      <c r="L71" s="58" t="s">
        <v>1122</v>
      </c>
      <c r="M71" s="8">
        <f t="shared" si="4"/>
        <v>465.97969389301409</v>
      </c>
      <c r="N71" s="7" t="str">
        <f t="shared" si="5"/>
        <v>Alta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1</v>
      </c>
      <c r="G72" s="7">
        <v>1</v>
      </c>
      <c r="H72" s="7">
        <v>1</v>
      </c>
      <c r="I72" s="7">
        <v>1</v>
      </c>
      <c r="J72" s="13">
        <f t="shared" si="3"/>
        <v>4</v>
      </c>
      <c r="K72" s="11">
        <v>7710</v>
      </c>
      <c r="L72" s="58" t="s">
        <v>1121</v>
      </c>
      <c r="M72" s="8">
        <f t="shared" si="4"/>
        <v>51.880674448767834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1</v>
      </c>
      <c r="H73" s="7">
        <v>0</v>
      </c>
      <c r="I73" s="7">
        <v>1</v>
      </c>
      <c r="J73" s="13">
        <f t="shared" si="3"/>
        <v>2</v>
      </c>
      <c r="K73" s="11">
        <v>11995</v>
      </c>
      <c r="L73" s="58" t="s">
        <v>1121</v>
      </c>
      <c r="M73" s="8">
        <f t="shared" si="4"/>
        <v>16.673614005835763</v>
      </c>
      <c r="N73" s="7" t="str">
        <f t="shared" si="5"/>
        <v>Baixa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9</v>
      </c>
      <c r="G76" s="7">
        <v>15</v>
      </c>
      <c r="H76" s="7">
        <v>7</v>
      </c>
      <c r="I76" s="7">
        <v>4</v>
      </c>
      <c r="J76" s="13">
        <f t="shared" si="3"/>
        <v>35</v>
      </c>
      <c r="K76" s="11">
        <v>432575</v>
      </c>
      <c r="L76" s="58" t="s">
        <v>1125</v>
      </c>
      <c r="M76" s="8">
        <f t="shared" si="4"/>
        <v>8.0910824712477591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1</v>
      </c>
      <c r="G78" s="7">
        <v>0</v>
      </c>
      <c r="H78" s="7">
        <v>0</v>
      </c>
      <c r="I78" s="7">
        <v>0</v>
      </c>
      <c r="J78" s="13">
        <f t="shared" si="3"/>
        <v>1</v>
      </c>
      <c r="K78" s="11">
        <v>14431</v>
      </c>
      <c r="L78" s="58" t="s">
        <v>1121</v>
      </c>
      <c r="M78" s="8">
        <f t="shared" si="4"/>
        <v>6.9295267133254796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3</v>
      </c>
      <c r="G80" s="7">
        <v>1</v>
      </c>
      <c r="H80" s="7">
        <v>0</v>
      </c>
      <c r="I80" s="7">
        <v>2</v>
      </c>
      <c r="J80" s="13">
        <f t="shared" si="3"/>
        <v>6</v>
      </c>
      <c r="K80" s="11">
        <v>40031</v>
      </c>
      <c r="L80" s="58" t="s">
        <v>1122</v>
      </c>
      <c r="M80" s="8">
        <f t="shared" si="4"/>
        <v>14.98838400239814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1</v>
      </c>
      <c r="I81" s="7">
        <v>0</v>
      </c>
      <c r="J81" s="13">
        <f t="shared" si="3"/>
        <v>1</v>
      </c>
      <c r="K81" s="11">
        <v>5091</v>
      </c>
      <c r="L81" s="58" t="s">
        <v>1121</v>
      </c>
      <c r="M81" s="8">
        <f t="shared" si="4"/>
        <v>19.642506383814574</v>
      </c>
      <c r="N81" s="7" t="str">
        <f t="shared" si="5"/>
        <v>Baixa</v>
      </c>
      <c r="O81" s="77"/>
      <c r="P81" s="77"/>
      <c r="Q81" s="7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3</v>
      </c>
      <c r="G82" s="7">
        <v>4</v>
      </c>
      <c r="H82" s="7">
        <v>4</v>
      </c>
      <c r="I82" s="7">
        <v>11</v>
      </c>
      <c r="J82" s="13">
        <f t="shared" si="3"/>
        <v>22</v>
      </c>
      <c r="K82" s="11">
        <v>49942</v>
      </c>
      <c r="L82" s="58" t="s">
        <v>1122</v>
      </c>
      <c r="M82" s="8">
        <f t="shared" si="4"/>
        <v>44.051099275159181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48</v>
      </c>
      <c r="G83" s="7">
        <v>43</v>
      </c>
      <c r="H83" s="7">
        <v>49</v>
      </c>
      <c r="I83" s="7">
        <v>58</v>
      </c>
      <c r="J83" s="13">
        <f t="shared" si="3"/>
        <v>198</v>
      </c>
      <c r="K83" s="11">
        <v>50166</v>
      </c>
      <c r="L83" s="58" t="s">
        <v>1122</v>
      </c>
      <c r="M83" s="8">
        <f t="shared" si="4"/>
        <v>394.68963042698238</v>
      </c>
      <c r="N83" s="7" t="str">
        <f t="shared" si="5"/>
        <v>Alta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1</v>
      </c>
      <c r="G85" s="7">
        <v>1</v>
      </c>
      <c r="H85" s="7">
        <v>3</v>
      </c>
      <c r="I85" s="7">
        <v>1</v>
      </c>
      <c r="J85" s="13">
        <f t="shared" si="3"/>
        <v>6</v>
      </c>
      <c r="K85" s="11">
        <v>4190</v>
      </c>
      <c r="L85" s="58" t="s">
        <v>1121</v>
      </c>
      <c r="M85" s="8">
        <f t="shared" si="4"/>
        <v>143.19809069212411</v>
      </c>
      <c r="N85" s="7" t="str">
        <f t="shared" si="5"/>
        <v>Média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1</v>
      </c>
      <c r="I86" s="7">
        <v>0</v>
      </c>
      <c r="J86" s="13">
        <f t="shared" si="3"/>
        <v>1</v>
      </c>
      <c r="K86" s="11">
        <v>6031</v>
      </c>
      <c r="L86" s="58" t="s">
        <v>1121</v>
      </c>
      <c r="M86" s="8">
        <f t="shared" si="4"/>
        <v>16.580998176090201</v>
      </c>
      <c r="N86" s="7" t="str">
        <f t="shared" si="5"/>
        <v>Baixa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2</v>
      </c>
      <c r="G87" s="7">
        <v>0</v>
      </c>
      <c r="H87" s="7">
        <v>0</v>
      </c>
      <c r="I87" s="7">
        <v>2</v>
      </c>
      <c r="J87" s="13">
        <f t="shared" si="3"/>
        <v>4</v>
      </c>
      <c r="K87" s="11">
        <v>15010</v>
      </c>
      <c r="L87" s="58" t="s">
        <v>1121</v>
      </c>
      <c r="M87" s="8">
        <f t="shared" si="4"/>
        <v>26.648900732844769</v>
      </c>
      <c r="N87" s="7" t="str">
        <f t="shared" si="5"/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1</v>
      </c>
      <c r="I89" s="7">
        <v>0</v>
      </c>
      <c r="J89" s="13">
        <f t="shared" si="3"/>
        <v>1</v>
      </c>
      <c r="K89" s="11">
        <v>17598</v>
      </c>
      <c r="L89" s="58" t="s">
        <v>1121</v>
      </c>
      <c r="M89" s="8">
        <f t="shared" si="4"/>
        <v>5.6824639163541315</v>
      </c>
      <c r="N89" s="7" t="str">
        <f t="shared" si="5"/>
        <v>Baixa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1</v>
      </c>
      <c r="G90" s="7">
        <v>0</v>
      </c>
      <c r="H90" s="7">
        <v>0</v>
      </c>
      <c r="I90" s="7">
        <v>0</v>
      </c>
      <c r="J90" s="13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1</v>
      </c>
      <c r="G92" s="7">
        <v>5</v>
      </c>
      <c r="H92" s="7">
        <v>1</v>
      </c>
      <c r="I92" s="7">
        <v>0</v>
      </c>
      <c r="J92" s="13">
        <f t="shared" si="3"/>
        <v>7</v>
      </c>
      <c r="K92" s="11">
        <v>11088</v>
      </c>
      <c r="L92" s="58" t="s">
        <v>1121</v>
      </c>
      <c r="M92" s="8">
        <f t="shared" si="4"/>
        <v>63.131313131313135</v>
      </c>
      <c r="N92" s="7" t="str">
        <f t="shared" si="5"/>
        <v>Baixa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1</v>
      </c>
      <c r="G93" s="7">
        <v>0</v>
      </c>
      <c r="H93" s="7">
        <v>0</v>
      </c>
      <c r="I93" s="7">
        <v>0</v>
      </c>
      <c r="J93" s="13">
        <f t="shared" si="3"/>
        <v>1</v>
      </c>
      <c r="K93" s="11">
        <v>19202</v>
      </c>
      <c r="L93" s="58" t="s">
        <v>1121</v>
      </c>
      <c r="M93" s="8">
        <f t="shared" si="4"/>
        <v>5.2077908551192582</v>
      </c>
      <c r="N93" s="7" t="str">
        <f t="shared" si="5"/>
        <v>Baixa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1</v>
      </c>
      <c r="H96" s="7">
        <v>0</v>
      </c>
      <c r="I96" s="7">
        <v>2</v>
      </c>
      <c r="J96" s="13">
        <f t="shared" si="3"/>
        <v>3</v>
      </c>
      <c r="K96" s="11">
        <v>4374</v>
      </c>
      <c r="L96" s="58" t="s">
        <v>1121</v>
      </c>
      <c r="M96" s="8">
        <f t="shared" si="4"/>
        <v>68.587105624142652</v>
      </c>
      <c r="N96" s="7" t="str">
        <f t="shared" si="5"/>
        <v>Baixa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3</v>
      </c>
      <c r="H99" s="7">
        <v>0</v>
      </c>
      <c r="I99" s="7">
        <v>0</v>
      </c>
      <c r="J99" s="13">
        <f t="shared" si="3"/>
        <v>3</v>
      </c>
      <c r="K99" s="11">
        <v>14508</v>
      </c>
      <c r="L99" s="58" t="s">
        <v>1121</v>
      </c>
      <c r="M99" s="8">
        <f t="shared" si="4"/>
        <v>20.678246484698096</v>
      </c>
      <c r="N99" s="7" t="str">
        <f t="shared" si="5"/>
        <v>Baixa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1</v>
      </c>
      <c r="G100" s="7">
        <v>0</v>
      </c>
      <c r="H100" s="7">
        <v>1</v>
      </c>
      <c r="I100" s="7">
        <v>1</v>
      </c>
      <c r="J100" s="13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</v>
      </c>
      <c r="G101" s="7">
        <v>6</v>
      </c>
      <c r="H101" s="7">
        <v>4</v>
      </c>
      <c r="I101" s="7">
        <v>0</v>
      </c>
      <c r="J101" s="13">
        <f t="shared" si="3"/>
        <v>11</v>
      </c>
      <c r="K101" s="11">
        <v>39520</v>
      </c>
      <c r="L101" s="58" t="s">
        <v>1122</v>
      </c>
      <c r="M101" s="8">
        <f t="shared" si="4"/>
        <v>27.834008097165992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2</v>
      </c>
      <c r="G105" s="7">
        <v>7</v>
      </c>
      <c r="H105" s="7">
        <v>1</v>
      </c>
      <c r="I105" s="7">
        <v>5</v>
      </c>
      <c r="J105" s="13">
        <f t="shared" si="3"/>
        <v>15</v>
      </c>
      <c r="K105" s="11">
        <v>24663</v>
      </c>
      <c r="L105" s="58" t="s">
        <v>1121</v>
      </c>
      <c r="M105" s="8">
        <f t="shared" si="4"/>
        <v>60.819851599562099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1</v>
      </c>
      <c r="G107" s="7">
        <v>0</v>
      </c>
      <c r="H107" s="7">
        <v>0</v>
      </c>
      <c r="I107" s="7">
        <v>0</v>
      </c>
      <c r="J107" s="13">
        <f t="shared" si="3"/>
        <v>1</v>
      </c>
      <c r="K107" s="11">
        <v>6909</v>
      </c>
      <c r="L107" s="58" t="s">
        <v>1121</v>
      </c>
      <c r="M107" s="8">
        <f t="shared" si="4"/>
        <v>14.473874656245476</v>
      </c>
      <c r="N107" s="7" t="str">
        <f t="shared" si="5"/>
        <v>Baixa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1</v>
      </c>
      <c r="I108" s="7">
        <v>0</v>
      </c>
      <c r="J108" s="13">
        <f t="shared" si="3"/>
        <v>1</v>
      </c>
      <c r="K108" s="11">
        <v>14075</v>
      </c>
      <c r="L108" s="58" t="s">
        <v>1121</v>
      </c>
      <c r="M108" s="8">
        <f t="shared" si="4"/>
        <v>7.1047957371225579</v>
      </c>
      <c r="N108" s="7" t="str">
        <f t="shared" si="5"/>
        <v>Baixa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6</v>
      </c>
      <c r="G109" s="7">
        <v>5</v>
      </c>
      <c r="H109" s="7">
        <v>0</v>
      </c>
      <c r="I109" s="7">
        <v>3</v>
      </c>
      <c r="J109" s="13">
        <f t="shared" si="3"/>
        <v>14</v>
      </c>
      <c r="K109" s="11">
        <v>3616</v>
      </c>
      <c r="L109" s="58" t="s">
        <v>1121</v>
      </c>
      <c r="M109" s="8">
        <f t="shared" si="4"/>
        <v>387.16814159292034</v>
      </c>
      <c r="N109" s="7" t="str">
        <f t="shared" si="5"/>
        <v>Alta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1</v>
      </c>
      <c r="G111" s="7">
        <v>0</v>
      </c>
      <c r="H111" s="7">
        <v>0</v>
      </c>
      <c r="I111" s="7">
        <v>0</v>
      </c>
      <c r="J111" s="13">
        <f t="shared" si="3"/>
        <v>1</v>
      </c>
      <c r="K111" s="11">
        <v>9382</v>
      </c>
      <c r="L111" s="58" t="s">
        <v>1121</v>
      </c>
      <c r="M111" s="8">
        <f t="shared" si="4"/>
        <v>10.658708164570454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4</v>
      </c>
      <c r="I112" s="7">
        <v>1</v>
      </c>
      <c r="J112" s="13">
        <f t="shared" si="3"/>
        <v>5</v>
      </c>
      <c r="K112" s="11">
        <v>2677</v>
      </c>
      <c r="L112" s="58" t="s">
        <v>1121</v>
      </c>
      <c r="M112" s="8">
        <f t="shared" si="4"/>
        <v>186.77624206200971</v>
      </c>
      <c r="N112" s="7" t="str">
        <f t="shared" si="5"/>
        <v>Média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4</v>
      </c>
      <c r="G113" s="7">
        <v>2</v>
      </c>
      <c r="H113" s="7">
        <v>1</v>
      </c>
      <c r="I113" s="7">
        <v>1</v>
      </c>
      <c r="J113" s="13">
        <f t="shared" si="3"/>
        <v>8</v>
      </c>
      <c r="K113" s="11">
        <v>11495</v>
      </c>
      <c r="L113" s="58" t="s">
        <v>1121</v>
      </c>
      <c r="M113" s="8">
        <f t="shared" si="4"/>
        <v>69.595476294040893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4</v>
      </c>
      <c r="G114" s="7">
        <v>7</v>
      </c>
      <c r="H114" s="7">
        <v>8</v>
      </c>
      <c r="I114" s="7">
        <v>4</v>
      </c>
      <c r="J114" s="13">
        <f t="shared" si="3"/>
        <v>23</v>
      </c>
      <c r="K114" s="11">
        <v>44377</v>
      </c>
      <c r="L114" s="58" t="s">
        <v>1122</v>
      </c>
      <c r="M114" s="8">
        <f t="shared" si="4"/>
        <v>51.828649976339086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6</v>
      </c>
      <c r="G122" s="7">
        <v>7</v>
      </c>
      <c r="H122" s="7">
        <v>7</v>
      </c>
      <c r="I122" s="7">
        <v>8</v>
      </c>
      <c r="J122" s="13">
        <f t="shared" si="3"/>
        <v>28</v>
      </c>
      <c r="K122" s="11">
        <v>3711</v>
      </c>
      <c r="L122" s="58" t="s">
        <v>1121</v>
      </c>
      <c r="M122" s="8">
        <f t="shared" si="4"/>
        <v>754.51360819186209</v>
      </c>
      <c r="N122" s="7" t="str">
        <f t="shared" si="5"/>
        <v>Muito Alta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1</v>
      </c>
      <c r="H123" s="7">
        <v>0</v>
      </c>
      <c r="I123" s="7">
        <v>2</v>
      </c>
      <c r="J123" s="13">
        <f t="shared" si="3"/>
        <v>3</v>
      </c>
      <c r="K123" s="11">
        <v>16565</v>
      </c>
      <c r="L123" s="58" t="s">
        <v>1121</v>
      </c>
      <c r="M123" s="8">
        <f t="shared" si="4"/>
        <v>18.110473890733473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1</v>
      </c>
      <c r="H124" s="7">
        <v>0</v>
      </c>
      <c r="I124" s="7">
        <v>0</v>
      </c>
      <c r="J124" s="13">
        <f t="shared" si="3"/>
        <v>1</v>
      </c>
      <c r="K124" s="11">
        <v>21056</v>
      </c>
      <c r="L124" s="58" t="s">
        <v>1121</v>
      </c>
      <c r="M124" s="8">
        <f t="shared" si="4"/>
        <v>4.7492401215805469</v>
      </c>
      <c r="N124" s="7" t="str">
        <f t="shared" si="5"/>
        <v>Baixa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3</v>
      </c>
      <c r="G125" s="7">
        <v>2</v>
      </c>
      <c r="H125" s="7">
        <v>1</v>
      </c>
      <c r="I125" s="7">
        <v>0</v>
      </c>
      <c r="J125" s="13">
        <f t="shared" si="3"/>
        <v>6</v>
      </c>
      <c r="K125" s="11">
        <v>19738</v>
      </c>
      <c r="L125" s="58" t="s">
        <v>1121</v>
      </c>
      <c r="M125" s="8">
        <f t="shared" si="4"/>
        <v>30.39821663795724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2</v>
      </c>
      <c r="G126" s="7">
        <v>3</v>
      </c>
      <c r="H126" s="7">
        <v>7</v>
      </c>
      <c r="I126" s="7">
        <v>8</v>
      </c>
      <c r="J126" s="13">
        <f t="shared" si="3"/>
        <v>20</v>
      </c>
      <c r="K126" s="11">
        <v>3810</v>
      </c>
      <c r="L126" s="58" t="s">
        <v>1121</v>
      </c>
      <c r="M126" s="8">
        <f t="shared" si="4"/>
        <v>524.93438320209975</v>
      </c>
      <c r="N126" s="7" t="str">
        <f t="shared" si="5"/>
        <v>Muito Alta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39</v>
      </c>
      <c r="G127" s="7">
        <v>53</v>
      </c>
      <c r="H127" s="7">
        <v>141</v>
      </c>
      <c r="I127" s="7">
        <v>217</v>
      </c>
      <c r="J127" s="13">
        <f t="shared" si="3"/>
        <v>450</v>
      </c>
      <c r="K127" s="11">
        <v>53866</v>
      </c>
      <c r="L127" s="58" t="s">
        <v>1122</v>
      </c>
      <c r="M127" s="8">
        <f t="shared" si="4"/>
        <v>835.40637879181668</v>
      </c>
      <c r="N127" s="7" t="str">
        <f t="shared" si="5"/>
        <v>Muito 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1</v>
      </c>
      <c r="J128" s="13">
        <f t="shared" si="3"/>
        <v>1</v>
      </c>
      <c r="K128" s="11">
        <v>11658</v>
      </c>
      <c r="L128" s="58" t="s">
        <v>1121</v>
      </c>
      <c r="M128" s="8">
        <f t="shared" si="4"/>
        <v>8.5778006519128489</v>
      </c>
      <c r="N128" s="7" t="str">
        <f t="shared" si="5"/>
        <v>Baixa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1</v>
      </c>
      <c r="G129" s="7">
        <v>2</v>
      </c>
      <c r="H129" s="7">
        <v>5</v>
      </c>
      <c r="I129" s="7">
        <v>0</v>
      </c>
      <c r="J129" s="13">
        <f t="shared" si="3"/>
        <v>8</v>
      </c>
      <c r="K129" s="11">
        <v>8029</v>
      </c>
      <c r="L129" s="58" t="s">
        <v>1121</v>
      </c>
      <c r="M129" s="8">
        <f t="shared" si="4"/>
        <v>99.638809316228659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1</v>
      </c>
      <c r="J130" s="13">
        <f t="shared" si="3"/>
        <v>1</v>
      </c>
      <c r="K130" s="11">
        <v>15356</v>
      </c>
      <c r="L130" s="58" t="s">
        <v>1121</v>
      </c>
      <c r="M130" s="8">
        <f t="shared" si="4"/>
        <v>6.5121125293045061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2</v>
      </c>
      <c r="H132" s="7">
        <v>4</v>
      </c>
      <c r="I132" s="7">
        <v>3</v>
      </c>
      <c r="J132" s="13">
        <f t="shared" si="3"/>
        <v>9</v>
      </c>
      <c r="K132" s="11">
        <v>5612</v>
      </c>
      <c r="L132" s="58" t="s">
        <v>1121</v>
      </c>
      <c r="M132" s="8">
        <f t="shared" si="4"/>
        <v>160.37063435495367</v>
      </c>
      <c r="N132" s="7" t="str">
        <f t="shared" si="5"/>
        <v>Média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2</v>
      </c>
      <c r="G134" s="7">
        <v>1</v>
      </c>
      <c r="H134" s="7">
        <v>3</v>
      </c>
      <c r="I134" s="7">
        <v>5</v>
      </c>
      <c r="J134" s="13">
        <f t="shared" si="6"/>
        <v>11</v>
      </c>
      <c r="K134" s="11">
        <v>12025</v>
      </c>
      <c r="L134" s="58" t="s">
        <v>1121</v>
      </c>
      <c r="M134" s="8">
        <f t="shared" si="7"/>
        <v>91.476091476091469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1</v>
      </c>
      <c r="G135" s="7">
        <v>6</v>
      </c>
      <c r="H135" s="7">
        <v>9</v>
      </c>
      <c r="I135" s="7">
        <v>0</v>
      </c>
      <c r="J135" s="13">
        <f t="shared" si="6"/>
        <v>16</v>
      </c>
      <c r="K135" s="11">
        <v>14883</v>
      </c>
      <c r="L135" s="58" t="s">
        <v>1121</v>
      </c>
      <c r="M135" s="8">
        <f t="shared" si="7"/>
        <v>107.50520728347779</v>
      </c>
      <c r="N135" s="7" t="str">
        <f t="shared" si="8"/>
        <v>Média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1</v>
      </c>
      <c r="G137" s="7">
        <v>0</v>
      </c>
      <c r="H137" s="7">
        <v>0</v>
      </c>
      <c r="I137" s="7">
        <v>0</v>
      </c>
      <c r="J137" s="13">
        <f t="shared" si="6"/>
        <v>1</v>
      </c>
      <c r="K137" s="11">
        <v>5424</v>
      </c>
      <c r="L137" s="58" t="s">
        <v>1121</v>
      </c>
      <c r="M137" s="8">
        <f t="shared" si="7"/>
        <v>18.436578171091444</v>
      </c>
      <c r="N137" s="7" t="str">
        <f t="shared" si="8"/>
        <v>Baixa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1</v>
      </c>
      <c r="G139" s="7">
        <v>1</v>
      </c>
      <c r="H139" s="7">
        <v>1</v>
      </c>
      <c r="I139" s="7">
        <v>3</v>
      </c>
      <c r="J139" s="13">
        <f t="shared" si="6"/>
        <v>6</v>
      </c>
      <c r="K139" s="11">
        <v>37856</v>
      </c>
      <c r="L139" s="58" t="s">
        <v>1122</v>
      </c>
      <c r="M139" s="8">
        <f t="shared" si="7"/>
        <v>15.849535080304312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14</v>
      </c>
      <c r="G141" s="7">
        <v>12</v>
      </c>
      <c r="H141" s="7">
        <v>9</v>
      </c>
      <c r="I141" s="7">
        <v>18</v>
      </c>
      <c r="J141" s="13">
        <f t="shared" si="6"/>
        <v>53</v>
      </c>
      <c r="K141" s="11">
        <v>9679</v>
      </c>
      <c r="L141" s="58" t="s">
        <v>1121</v>
      </c>
      <c r="M141" s="8">
        <f t="shared" si="7"/>
        <v>547.57722905258811</v>
      </c>
      <c r="N141" s="7" t="str">
        <f t="shared" si="8"/>
        <v>Muito 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1</v>
      </c>
      <c r="G142" s="7">
        <v>3</v>
      </c>
      <c r="H142" s="7">
        <v>6</v>
      </c>
      <c r="I142" s="7">
        <v>3</v>
      </c>
      <c r="J142" s="13">
        <f t="shared" si="6"/>
        <v>13</v>
      </c>
      <c r="K142" s="11">
        <v>16109</v>
      </c>
      <c r="L142" s="58" t="s">
        <v>1121</v>
      </c>
      <c r="M142" s="8">
        <f t="shared" si="7"/>
        <v>80.700229685269093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2</v>
      </c>
      <c r="G143" s="7">
        <v>6</v>
      </c>
      <c r="H143" s="7">
        <v>2</v>
      </c>
      <c r="I143" s="7">
        <v>0</v>
      </c>
      <c r="J143" s="13">
        <f t="shared" si="6"/>
        <v>10</v>
      </c>
      <c r="K143" s="11">
        <v>5420</v>
      </c>
      <c r="L143" s="58" t="s">
        <v>1121</v>
      </c>
      <c r="M143" s="8">
        <f t="shared" si="7"/>
        <v>184.50184501845018</v>
      </c>
      <c r="N143" s="7" t="str">
        <f t="shared" si="8"/>
        <v>Média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3</v>
      </c>
      <c r="G144" s="7">
        <v>5</v>
      </c>
      <c r="H144" s="7">
        <v>2</v>
      </c>
      <c r="I144" s="7">
        <v>2</v>
      </c>
      <c r="J144" s="13">
        <f t="shared" si="6"/>
        <v>12</v>
      </c>
      <c r="K144" s="11">
        <v>15153</v>
      </c>
      <c r="L144" s="58" t="s">
        <v>1121</v>
      </c>
      <c r="M144" s="8">
        <f t="shared" si="7"/>
        <v>79.192239160562266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</v>
      </c>
      <c r="G145" s="7">
        <v>0</v>
      </c>
      <c r="H145" s="7">
        <v>1</v>
      </c>
      <c r="I145" s="7">
        <v>0</v>
      </c>
      <c r="J145" s="13">
        <f t="shared" si="6"/>
        <v>2</v>
      </c>
      <c r="K145" s="11">
        <v>8601</v>
      </c>
      <c r="L145" s="58" t="s">
        <v>1121</v>
      </c>
      <c r="M145" s="8">
        <f t="shared" si="7"/>
        <v>23.253110103476338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1</v>
      </c>
      <c r="G147" s="7">
        <v>1</v>
      </c>
      <c r="H147" s="7">
        <v>0</v>
      </c>
      <c r="I147" s="7">
        <v>2</v>
      </c>
      <c r="J147" s="13">
        <f t="shared" si="6"/>
        <v>4</v>
      </c>
      <c r="K147" s="11">
        <v>23586</v>
      </c>
      <c r="L147" s="58" t="s">
        <v>1121</v>
      </c>
      <c r="M147" s="8">
        <f t="shared" si="7"/>
        <v>16.95921309251251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2</v>
      </c>
      <c r="G149" s="7">
        <v>4</v>
      </c>
      <c r="H149" s="7">
        <v>1</v>
      </c>
      <c r="I149" s="7">
        <v>0</v>
      </c>
      <c r="J149" s="13">
        <f t="shared" si="6"/>
        <v>7</v>
      </c>
      <c r="K149" s="11">
        <v>25327</v>
      </c>
      <c r="L149" s="58" t="s">
        <v>1122</v>
      </c>
      <c r="M149" s="8">
        <f t="shared" si="7"/>
        <v>27.638488569510798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1</v>
      </c>
      <c r="I150" s="7">
        <v>1</v>
      </c>
      <c r="J150" s="13">
        <f t="shared" si="6"/>
        <v>2</v>
      </c>
      <c r="K150" s="11">
        <v>32988</v>
      </c>
      <c r="L150" s="58" t="s">
        <v>1122</v>
      </c>
      <c r="M150" s="8">
        <f t="shared" si="7"/>
        <v>6.0628107190493514</v>
      </c>
      <c r="N150" s="7" t="str">
        <f t="shared" si="8"/>
        <v>Baixa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2</v>
      </c>
      <c r="G151" s="7">
        <v>6</v>
      </c>
      <c r="H151" s="7">
        <v>3</v>
      </c>
      <c r="I151" s="7">
        <v>0</v>
      </c>
      <c r="J151" s="13">
        <f t="shared" si="6"/>
        <v>11</v>
      </c>
      <c r="K151" s="11">
        <v>91503</v>
      </c>
      <c r="L151" s="58" t="s">
        <v>1123</v>
      </c>
      <c r="M151" s="8">
        <f t="shared" si="7"/>
        <v>12.021463777143918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2</v>
      </c>
      <c r="I152" s="7">
        <v>0</v>
      </c>
      <c r="J152" s="13">
        <f t="shared" si="6"/>
        <v>2</v>
      </c>
      <c r="K152" s="11">
        <v>9396</v>
      </c>
      <c r="L152" s="58" t="s">
        <v>1121</v>
      </c>
      <c r="M152" s="8">
        <f t="shared" si="7"/>
        <v>21.285653469561517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0</v>
      </c>
      <c r="G154" s="7">
        <v>2</v>
      </c>
      <c r="H154" s="7">
        <v>0</v>
      </c>
      <c r="I154" s="7">
        <v>0</v>
      </c>
      <c r="J154" s="13">
        <f t="shared" si="6"/>
        <v>2</v>
      </c>
      <c r="K154" s="11">
        <v>19007</v>
      </c>
      <c r="L154" s="58" t="s">
        <v>1121</v>
      </c>
      <c r="M154" s="8">
        <f t="shared" si="7"/>
        <v>10.522439101383702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7"/>
      <c r="P155" s="77"/>
      <c r="Q155" s="77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7"/>
      <c r="P156" s="77"/>
      <c r="Q156" s="77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3</v>
      </c>
      <c r="G157" s="7">
        <v>7</v>
      </c>
      <c r="H157" s="7">
        <v>4</v>
      </c>
      <c r="I157" s="7">
        <v>16</v>
      </c>
      <c r="J157" s="13">
        <f t="shared" si="6"/>
        <v>30</v>
      </c>
      <c r="K157" s="11">
        <v>11439</v>
      </c>
      <c r="L157" s="58" t="s">
        <v>1121</v>
      </c>
      <c r="M157" s="8">
        <f t="shared" si="7"/>
        <v>262.26068712300025</v>
      </c>
      <c r="N157" s="7" t="str">
        <f t="shared" si="8"/>
        <v>Média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1</v>
      </c>
      <c r="I159" s="7">
        <v>2</v>
      </c>
      <c r="J159" s="13">
        <f t="shared" si="6"/>
        <v>3</v>
      </c>
      <c r="K159" s="11">
        <v>22257</v>
      </c>
      <c r="L159" s="58" t="s">
        <v>1121</v>
      </c>
      <c r="M159" s="8">
        <f t="shared" si="7"/>
        <v>13.478905512872354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2</v>
      </c>
      <c r="G161" s="7">
        <v>0</v>
      </c>
      <c r="H161" s="7">
        <v>0</v>
      </c>
      <c r="I161" s="7">
        <v>0</v>
      </c>
      <c r="J161" s="13">
        <f t="shared" si="6"/>
        <v>2</v>
      </c>
      <c r="K161" s="11">
        <v>21180</v>
      </c>
      <c r="L161" s="58" t="s">
        <v>1121</v>
      </c>
      <c r="M161" s="8">
        <f t="shared" si="7"/>
        <v>9.4428706326723315</v>
      </c>
      <c r="N161" s="7" t="str">
        <f t="shared" si="8"/>
        <v>Baixa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1</v>
      </c>
      <c r="G162" s="7">
        <v>0</v>
      </c>
      <c r="H162" s="7">
        <v>0</v>
      </c>
      <c r="I162" s="7">
        <v>0</v>
      </c>
      <c r="J162" s="13">
        <f t="shared" si="6"/>
        <v>1</v>
      </c>
      <c r="K162" s="11">
        <v>19144</v>
      </c>
      <c r="L162" s="58" t="s">
        <v>1121</v>
      </c>
      <c r="M162" s="8">
        <f t="shared" si="7"/>
        <v>5.2235687421646473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25</v>
      </c>
      <c r="G163" s="7">
        <v>3</v>
      </c>
      <c r="H163" s="7">
        <v>2</v>
      </c>
      <c r="I163" s="7">
        <v>1</v>
      </c>
      <c r="J163" s="13">
        <f t="shared" si="6"/>
        <v>31</v>
      </c>
      <c r="K163" s="11">
        <v>9986</v>
      </c>
      <c r="L163" s="58" t="s">
        <v>1121</v>
      </c>
      <c r="M163" s="8">
        <f t="shared" si="7"/>
        <v>310.43460845183256</v>
      </c>
      <c r="N163" s="7" t="str">
        <f t="shared" si="8"/>
        <v>Alta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3</v>
      </c>
      <c r="G169" s="7">
        <v>2</v>
      </c>
      <c r="H169" s="7">
        <v>2</v>
      </c>
      <c r="I169" s="7">
        <v>5</v>
      </c>
      <c r="J169" s="13">
        <f t="shared" si="6"/>
        <v>12</v>
      </c>
      <c r="K169" s="11">
        <v>17739</v>
      </c>
      <c r="L169" s="58" t="s">
        <v>1121</v>
      </c>
      <c r="M169" s="8">
        <f t="shared" si="7"/>
        <v>67.647556232031121</v>
      </c>
      <c r="N169" s="7" t="str">
        <f t="shared" si="8"/>
        <v>Baixa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1</v>
      </c>
      <c r="G170" s="7">
        <v>4</v>
      </c>
      <c r="H170" s="7">
        <v>5</v>
      </c>
      <c r="I170" s="7">
        <v>5</v>
      </c>
      <c r="J170" s="13">
        <f t="shared" si="6"/>
        <v>15</v>
      </c>
      <c r="K170" s="11">
        <v>74691</v>
      </c>
      <c r="L170" s="58" t="s">
        <v>1123</v>
      </c>
      <c r="M170" s="8">
        <f t="shared" si="7"/>
        <v>20.082740892477005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1</v>
      </c>
      <c r="H172" s="7">
        <v>0</v>
      </c>
      <c r="I172" s="7">
        <v>0</v>
      </c>
      <c r="J172" s="13">
        <f t="shared" si="6"/>
        <v>1</v>
      </c>
      <c r="K172" s="11">
        <v>3629</v>
      </c>
      <c r="L172" s="58" t="s">
        <v>1121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1</v>
      </c>
      <c r="G175" s="7">
        <v>0</v>
      </c>
      <c r="H175" s="7">
        <v>3</v>
      </c>
      <c r="I175" s="7">
        <v>2</v>
      </c>
      <c r="J175" s="13">
        <f t="shared" si="6"/>
        <v>6</v>
      </c>
      <c r="K175" s="11">
        <v>21703</v>
      </c>
      <c r="L175" s="58" t="s">
        <v>1121</v>
      </c>
      <c r="M175" s="8">
        <f t="shared" si="7"/>
        <v>27.645947564852783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2</v>
      </c>
      <c r="G177" s="7">
        <v>3</v>
      </c>
      <c r="H177" s="7">
        <v>10</v>
      </c>
      <c r="I177" s="7">
        <v>1</v>
      </c>
      <c r="J177" s="13">
        <f t="shared" si="6"/>
        <v>16</v>
      </c>
      <c r="K177" s="11">
        <v>7017</v>
      </c>
      <c r="L177" s="58" t="s">
        <v>1121</v>
      </c>
      <c r="M177" s="8">
        <f t="shared" si="7"/>
        <v>228.01767136953112</v>
      </c>
      <c r="N177" s="7" t="str">
        <f t="shared" si="8"/>
        <v>Média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1</v>
      </c>
      <c r="G178" s="7">
        <v>3</v>
      </c>
      <c r="H178" s="7">
        <v>2</v>
      </c>
      <c r="I178" s="7">
        <v>5</v>
      </c>
      <c r="J178" s="13">
        <f t="shared" si="6"/>
        <v>11</v>
      </c>
      <c r="K178" s="11">
        <v>10425</v>
      </c>
      <c r="L178" s="58" t="s">
        <v>1121</v>
      </c>
      <c r="M178" s="8">
        <f t="shared" si="7"/>
        <v>105.515587529976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2</v>
      </c>
      <c r="H180" s="7">
        <v>0</v>
      </c>
      <c r="I180" s="7">
        <v>0</v>
      </c>
      <c r="J180" s="13">
        <f t="shared" si="6"/>
        <v>2</v>
      </c>
      <c r="K180" s="11">
        <v>5709</v>
      </c>
      <c r="L180" s="58" t="s">
        <v>1121</v>
      </c>
      <c r="M180" s="8">
        <f t="shared" si="7"/>
        <v>35.032404974601512</v>
      </c>
      <c r="N180" s="7" t="str">
        <f t="shared" si="8"/>
        <v>Baixa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1</v>
      </c>
      <c r="H181" s="7">
        <v>3</v>
      </c>
      <c r="I181" s="7">
        <v>7</v>
      </c>
      <c r="J181" s="13">
        <f t="shared" si="6"/>
        <v>11</v>
      </c>
      <c r="K181" s="11">
        <v>15368</v>
      </c>
      <c r="L181" s="58" t="s">
        <v>1121</v>
      </c>
      <c r="M181" s="8">
        <f t="shared" si="7"/>
        <v>71.577303487766784</v>
      </c>
      <c r="N181" s="7" t="str">
        <f t="shared" si="8"/>
        <v>Baixa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6</v>
      </c>
      <c r="G182" s="7">
        <v>5</v>
      </c>
      <c r="H182" s="7">
        <v>10</v>
      </c>
      <c r="I182" s="7">
        <v>7</v>
      </c>
      <c r="J182" s="13">
        <f t="shared" si="6"/>
        <v>28</v>
      </c>
      <c r="K182" s="11">
        <v>13397</v>
      </c>
      <c r="L182" s="58" t="s">
        <v>1121</v>
      </c>
      <c r="M182" s="8">
        <f t="shared" si="7"/>
        <v>209.00201537657685</v>
      </c>
      <c r="N182" s="7" t="str">
        <f t="shared" si="8"/>
        <v>Média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1</v>
      </c>
      <c r="J185" s="13">
        <f t="shared" si="6"/>
        <v>1</v>
      </c>
      <c r="K185" s="11">
        <v>4810</v>
      </c>
      <c r="L185" s="58" t="s">
        <v>1121</v>
      </c>
      <c r="M185" s="8">
        <f t="shared" si="7"/>
        <v>20.79002079002079</v>
      </c>
      <c r="N185" s="7" t="str">
        <f t="shared" si="8"/>
        <v>Baixa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1</v>
      </c>
      <c r="G187" s="7">
        <v>4</v>
      </c>
      <c r="H187" s="7">
        <v>2</v>
      </c>
      <c r="I187" s="7">
        <v>1</v>
      </c>
      <c r="J187" s="13">
        <f t="shared" si="6"/>
        <v>8</v>
      </c>
      <c r="K187" s="11">
        <v>28366</v>
      </c>
      <c r="L187" s="58" t="s">
        <v>1122</v>
      </c>
      <c r="M187" s="8">
        <f t="shared" si="7"/>
        <v>28.202777973630401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1</v>
      </c>
      <c r="G189" s="7">
        <v>0</v>
      </c>
      <c r="H189" s="7">
        <v>1</v>
      </c>
      <c r="I189" s="7">
        <v>1</v>
      </c>
      <c r="J189" s="13">
        <f t="shared" si="6"/>
        <v>3</v>
      </c>
      <c r="K189" s="11">
        <v>8907</v>
      </c>
      <c r="L189" s="58" t="s">
        <v>1121</v>
      </c>
      <c r="M189" s="8">
        <f t="shared" si="7"/>
        <v>33.68137420006736</v>
      </c>
      <c r="N189" s="7" t="str">
        <f t="shared" si="8"/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1</v>
      </c>
      <c r="G191" s="7">
        <v>0</v>
      </c>
      <c r="H191" s="7">
        <v>0</v>
      </c>
      <c r="I191" s="7">
        <v>0</v>
      </c>
      <c r="J191" s="13">
        <f t="shared" si="6"/>
        <v>1</v>
      </c>
      <c r="K191" s="11">
        <v>7090</v>
      </c>
      <c r="L191" s="58" t="s">
        <v>1121</v>
      </c>
      <c r="M191" s="8">
        <f t="shared" si="7"/>
        <v>14.104372355430183</v>
      </c>
      <c r="N191" s="7" t="str">
        <f t="shared" si="8"/>
        <v>Baixa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2</v>
      </c>
      <c r="G194" s="7">
        <v>2</v>
      </c>
      <c r="H194" s="7">
        <v>1</v>
      </c>
      <c r="I194" s="7">
        <v>1</v>
      </c>
      <c r="J194" s="13">
        <f t="shared" si="6"/>
        <v>6</v>
      </c>
      <c r="K194" s="11">
        <v>27425</v>
      </c>
      <c r="L194" s="58" t="s">
        <v>1122</v>
      </c>
      <c r="M194" s="8">
        <f t="shared" si="7"/>
        <v>21.877848678213308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1</v>
      </c>
      <c r="G196" s="7">
        <v>0</v>
      </c>
      <c r="H196" s="7">
        <v>0</v>
      </c>
      <c r="I196" s="7">
        <v>0</v>
      </c>
      <c r="J196" s="13">
        <f t="shared" si="6"/>
        <v>1</v>
      </c>
      <c r="K196" s="11">
        <v>4570</v>
      </c>
      <c r="L196" s="58" t="s">
        <v>1121</v>
      </c>
      <c r="M196" s="8">
        <f t="shared" si="7"/>
        <v>21.881838074398249</v>
      </c>
      <c r="N196" s="7" t="str">
        <f t="shared" si="8"/>
        <v>Baixa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3</v>
      </c>
      <c r="H197" s="7">
        <v>2</v>
      </c>
      <c r="I197" s="7">
        <v>1</v>
      </c>
      <c r="J197" s="13">
        <f t="shared" ref="J197:J260" si="9">F197+G197+H197+I197</f>
        <v>6</v>
      </c>
      <c r="K197" s="11">
        <v>17641</v>
      </c>
      <c r="L197" s="58" t="s">
        <v>1121</v>
      </c>
      <c r="M197" s="8">
        <f t="shared" ref="M197:M260" si="10">(J197/K197)*100000</f>
        <v>34.011677342554272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0</v>
      </c>
      <c r="G198" s="7">
        <v>1</v>
      </c>
      <c r="H198" s="7">
        <v>0</v>
      </c>
      <c r="I198" s="7">
        <v>0</v>
      </c>
      <c r="J198" s="13">
        <f t="shared" si="9"/>
        <v>1</v>
      </c>
      <c r="K198" s="11">
        <v>5480</v>
      </c>
      <c r="L198" s="58" t="s">
        <v>1121</v>
      </c>
      <c r="M198" s="8">
        <f t="shared" si="10"/>
        <v>18.248175182481752</v>
      </c>
      <c r="N198" s="7" t="str">
        <f t="shared" si="11"/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1</v>
      </c>
      <c r="G200" s="7">
        <v>0</v>
      </c>
      <c r="H200" s="7">
        <v>0</v>
      </c>
      <c r="I200" s="7">
        <v>0</v>
      </c>
      <c r="J200" s="13">
        <f t="shared" si="9"/>
        <v>1</v>
      </c>
      <c r="K200" s="11">
        <v>11525</v>
      </c>
      <c r="L200" s="58" t="s">
        <v>1121</v>
      </c>
      <c r="M200" s="8">
        <f t="shared" si="10"/>
        <v>8.676789587852495</v>
      </c>
      <c r="N200" s="7" t="str">
        <f t="shared" si="11"/>
        <v>Baixa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1</v>
      </c>
      <c r="H201" s="7">
        <v>3</v>
      </c>
      <c r="I201" s="7">
        <v>0</v>
      </c>
      <c r="J201" s="13">
        <f t="shared" si="9"/>
        <v>4</v>
      </c>
      <c r="K201" s="11">
        <v>7595</v>
      </c>
      <c r="L201" s="58" t="s">
        <v>1121</v>
      </c>
      <c r="M201" s="8">
        <f t="shared" si="10"/>
        <v>52.666227781435147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1</v>
      </c>
      <c r="G202" s="7">
        <v>0</v>
      </c>
      <c r="H202" s="7">
        <v>0</v>
      </c>
      <c r="I202" s="7">
        <v>0</v>
      </c>
      <c r="J202" s="13">
        <f t="shared" si="9"/>
        <v>1</v>
      </c>
      <c r="K202" s="11">
        <v>6657</v>
      </c>
      <c r="L202" s="58" t="s">
        <v>1121</v>
      </c>
      <c r="M202" s="8">
        <f t="shared" si="10"/>
        <v>15.021781583295779</v>
      </c>
      <c r="N202" s="7" t="str">
        <f t="shared" si="11"/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1</v>
      </c>
      <c r="G203" s="7">
        <v>1</v>
      </c>
      <c r="H203" s="7">
        <v>0</v>
      </c>
      <c r="I203" s="7">
        <v>1</v>
      </c>
      <c r="J203" s="13">
        <f t="shared" si="9"/>
        <v>3</v>
      </c>
      <c r="K203" s="11">
        <v>11813</v>
      </c>
      <c r="L203" s="58" t="s">
        <v>1121</v>
      </c>
      <c r="M203" s="8">
        <f t="shared" si="10"/>
        <v>25.395750444425634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0</v>
      </c>
      <c r="H204" s="7">
        <v>0</v>
      </c>
      <c r="I204" s="7">
        <v>2</v>
      </c>
      <c r="J204" s="13">
        <f t="shared" si="9"/>
        <v>3</v>
      </c>
      <c r="K204" s="11">
        <v>54196</v>
      </c>
      <c r="L204" s="58" t="s">
        <v>1122</v>
      </c>
      <c r="M204" s="8">
        <f t="shared" si="10"/>
        <v>5.5354638718724631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4</v>
      </c>
      <c r="G206" s="7">
        <v>8</v>
      </c>
      <c r="H206" s="7">
        <v>14</v>
      </c>
      <c r="I206" s="7">
        <v>4</v>
      </c>
      <c r="J206" s="13">
        <f t="shared" si="9"/>
        <v>30</v>
      </c>
      <c r="K206" s="11">
        <v>6908</v>
      </c>
      <c r="L206" s="58" t="s">
        <v>1121</v>
      </c>
      <c r="M206" s="8">
        <f t="shared" si="10"/>
        <v>434.27909669947888</v>
      </c>
      <c r="N206" s="7" t="str">
        <f t="shared" si="11"/>
        <v>Alta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2</v>
      </c>
      <c r="G207" s="7">
        <v>4</v>
      </c>
      <c r="H207" s="7">
        <v>0</v>
      </c>
      <c r="I207" s="7">
        <v>0</v>
      </c>
      <c r="J207" s="13">
        <f t="shared" si="9"/>
        <v>6</v>
      </c>
      <c r="K207" s="11">
        <v>127539</v>
      </c>
      <c r="L207" s="58" t="s">
        <v>1124</v>
      </c>
      <c r="M207" s="8">
        <f t="shared" si="10"/>
        <v>4.7044433467409972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23</v>
      </c>
      <c r="G208" s="7">
        <v>17</v>
      </c>
      <c r="H208" s="7">
        <v>6</v>
      </c>
      <c r="I208" s="7">
        <v>9</v>
      </c>
      <c r="J208" s="13">
        <f t="shared" si="9"/>
        <v>55</v>
      </c>
      <c r="K208" s="11">
        <v>22892</v>
      </c>
      <c r="L208" s="58" t="s">
        <v>1121</v>
      </c>
      <c r="M208" s="8">
        <f t="shared" si="10"/>
        <v>240.25860562641972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71</v>
      </c>
      <c r="G210" s="7">
        <v>100</v>
      </c>
      <c r="H210" s="7">
        <v>63</v>
      </c>
      <c r="I210" s="7">
        <v>50</v>
      </c>
      <c r="J210" s="13">
        <f t="shared" si="9"/>
        <v>284</v>
      </c>
      <c r="K210" s="11">
        <v>659070</v>
      </c>
      <c r="L210" s="58" t="s">
        <v>1125</v>
      </c>
      <c r="M210" s="8">
        <f t="shared" si="10"/>
        <v>43.091022197945584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3</v>
      </c>
      <c r="G213" s="7">
        <v>4</v>
      </c>
      <c r="H213" s="7">
        <v>0</v>
      </c>
      <c r="I213" s="7">
        <v>0</v>
      </c>
      <c r="J213" s="13">
        <f t="shared" si="9"/>
        <v>7</v>
      </c>
      <c r="K213" s="11">
        <v>8883</v>
      </c>
      <c r="L213" s="58" t="s">
        <v>1121</v>
      </c>
      <c r="M213" s="8">
        <f t="shared" si="10"/>
        <v>78.802206461780941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1</v>
      </c>
      <c r="H215" s="7">
        <v>0</v>
      </c>
      <c r="I215" s="7">
        <v>0</v>
      </c>
      <c r="J215" s="13">
        <f t="shared" si="9"/>
        <v>1</v>
      </c>
      <c r="K215" s="11">
        <v>23797</v>
      </c>
      <c r="L215" s="58" t="s">
        <v>1121</v>
      </c>
      <c r="M215" s="8">
        <f t="shared" si="10"/>
        <v>4.2022103626507539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7</v>
      </c>
      <c r="G216" s="7">
        <v>9</v>
      </c>
      <c r="H216" s="7">
        <v>10</v>
      </c>
      <c r="I216" s="7">
        <v>16</v>
      </c>
      <c r="J216" s="13">
        <f t="shared" si="9"/>
        <v>42</v>
      </c>
      <c r="K216" s="11">
        <v>10040</v>
      </c>
      <c r="L216" s="58" t="s">
        <v>1121</v>
      </c>
      <c r="M216" s="8">
        <f t="shared" si="10"/>
        <v>418.32669322709165</v>
      </c>
      <c r="N216" s="7" t="str">
        <f t="shared" si="11"/>
        <v>Alta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10</v>
      </c>
      <c r="G217" s="7">
        <v>10</v>
      </c>
      <c r="H217" s="7">
        <v>5</v>
      </c>
      <c r="I217" s="7">
        <v>7</v>
      </c>
      <c r="J217" s="13">
        <f t="shared" si="9"/>
        <v>32</v>
      </c>
      <c r="K217" s="11">
        <v>27982</v>
      </c>
      <c r="L217" s="58" t="s">
        <v>1122</v>
      </c>
      <c r="M217" s="8">
        <f t="shared" si="10"/>
        <v>114.35923093417198</v>
      </c>
      <c r="N217" s="7" t="str">
        <f t="shared" si="11"/>
        <v>Média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11</v>
      </c>
      <c r="G218" s="7">
        <v>6</v>
      </c>
      <c r="H218" s="7">
        <v>3</v>
      </c>
      <c r="I218" s="7">
        <v>0</v>
      </c>
      <c r="J218" s="13">
        <f t="shared" si="9"/>
        <v>20</v>
      </c>
      <c r="K218" s="11">
        <v>109405</v>
      </c>
      <c r="L218" s="58" t="s">
        <v>1124</v>
      </c>
      <c r="M218" s="8">
        <f t="shared" si="10"/>
        <v>18.280700150815779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3</v>
      </c>
      <c r="H219" s="7">
        <v>3</v>
      </c>
      <c r="I219" s="7">
        <v>7</v>
      </c>
      <c r="J219" s="13">
        <f t="shared" si="9"/>
        <v>13</v>
      </c>
      <c r="K219" s="11">
        <v>9228</v>
      </c>
      <c r="L219" s="58" t="s">
        <v>1121</v>
      </c>
      <c r="M219" s="8">
        <f t="shared" si="10"/>
        <v>140.87559601213698</v>
      </c>
      <c r="N219" s="7" t="str">
        <f t="shared" si="11"/>
        <v>Média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1</v>
      </c>
      <c r="J223" s="13">
        <f t="shared" si="9"/>
        <v>1</v>
      </c>
      <c r="K223" s="11">
        <v>3714</v>
      </c>
      <c r="L223" s="58" t="s">
        <v>1121</v>
      </c>
      <c r="M223" s="8">
        <f t="shared" si="10"/>
        <v>26.925148088314486</v>
      </c>
      <c r="N223" s="7" t="str">
        <f t="shared" si="11"/>
        <v>Baixa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14</v>
      </c>
      <c r="G226" s="7">
        <v>6</v>
      </c>
      <c r="H226" s="7">
        <v>0</v>
      </c>
      <c r="I226" s="7">
        <v>0</v>
      </c>
      <c r="J226" s="13">
        <f t="shared" si="9"/>
        <v>20</v>
      </c>
      <c r="K226" s="11">
        <v>4396</v>
      </c>
      <c r="L226" s="58" t="s">
        <v>1121</v>
      </c>
      <c r="M226" s="8">
        <f t="shared" si="10"/>
        <v>454.95905368516827</v>
      </c>
      <c r="N226" s="7" t="str">
        <f t="shared" si="11"/>
        <v>Alta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2</v>
      </c>
      <c r="G228" s="7">
        <v>5</v>
      </c>
      <c r="H228" s="7">
        <v>6</v>
      </c>
      <c r="I228" s="7">
        <v>2</v>
      </c>
      <c r="J228" s="13">
        <f t="shared" si="9"/>
        <v>15</v>
      </c>
      <c r="K228" s="11">
        <v>12660</v>
      </c>
      <c r="L228" s="58" t="s">
        <v>1121</v>
      </c>
      <c r="M228" s="8">
        <f t="shared" si="10"/>
        <v>118.48341232227489</v>
      </c>
      <c r="N228" s="7" t="str">
        <f t="shared" si="11"/>
        <v>Média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2</v>
      </c>
      <c r="G229" s="7">
        <v>2</v>
      </c>
      <c r="H229" s="7">
        <v>0</v>
      </c>
      <c r="I229" s="7">
        <v>0</v>
      </c>
      <c r="J229" s="13">
        <f t="shared" si="9"/>
        <v>4</v>
      </c>
      <c r="K229" s="11">
        <v>5960</v>
      </c>
      <c r="L229" s="58" t="s">
        <v>1121</v>
      </c>
      <c r="M229" s="8">
        <f t="shared" si="10"/>
        <v>67.114093959731534</v>
      </c>
      <c r="N229" s="7" t="str">
        <f t="shared" si="11"/>
        <v>Baixa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1</v>
      </c>
      <c r="G230" s="7">
        <v>0</v>
      </c>
      <c r="H230" s="7">
        <v>0</v>
      </c>
      <c r="I230" s="7">
        <v>0</v>
      </c>
      <c r="J230" s="13">
        <f t="shared" si="9"/>
        <v>1</v>
      </c>
      <c r="K230" s="11">
        <v>5145</v>
      </c>
      <c r="L230" s="58" t="s">
        <v>1121</v>
      </c>
      <c r="M230" s="8">
        <f t="shared" si="10"/>
        <v>19.436345966958214</v>
      </c>
      <c r="N230" s="7" t="str">
        <f t="shared" si="11"/>
        <v>Baixa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2</v>
      </c>
      <c r="H236" s="7">
        <v>0</v>
      </c>
      <c r="I236" s="7">
        <v>0</v>
      </c>
      <c r="J236" s="13">
        <f t="shared" si="9"/>
        <v>2</v>
      </c>
      <c r="K236" s="11">
        <v>7656</v>
      </c>
      <c r="L236" s="58" t="s">
        <v>1121</v>
      </c>
      <c r="M236" s="8">
        <f t="shared" si="10"/>
        <v>26.123301985370954</v>
      </c>
      <c r="N236" s="7" t="str">
        <f t="shared" si="11"/>
        <v>Baixa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5</v>
      </c>
      <c r="G237" s="7">
        <v>11</v>
      </c>
      <c r="H237" s="7">
        <v>6</v>
      </c>
      <c r="I237" s="7">
        <v>0</v>
      </c>
      <c r="J237" s="13">
        <f t="shared" si="9"/>
        <v>22</v>
      </c>
      <c r="K237" s="11">
        <v>79625</v>
      </c>
      <c r="L237" s="58" t="s">
        <v>1123</v>
      </c>
      <c r="M237" s="8">
        <f t="shared" si="10"/>
        <v>27.629513343799061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3</v>
      </c>
      <c r="I238" s="7">
        <v>0</v>
      </c>
      <c r="J238" s="13">
        <f t="shared" si="9"/>
        <v>3</v>
      </c>
      <c r="K238" s="11">
        <v>5399</v>
      </c>
      <c r="L238" s="58" t="s">
        <v>1121</v>
      </c>
      <c r="M238" s="8">
        <f t="shared" si="10"/>
        <v>55.565845526949431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2</v>
      </c>
      <c r="J240" s="13">
        <f t="shared" si="9"/>
        <v>2</v>
      </c>
      <c r="K240" s="11">
        <v>7098</v>
      </c>
      <c r="L240" s="58" t="s">
        <v>1121</v>
      </c>
      <c r="M240" s="8">
        <f t="shared" si="10"/>
        <v>28.176951253874329</v>
      </c>
      <c r="N240" s="7" t="str">
        <f t="shared" si="11"/>
        <v>Baixa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5</v>
      </c>
      <c r="G241" s="7">
        <v>8</v>
      </c>
      <c r="H241" s="7">
        <v>8</v>
      </c>
      <c r="I241" s="7">
        <v>5</v>
      </c>
      <c r="J241" s="13">
        <f t="shared" si="9"/>
        <v>26</v>
      </c>
      <c r="K241" s="11">
        <v>10291</v>
      </c>
      <c r="L241" s="58" t="s">
        <v>1121</v>
      </c>
      <c r="M241" s="8">
        <f t="shared" si="10"/>
        <v>252.64794480614128</v>
      </c>
      <c r="N241" s="7" t="str">
        <f t="shared" si="11"/>
        <v>Média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80</v>
      </c>
      <c r="G245" s="7">
        <v>50</v>
      </c>
      <c r="H245" s="7">
        <v>41</v>
      </c>
      <c r="I245" s="7">
        <v>34</v>
      </c>
      <c r="J245" s="13">
        <f t="shared" si="9"/>
        <v>205</v>
      </c>
      <c r="K245" s="11">
        <v>47617</v>
      </c>
      <c r="L245" s="58" t="s">
        <v>1122</v>
      </c>
      <c r="M245" s="8">
        <f t="shared" si="10"/>
        <v>430.51851229602875</v>
      </c>
      <c r="N245" s="7" t="str">
        <f t="shared" si="11"/>
        <v>Alta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11</v>
      </c>
      <c r="G247" s="7">
        <v>35</v>
      </c>
      <c r="H247" s="7">
        <v>48</v>
      </c>
      <c r="I247" s="7">
        <v>33</v>
      </c>
      <c r="J247" s="13">
        <f t="shared" si="9"/>
        <v>127</v>
      </c>
      <c r="K247" s="11">
        <v>7852</v>
      </c>
      <c r="L247" s="58" t="s">
        <v>1121</v>
      </c>
      <c r="M247" s="8">
        <f t="shared" si="10"/>
        <v>1617.4223127865512</v>
      </c>
      <c r="N247" s="7" t="str">
        <f t="shared" si="11"/>
        <v>Muito Alta</v>
      </c>
      <c r="O247" s="77"/>
      <c r="P247" s="77"/>
      <c r="Q247" s="77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1</v>
      </c>
      <c r="I250" s="7">
        <v>1</v>
      </c>
      <c r="J250" s="13">
        <f t="shared" si="9"/>
        <v>2</v>
      </c>
      <c r="K250" s="11">
        <v>4984</v>
      </c>
      <c r="L250" s="58" t="s">
        <v>1121</v>
      </c>
      <c r="M250" s="8">
        <f t="shared" si="10"/>
        <v>40.12841091492777</v>
      </c>
      <c r="N250" s="7" t="str">
        <f t="shared" si="11"/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1</v>
      </c>
      <c r="G251" s="7">
        <v>0</v>
      </c>
      <c r="H251" s="7">
        <v>0</v>
      </c>
      <c r="I251" s="7">
        <v>0</v>
      </c>
      <c r="J251" s="13">
        <f t="shared" si="9"/>
        <v>1</v>
      </c>
      <c r="K251" s="11">
        <v>7527</v>
      </c>
      <c r="L251" s="58" t="s">
        <v>1121</v>
      </c>
      <c r="M251" s="8">
        <f t="shared" si="10"/>
        <v>13.285505513484789</v>
      </c>
      <c r="N251" s="7" t="str">
        <f t="shared" si="11"/>
        <v>Baixa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22</v>
      </c>
      <c r="G252" s="7">
        <v>14</v>
      </c>
      <c r="H252" s="7">
        <v>10</v>
      </c>
      <c r="I252" s="7">
        <v>20</v>
      </c>
      <c r="J252" s="13">
        <f t="shared" si="9"/>
        <v>66</v>
      </c>
      <c r="K252" s="11">
        <v>235977</v>
      </c>
      <c r="L252" s="58" t="s">
        <v>1124</v>
      </c>
      <c r="M252" s="8">
        <f t="shared" si="10"/>
        <v>27.968827470473819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2</v>
      </c>
      <c r="G253" s="7">
        <v>3</v>
      </c>
      <c r="H253" s="7">
        <v>1</v>
      </c>
      <c r="I253" s="7">
        <v>1</v>
      </c>
      <c r="J253" s="13">
        <f t="shared" si="9"/>
        <v>7</v>
      </c>
      <c r="K253" s="11">
        <v>6702</v>
      </c>
      <c r="L253" s="58" t="s">
        <v>1121</v>
      </c>
      <c r="M253" s="8">
        <f t="shared" si="10"/>
        <v>104.44643390032826</v>
      </c>
      <c r="N253" s="7" t="str">
        <f t="shared" si="11"/>
        <v>Média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1</v>
      </c>
      <c r="G254" s="7">
        <v>2</v>
      </c>
      <c r="H254" s="7">
        <v>0</v>
      </c>
      <c r="I254" s="7">
        <v>0</v>
      </c>
      <c r="J254" s="13">
        <f t="shared" si="9"/>
        <v>3</v>
      </c>
      <c r="K254" s="11">
        <v>5996</v>
      </c>
      <c r="L254" s="58" t="s">
        <v>1121</v>
      </c>
      <c r="M254" s="8">
        <f t="shared" si="10"/>
        <v>50.033355570380259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1</v>
      </c>
      <c r="G255" s="7">
        <v>1</v>
      </c>
      <c r="H255" s="7">
        <v>1</v>
      </c>
      <c r="I255" s="7">
        <v>0</v>
      </c>
      <c r="J255" s="13">
        <f t="shared" si="9"/>
        <v>3</v>
      </c>
      <c r="K255" s="11">
        <v>10820</v>
      </c>
      <c r="L255" s="58" t="s">
        <v>1121</v>
      </c>
      <c r="M255" s="8">
        <f t="shared" si="10"/>
        <v>27.726432532347502</v>
      </c>
      <c r="N255" s="7" t="str">
        <f t="shared" si="11"/>
        <v>Baixa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1</v>
      </c>
      <c r="H256" s="7">
        <v>1</v>
      </c>
      <c r="I256" s="7">
        <v>1</v>
      </c>
      <c r="J256" s="13">
        <f t="shared" si="9"/>
        <v>3</v>
      </c>
      <c r="K256" s="11">
        <v>3699</v>
      </c>
      <c r="L256" s="58" t="s">
        <v>1121</v>
      </c>
      <c r="M256" s="8">
        <f t="shared" si="10"/>
        <v>81.103000811030014</v>
      </c>
      <c r="N256" s="7" t="str">
        <f t="shared" si="11"/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7"/>
      <c r="P257" s="77"/>
      <c r="Q257" s="7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1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1</v>
      </c>
      <c r="K261" s="11">
        <v>6523</v>
      </c>
      <c r="L261" s="58" t="s">
        <v>1121</v>
      </c>
      <c r="M261" s="8">
        <f t="shared" ref="M261:M324" si="13">(J261/K261)*100000</f>
        <v>15.330369461904032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1</v>
      </c>
      <c r="G263" s="7">
        <v>0</v>
      </c>
      <c r="H263" s="7">
        <v>0</v>
      </c>
      <c r="I263" s="7">
        <v>0</v>
      </c>
      <c r="J263" s="13">
        <f t="shared" si="12"/>
        <v>1</v>
      </c>
      <c r="K263" s="11">
        <v>5185</v>
      </c>
      <c r="L263" s="58" t="s">
        <v>1121</v>
      </c>
      <c r="M263" s="8">
        <f t="shared" si="13"/>
        <v>19.286403085824496</v>
      </c>
      <c r="N263" s="7" t="str">
        <f t="shared" si="14"/>
        <v>Baixa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2</v>
      </c>
      <c r="H264" s="7">
        <v>2</v>
      </c>
      <c r="I264" s="7">
        <v>0</v>
      </c>
      <c r="J264" s="13">
        <f t="shared" si="12"/>
        <v>4</v>
      </c>
      <c r="K264" s="11">
        <v>13541</v>
      </c>
      <c r="L264" s="58" t="s">
        <v>1121</v>
      </c>
      <c r="M264" s="8">
        <f t="shared" si="13"/>
        <v>29.539915811239936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5</v>
      </c>
      <c r="G270" s="7">
        <v>1</v>
      </c>
      <c r="H270" s="7">
        <v>1</v>
      </c>
      <c r="I270" s="7">
        <v>3</v>
      </c>
      <c r="J270" s="13">
        <f t="shared" si="12"/>
        <v>10</v>
      </c>
      <c r="K270" s="11">
        <v>11064</v>
      </c>
      <c r="L270" s="58" t="s">
        <v>1121</v>
      </c>
      <c r="M270" s="8">
        <f t="shared" si="13"/>
        <v>90.383224873463476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1</v>
      </c>
      <c r="G271" s="7">
        <v>0</v>
      </c>
      <c r="H271" s="7">
        <v>0</v>
      </c>
      <c r="I271" s="7">
        <v>0</v>
      </c>
      <c r="J271" s="13">
        <f t="shared" si="12"/>
        <v>1</v>
      </c>
      <c r="K271" s="11">
        <v>7244</v>
      </c>
      <c r="L271" s="58" t="s">
        <v>1121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1</v>
      </c>
      <c r="G272" s="7">
        <v>0</v>
      </c>
      <c r="H272" s="7">
        <v>0</v>
      </c>
      <c r="I272" s="7">
        <v>0</v>
      </c>
      <c r="J272" s="13">
        <f t="shared" si="12"/>
        <v>1</v>
      </c>
      <c r="K272" s="11">
        <v>5362</v>
      </c>
      <c r="L272" s="58" t="s">
        <v>1121</v>
      </c>
      <c r="M272" s="8">
        <f t="shared" si="13"/>
        <v>18.649757553151812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5</v>
      </c>
      <c r="G275" s="7">
        <v>7</v>
      </c>
      <c r="H275" s="7">
        <v>1</v>
      </c>
      <c r="I275" s="7">
        <v>2</v>
      </c>
      <c r="J275" s="13">
        <f t="shared" si="12"/>
        <v>15</v>
      </c>
      <c r="K275" s="11">
        <v>70200</v>
      </c>
      <c r="L275" s="58" t="s">
        <v>1123</v>
      </c>
      <c r="M275" s="8">
        <f t="shared" si="13"/>
        <v>21.367521367521366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5</v>
      </c>
      <c r="G276" s="7">
        <v>0</v>
      </c>
      <c r="H276" s="7">
        <v>2</v>
      </c>
      <c r="I276" s="7">
        <v>0</v>
      </c>
      <c r="J276" s="13">
        <f t="shared" si="12"/>
        <v>7</v>
      </c>
      <c r="K276" s="11">
        <v>24773</v>
      </c>
      <c r="L276" s="58" t="s">
        <v>1121</v>
      </c>
      <c r="M276" s="8">
        <f t="shared" si="13"/>
        <v>28.256569652444195</v>
      </c>
      <c r="N276" s="7" t="str">
        <f t="shared" si="14"/>
        <v>Baixa</v>
      </c>
      <c r="O276" s="77"/>
      <c r="P276" s="77"/>
      <c r="Q276" s="77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1</v>
      </c>
      <c r="I277" s="7">
        <v>0</v>
      </c>
      <c r="J277" s="13">
        <f t="shared" si="12"/>
        <v>1</v>
      </c>
      <c r="K277" s="11">
        <v>31624</v>
      </c>
      <c r="L277" s="58" t="s">
        <v>1122</v>
      </c>
      <c r="M277" s="8">
        <f t="shared" si="13"/>
        <v>3.1621553250695671</v>
      </c>
      <c r="N277" s="7" t="str">
        <f t="shared" si="14"/>
        <v>Baixa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1</v>
      </c>
      <c r="G281" s="7">
        <v>0</v>
      </c>
      <c r="H281" s="7">
        <v>0</v>
      </c>
      <c r="I281" s="7">
        <v>0</v>
      </c>
      <c r="J281" s="13">
        <f t="shared" si="12"/>
        <v>1</v>
      </c>
      <c r="K281" s="11">
        <v>3508</v>
      </c>
      <c r="L281" s="58" t="s">
        <v>1121</v>
      </c>
      <c r="M281" s="8">
        <f t="shared" si="13"/>
        <v>28.506271379703534</v>
      </c>
      <c r="N281" s="7" t="str">
        <f t="shared" si="14"/>
        <v>Baixa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9</v>
      </c>
      <c r="G289" s="7">
        <v>14</v>
      </c>
      <c r="H289" s="7">
        <v>16</v>
      </c>
      <c r="I289" s="7">
        <v>23</v>
      </c>
      <c r="J289" s="13">
        <f t="shared" si="12"/>
        <v>62</v>
      </c>
      <c r="K289" s="11">
        <v>7409</v>
      </c>
      <c r="L289" s="58" t="s">
        <v>1121</v>
      </c>
      <c r="M289" s="8">
        <f t="shared" si="13"/>
        <v>836.82008368200832</v>
      </c>
      <c r="N289" s="7" t="str">
        <f t="shared" si="14"/>
        <v>Muito Alta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7</v>
      </c>
      <c r="G290" s="7">
        <v>10</v>
      </c>
      <c r="H290" s="7">
        <v>4</v>
      </c>
      <c r="I290" s="7">
        <v>3</v>
      </c>
      <c r="J290" s="13">
        <f t="shared" si="12"/>
        <v>24</v>
      </c>
      <c r="K290" s="11">
        <v>15235</v>
      </c>
      <c r="L290" s="58" t="s">
        <v>1121</v>
      </c>
      <c r="M290" s="8">
        <f t="shared" si="13"/>
        <v>157.53199868723334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1</v>
      </c>
      <c r="H294" s="7">
        <v>0</v>
      </c>
      <c r="I294" s="7">
        <v>0</v>
      </c>
      <c r="J294" s="13">
        <f t="shared" si="12"/>
        <v>1</v>
      </c>
      <c r="K294" s="11">
        <v>7386</v>
      </c>
      <c r="L294" s="58" t="s">
        <v>1121</v>
      </c>
      <c r="M294" s="8">
        <f t="shared" si="13"/>
        <v>13.539128080151638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77</v>
      </c>
      <c r="G295" s="7">
        <v>106</v>
      </c>
      <c r="H295" s="7">
        <v>103</v>
      </c>
      <c r="I295" s="7">
        <v>97</v>
      </c>
      <c r="J295" s="13">
        <f t="shared" si="12"/>
        <v>383</v>
      </c>
      <c r="K295" s="11">
        <v>67540</v>
      </c>
      <c r="L295" s="58" t="s">
        <v>1122</v>
      </c>
      <c r="M295" s="8">
        <f t="shared" si="13"/>
        <v>567.07136511696774</v>
      </c>
      <c r="N295" s="7" t="str">
        <f t="shared" si="14"/>
        <v>Muito 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2</v>
      </c>
      <c r="G298" s="7">
        <v>5</v>
      </c>
      <c r="H298" s="7">
        <v>4</v>
      </c>
      <c r="I298" s="7">
        <v>1</v>
      </c>
      <c r="J298" s="13">
        <f t="shared" si="12"/>
        <v>12</v>
      </c>
      <c r="K298" s="11">
        <v>2927</v>
      </c>
      <c r="L298" s="58" t="s">
        <v>1121</v>
      </c>
      <c r="M298" s="8">
        <f t="shared" si="13"/>
        <v>409.9760847283909</v>
      </c>
      <c r="N298" s="7" t="str">
        <f t="shared" si="14"/>
        <v>Alta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1</v>
      </c>
      <c r="I300" s="7">
        <v>1</v>
      </c>
      <c r="J300" s="13">
        <f t="shared" si="12"/>
        <v>2</v>
      </c>
      <c r="K300" s="11">
        <v>5187</v>
      </c>
      <c r="L300" s="58" t="s">
        <v>1121</v>
      </c>
      <c r="M300" s="8">
        <f t="shared" si="13"/>
        <v>38.557933294775403</v>
      </c>
      <c r="N300" s="7" t="str">
        <f t="shared" si="14"/>
        <v>Baixa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3</v>
      </c>
      <c r="G301" s="7">
        <v>1</v>
      </c>
      <c r="H301" s="7">
        <v>1</v>
      </c>
      <c r="I301" s="7">
        <v>1</v>
      </c>
      <c r="J301" s="13">
        <f t="shared" si="12"/>
        <v>6</v>
      </c>
      <c r="K301" s="11">
        <v>26181</v>
      </c>
      <c r="L301" s="58" t="s">
        <v>1122</v>
      </c>
      <c r="M301" s="8">
        <f t="shared" si="13"/>
        <v>22.917382834880257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18</v>
      </c>
      <c r="G303" s="7">
        <v>12</v>
      </c>
      <c r="H303" s="7">
        <v>14</v>
      </c>
      <c r="I303" s="7">
        <v>4</v>
      </c>
      <c r="J303" s="13">
        <f t="shared" si="12"/>
        <v>48</v>
      </c>
      <c r="K303" s="11">
        <v>5891</v>
      </c>
      <c r="L303" s="58" t="s">
        <v>1121</v>
      </c>
      <c r="M303" s="8">
        <f t="shared" si="13"/>
        <v>814.80224070616202</v>
      </c>
      <c r="N303" s="7" t="str">
        <f t="shared" si="14"/>
        <v>Muito Alta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5</v>
      </c>
      <c r="G306" s="7">
        <v>4</v>
      </c>
      <c r="H306" s="7">
        <v>8</v>
      </c>
      <c r="I306" s="7">
        <v>3</v>
      </c>
      <c r="J306" s="13">
        <f t="shared" si="12"/>
        <v>20</v>
      </c>
      <c r="K306" s="11">
        <v>17701</v>
      </c>
      <c r="L306" s="58" t="s">
        <v>1121</v>
      </c>
      <c r="M306" s="8">
        <f t="shared" si="13"/>
        <v>112.98796678153778</v>
      </c>
      <c r="N306" s="7" t="str">
        <f t="shared" si="14"/>
        <v>Média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2</v>
      </c>
      <c r="G307" s="7">
        <v>1</v>
      </c>
      <c r="H307" s="7">
        <v>0</v>
      </c>
      <c r="I307" s="7">
        <v>0</v>
      </c>
      <c r="J307" s="13">
        <f t="shared" si="12"/>
        <v>3</v>
      </c>
      <c r="K307" s="11">
        <v>4601</v>
      </c>
      <c r="L307" s="58" t="s">
        <v>1121</v>
      </c>
      <c r="M307" s="8">
        <f t="shared" si="13"/>
        <v>65.203216692023474</v>
      </c>
      <c r="N307" s="7" t="str">
        <f t="shared" si="14"/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1</v>
      </c>
      <c r="G308" s="7">
        <v>0</v>
      </c>
      <c r="H308" s="7">
        <v>1</v>
      </c>
      <c r="I308" s="7">
        <v>1</v>
      </c>
      <c r="J308" s="13">
        <f t="shared" si="12"/>
        <v>3</v>
      </c>
      <c r="K308" s="11">
        <v>5441</v>
      </c>
      <c r="L308" s="58" t="s">
        <v>1121</v>
      </c>
      <c r="M308" s="8">
        <f t="shared" si="13"/>
        <v>55.13692335967653</v>
      </c>
      <c r="N308" s="7" t="str">
        <f t="shared" si="14"/>
        <v>Baixa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29</v>
      </c>
      <c r="G309" s="7">
        <v>31</v>
      </c>
      <c r="H309" s="7">
        <v>30</v>
      </c>
      <c r="I309" s="7">
        <v>29</v>
      </c>
      <c r="J309" s="13">
        <f t="shared" si="12"/>
        <v>119</v>
      </c>
      <c r="K309" s="11">
        <v>58962</v>
      </c>
      <c r="L309" s="58" t="s">
        <v>1122</v>
      </c>
      <c r="M309" s="8">
        <f t="shared" si="13"/>
        <v>201.82490417557071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1</v>
      </c>
      <c r="G310" s="7">
        <v>0</v>
      </c>
      <c r="H310" s="7">
        <v>0</v>
      </c>
      <c r="I310" s="7">
        <v>2</v>
      </c>
      <c r="J310" s="13">
        <f t="shared" si="12"/>
        <v>3</v>
      </c>
      <c r="K310" s="11">
        <v>4304</v>
      </c>
      <c r="L310" s="58" t="s">
        <v>1121</v>
      </c>
      <c r="M310" s="8">
        <f t="shared" si="13"/>
        <v>69.702602230483265</v>
      </c>
      <c r="N310" s="7" t="str">
        <f t="shared" si="14"/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3</v>
      </c>
      <c r="G311" s="7">
        <v>1</v>
      </c>
      <c r="H311" s="7">
        <v>2</v>
      </c>
      <c r="I311" s="7">
        <v>0</v>
      </c>
      <c r="J311" s="13">
        <f t="shared" si="12"/>
        <v>6</v>
      </c>
      <c r="K311" s="11">
        <v>6844</v>
      </c>
      <c r="L311" s="58" t="s">
        <v>1121</v>
      </c>
      <c r="M311" s="8">
        <f t="shared" si="13"/>
        <v>87.668030391583869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2</v>
      </c>
      <c r="G313" s="7">
        <v>1</v>
      </c>
      <c r="H313" s="7">
        <v>0</v>
      </c>
      <c r="I313" s="7">
        <v>0</v>
      </c>
      <c r="J313" s="13">
        <f t="shared" si="12"/>
        <v>3</v>
      </c>
      <c r="K313" s="11">
        <v>3136</v>
      </c>
      <c r="L313" s="58" t="s">
        <v>1121</v>
      </c>
      <c r="M313" s="8">
        <f t="shared" si="13"/>
        <v>95.66326530612244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1</v>
      </c>
      <c r="J318" s="13">
        <f t="shared" si="12"/>
        <v>1</v>
      </c>
      <c r="K318" s="11">
        <v>11833</v>
      </c>
      <c r="L318" s="58" t="s">
        <v>1121</v>
      </c>
      <c r="M318" s="8">
        <f t="shared" si="13"/>
        <v>8.4509422800642273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43</v>
      </c>
      <c r="G319" s="7">
        <v>57</v>
      </c>
      <c r="H319" s="7">
        <v>70</v>
      </c>
      <c r="I319" s="7">
        <v>28</v>
      </c>
      <c r="J319" s="13">
        <f t="shared" si="12"/>
        <v>198</v>
      </c>
      <c r="K319" s="11">
        <v>278685</v>
      </c>
      <c r="L319" s="58" t="s">
        <v>1124</v>
      </c>
      <c r="M319" s="8">
        <f t="shared" si="13"/>
        <v>71.047957371225579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1</v>
      </c>
      <c r="G321" s="7">
        <v>0</v>
      </c>
      <c r="H321" s="7">
        <v>0</v>
      </c>
      <c r="I321" s="7">
        <v>3</v>
      </c>
      <c r="J321" s="13">
        <f t="shared" si="12"/>
        <v>4</v>
      </c>
      <c r="K321" s="11">
        <v>1389</v>
      </c>
      <c r="L321" s="58" t="s">
        <v>1121</v>
      </c>
      <c r="M321" s="8">
        <f t="shared" si="13"/>
        <v>287.97696184305255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1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1</v>
      </c>
      <c r="G323" s="7">
        <v>0</v>
      </c>
      <c r="H323" s="7">
        <v>2</v>
      </c>
      <c r="I323" s="7">
        <v>2</v>
      </c>
      <c r="J323" s="13">
        <f t="shared" si="12"/>
        <v>5</v>
      </c>
      <c r="K323" s="11">
        <v>14233</v>
      </c>
      <c r="L323" s="58" t="s">
        <v>1121</v>
      </c>
      <c r="M323" s="8">
        <f t="shared" si="13"/>
        <v>35.129628328532284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2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2</v>
      </c>
      <c r="K325" s="11">
        <v>4954</v>
      </c>
      <c r="L325" s="58" t="s">
        <v>1121</v>
      </c>
      <c r="M325" s="8">
        <f t="shared" ref="M325:M388" si="16">(J325/K325)*100000</f>
        <v>40.371417036737988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2</v>
      </c>
      <c r="G326" s="7">
        <v>6</v>
      </c>
      <c r="H326" s="7">
        <v>2</v>
      </c>
      <c r="I326" s="7">
        <v>0</v>
      </c>
      <c r="J326" s="13">
        <f t="shared" si="15"/>
        <v>10</v>
      </c>
      <c r="K326" s="11">
        <v>19025</v>
      </c>
      <c r="L326" s="58" t="s">
        <v>1121</v>
      </c>
      <c r="M326" s="8">
        <f t="shared" si="16"/>
        <v>52.562417871222074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0</v>
      </c>
      <c r="G327" s="7">
        <v>3</v>
      </c>
      <c r="H327" s="7">
        <v>7</v>
      </c>
      <c r="I327" s="7">
        <v>1</v>
      </c>
      <c r="J327" s="13">
        <f t="shared" si="15"/>
        <v>11</v>
      </c>
      <c r="K327" s="11">
        <v>8903</v>
      </c>
      <c r="L327" s="58" t="s">
        <v>1121</v>
      </c>
      <c r="M327" s="8">
        <f t="shared" si="16"/>
        <v>123.55385825002809</v>
      </c>
      <c r="N327" s="7" t="str">
        <f t="shared" si="17"/>
        <v>Média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3</v>
      </c>
      <c r="G330" s="7">
        <v>1</v>
      </c>
      <c r="H330" s="7">
        <v>5</v>
      </c>
      <c r="I330" s="7">
        <v>6</v>
      </c>
      <c r="J330" s="13">
        <f t="shared" si="15"/>
        <v>15</v>
      </c>
      <c r="K330" s="11">
        <v>51750</v>
      </c>
      <c r="L330" s="58" t="s">
        <v>1122</v>
      </c>
      <c r="M330" s="8">
        <f t="shared" si="16"/>
        <v>28.985507246376812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5</v>
      </c>
      <c r="G331" s="7">
        <v>2</v>
      </c>
      <c r="H331" s="7">
        <v>1</v>
      </c>
      <c r="I331" s="7">
        <v>2</v>
      </c>
      <c r="J331" s="13">
        <f t="shared" si="15"/>
        <v>10</v>
      </c>
      <c r="K331" s="11">
        <v>7105</v>
      </c>
      <c r="L331" s="58" t="s">
        <v>1121</v>
      </c>
      <c r="M331" s="8">
        <f t="shared" si="16"/>
        <v>140.74595355383534</v>
      </c>
      <c r="N331" s="7" t="str">
        <f t="shared" si="17"/>
        <v>Média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2</v>
      </c>
      <c r="J333" s="13">
        <f t="shared" si="15"/>
        <v>2</v>
      </c>
      <c r="K333" s="11">
        <v>8442</v>
      </c>
      <c r="L333" s="58" t="s">
        <v>1121</v>
      </c>
      <c r="M333" s="8">
        <f t="shared" si="16"/>
        <v>23.691068467187872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5</v>
      </c>
      <c r="G334" s="7">
        <v>8</v>
      </c>
      <c r="H334" s="7">
        <v>8</v>
      </c>
      <c r="I334" s="7">
        <v>2</v>
      </c>
      <c r="J334" s="13">
        <f t="shared" si="15"/>
        <v>23</v>
      </c>
      <c r="K334" s="11">
        <v>5704</v>
      </c>
      <c r="L334" s="58" t="s">
        <v>1121</v>
      </c>
      <c r="M334" s="8">
        <f t="shared" si="16"/>
        <v>403.22580645161287</v>
      </c>
      <c r="N334" s="7" t="str">
        <f t="shared" si="17"/>
        <v>Alta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2</v>
      </c>
      <c r="G336" s="7">
        <v>0</v>
      </c>
      <c r="H336" s="7">
        <v>0</v>
      </c>
      <c r="I336" s="7">
        <v>0</v>
      </c>
      <c r="J336" s="13">
        <f t="shared" si="15"/>
        <v>2</v>
      </c>
      <c r="K336" s="11">
        <v>10867</v>
      </c>
      <c r="L336" s="58" t="s">
        <v>1121</v>
      </c>
      <c r="M336" s="8">
        <f t="shared" si="16"/>
        <v>18.40434342504831</v>
      </c>
      <c r="N336" s="7" t="str">
        <f t="shared" si="17"/>
        <v>Baixa</v>
      </c>
      <c r="O336" s="77"/>
      <c r="P336" s="77"/>
      <c r="Q336" s="77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2</v>
      </c>
      <c r="H338" s="7">
        <v>1</v>
      </c>
      <c r="I338" s="7">
        <v>2</v>
      </c>
      <c r="J338" s="13">
        <f t="shared" si="15"/>
        <v>5</v>
      </c>
      <c r="K338" s="11">
        <v>25035</v>
      </c>
      <c r="L338" s="58" t="s">
        <v>1122</v>
      </c>
      <c r="M338" s="8">
        <f t="shared" si="16"/>
        <v>19.972039145196725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1</v>
      </c>
      <c r="G339" s="7">
        <v>0</v>
      </c>
      <c r="H339" s="7">
        <v>8</v>
      </c>
      <c r="I339" s="7">
        <v>0</v>
      </c>
      <c r="J339" s="13">
        <f t="shared" si="15"/>
        <v>9</v>
      </c>
      <c r="K339" s="11">
        <v>8351</v>
      </c>
      <c r="L339" s="58" t="s">
        <v>1121</v>
      </c>
      <c r="M339" s="8">
        <f t="shared" si="16"/>
        <v>107.77152436833913</v>
      </c>
      <c r="N339" s="7" t="str">
        <f t="shared" si="17"/>
        <v>Média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1</v>
      </c>
      <c r="H341" s="7">
        <v>1</v>
      </c>
      <c r="I341" s="7">
        <v>0</v>
      </c>
      <c r="J341" s="13">
        <f t="shared" si="15"/>
        <v>2</v>
      </c>
      <c r="K341" s="11">
        <v>13687</v>
      </c>
      <c r="L341" s="58" t="s">
        <v>1121</v>
      </c>
      <c r="M341" s="8">
        <f t="shared" si="16"/>
        <v>14.612405932636809</v>
      </c>
      <c r="N341" s="7" t="str">
        <f t="shared" si="17"/>
        <v>Baixa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19</v>
      </c>
      <c r="G342" s="7">
        <v>22</v>
      </c>
      <c r="H342" s="7">
        <v>31</v>
      </c>
      <c r="I342" s="7">
        <v>11</v>
      </c>
      <c r="J342" s="13">
        <f t="shared" si="15"/>
        <v>83</v>
      </c>
      <c r="K342" s="11">
        <v>179015</v>
      </c>
      <c r="L342" s="58" t="s">
        <v>1124</v>
      </c>
      <c r="M342" s="8">
        <f t="shared" si="16"/>
        <v>46.364829762869036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3</v>
      </c>
      <c r="G346" s="7">
        <v>1</v>
      </c>
      <c r="H346" s="7">
        <v>1</v>
      </c>
      <c r="I346" s="7">
        <v>0</v>
      </c>
      <c r="J346" s="13">
        <f t="shared" si="15"/>
        <v>5</v>
      </c>
      <c r="K346" s="11">
        <v>42246</v>
      </c>
      <c r="L346" s="58" t="s">
        <v>1122</v>
      </c>
      <c r="M346" s="8">
        <f t="shared" si="16"/>
        <v>11.83544004166075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1</v>
      </c>
      <c r="G347" s="7">
        <v>2</v>
      </c>
      <c r="H347" s="7">
        <v>2</v>
      </c>
      <c r="I347" s="7">
        <v>1</v>
      </c>
      <c r="J347" s="13">
        <f t="shared" si="15"/>
        <v>6</v>
      </c>
      <c r="K347" s="11">
        <v>10709</v>
      </c>
      <c r="L347" s="58" t="s">
        <v>1121</v>
      </c>
      <c r="M347" s="8">
        <f t="shared" si="16"/>
        <v>56.027640302549258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6</v>
      </c>
      <c r="G348" s="7">
        <v>3</v>
      </c>
      <c r="H348" s="7">
        <v>3</v>
      </c>
      <c r="I348" s="7">
        <v>1</v>
      </c>
      <c r="J348" s="13">
        <f t="shared" si="15"/>
        <v>13</v>
      </c>
      <c r="K348" s="11">
        <v>7971</v>
      </c>
      <c r="L348" s="58" t="s">
        <v>1121</v>
      </c>
      <c r="M348" s="8">
        <f t="shared" si="16"/>
        <v>163.09120562037384</v>
      </c>
      <c r="N348" s="7" t="str">
        <f t="shared" si="17"/>
        <v>Média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1</v>
      </c>
      <c r="G350" s="7">
        <v>0</v>
      </c>
      <c r="H350" s="7">
        <v>2</v>
      </c>
      <c r="I350" s="7">
        <v>0</v>
      </c>
      <c r="J350" s="13">
        <f t="shared" si="15"/>
        <v>3</v>
      </c>
      <c r="K350" s="11">
        <v>12303</v>
      </c>
      <c r="L350" s="58" t="s">
        <v>1121</v>
      </c>
      <c r="M350" s="8">
        <f t="shared" si="16"/>
        <v>24.384296513045598</v>
      </c>
      <c r="N350" s="7" t="str">
        <f t="shared" si="17"/>
        <v>Baixa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1</v>
      </c>
      <c r="H356" s="7">
        <v>2</v>
      </c>
      <c r="I356" s="7">
        <v>1</v>
      </c>
      <c r="J356" s="13">
        <f t="shared" si="15"/>
        <v>4</v>
      </c>
      <c r="K356" s="11">
        <v>24204</v>
      </c>
      <c r="L356" s="58" t="s">
        <v>1121</v>
      </c>
      <c r="M356" s="8">
        <f t="shared" si="16"/>
        <v>16.526194017517767</v>
      </c>
      <c r="N356" s="7" t="str">
        <f t="shared" si="17"/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34</v>
      </c>
      <c r="G357" s="7">
        <v>34</v>
      </c>
      <c r="H357" s="7">
        <v>31</v>
      </c>
      <c r="I357" s="7">
        <v>16</v>
      </c>
      <c r="J357" s="13">
        <f t="shared" si="15"/>
        <v>115</v>
      </c>
      <c r="K357" s="11">
        <v>6228</v>
      </c>
      <c r="L357" s="58" t="s">
        <v>1121</v>
      </c>
      <c r="M357" s="8">
        <f t="shared" si="16"/>
        <v>1846.499678869621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5</v>
      </c>
      <c r="G359" s="7">
        <v>1</v>
      </c>
      <c r="H359" s="7">
        <v>4</v>
      </c>
      <c r="I359" s="7">
        <v>3</v>
      </c>
      <c r="J359" s="13">
        <f t="shared" si="15"/>
        <v>13</v>
      </c>
      <c r="K359" s="11">
        <v>18438</v>
      </c>
      <c r="L359" s="58" t="s">
        <v>1121</v>
      </c>
      <c r="M359" s="8">
        <f t="shared" si="16"/>
        <v>70.506562533897394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44</v>
      </c>
      <c r="G360" s="7">
        <v>37</v>
      </c>
      <c r="H360" s="7">
        <v>25</v>
      </c>
      <c r="I360" s="7">
        <v>11</v>
      </c>
      <c r="J360" s="13">
        <f t="shared" si="15"/>
        <v>117</v>
      </c>
      <c r="K360" s="11">
        <v>19717</v>
      </c>
      <c r="L360" s="58" t="s">
        <v>1121</v>
      </c>
      <c r="M360" s="8">
        <f t="shared" si="16"/>
        <v>593.39656134300355</v>
      </c>
      <c r="N360" s="7" t="str">
        <f t="shared" si="17"/>
        <v>Muito Alta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35</v>
      </c>
      <c r="G361" s="7">
        <v>27</v>
      </c>
      <c r="H361" s="7">
        <v>28</v>
      </c>
      <c r="I361" s="7">
        <v>8</v>
      </c>
      <c r="J361" s="13">
        <f t="shared" si="15"/>
        <v>98</v>
      </c>
      <c r="K361" s="11">
        <v>261344</v>
      </c>
      <c r="L361" s="58" t="s">
        <v>1124</v>
      </c>
      <c r="M361" s="8">
        <f t="shared" si="16"/>
        <v>37.498469450226523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1</v>
      </c>
      <c r="H362" s="7">
        <v>0</v>
      </c>
      <c r="I362" s="7">
        <v>5</v>
      </c>
      <c r="J362" s="13">
        <f t="shared" si="15"/>
        <v>6</v>
      </c>
      <c r="K362" s="11">
        <v>4217</v>
      </c>
      <c r="L362" s="58" t="s">
        <v>1121</v>
      </c>
      <c r="M362" s="8">
        <f t="shared" si="16"/>
        <v>142.28124258951863</v>
      </c>
      <c r="N362" s="7" t="str">
        <f t="shared" si="17"/>
        <v>Média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5</v>
      </c>
      <c r="G364" s="7">
        <v>0</v>
      </c>
      <c r="H364" s="7">
        <v>1</v>
      </c>
      <c r="I364" s="7">
        <v>0</v>
      </c>
      <c r="J364" s="13">
        <f t="shared" si="15"/>
        <v>6</v>
      </c>
      <c r="K364" s="11">
        <v>6944</v>
      </c>
      <c r="L364" s="58" t="s">
        <v>1121</v>
      </c>
      <c r="M364" s="8">
        <f t="shared" si="16"/>
        <v>86.405529953917053</v>
      </c>
      <c r="N364" s="7" t="str">
        <f t="shared" si="17"/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6</v>
      </c>
      <c r="G365" s="7">
        <v>8</v>
      </c>
      <c r="H365" s="7">
        <v>8</v>
      </c>
      <c r="I365" s="7">
        <v>2</v>
      </c>
      <c r="J365" s="13">
        <f t="shared" si="15"/>
        <v>24</v>
      </c>
      <c r="K365" s="11">
        <v>119186</v>
      </c>
      <c r="L365" s="58" t="s">
        <v>1124</v>
      </c>
      <c r="M365" s="8">
        <f t="shared" si="16"/>
        <v>20.136593224036378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11</v>
      </c>
      <c r="G366" s="7">
        <v>19</v>
      </c>
      <c r="H366" s="7">
        <v>1</v>
      </c>
      <c r="I366" s="7">
        <v>0</v>
      </c>
      <c r="J366" s="13">
        <f t="shared" si="15"/>
        <v>31</v>
      </c>
      <c r="K366" s="11">
        <v>11446</v>
      </c>
      <c r="L366" s="58" t="s">
        <v>1121</v>
      </c>
      <c r="M366" s="8">
        <f t="shared" si="16"/>
        <v>270.83697361523679</v>
      </c>
      <c r="N366" s="7" t="str">
        <f t="shared" si="17"/>
        <v>Média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1</v>
      </c>
      <c r="G367" s="7">
        <v>0</v>
      </c>
      <c r="H367" s="7">
        <v>0</v>
      </c>
      <c r="I367" s="7">
        <v>0</v>
      </c>
      <c r="J367" s="13">
        <f t="shared" si="15"/>
        <v>1</v>
      </c>
      <c r="K367" s="11">
        <v>51281</v>
      </c>
      <c r="L367" s="58" t="s">
        <v>1122</v>
      </c>
      <c r="M367" s="8">
        <f t="shared" si="16"/>
        <v>1.9500399758195042</v>
      </c>
      <c r="N367" s="7" t="str">
        <f t="shared" si="17"/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34</v>
      </c>
      <c r="G372" s="7">
        <v>60</v>
      </c>
      <c r="H372" s="7">
        <v>63</v>
      </c>
      <c r="I372" s="7">
        <v>67</v>
      </c>
      <c r="J372" s="13">
        <f t="shared" si="15"/>
        <v>224</v>
      </c>
      <c r="K372" s="11">
        <v>96389</v>
      </c>
      <c r="L372" s="58" t="s">
        <v>1123</v>
      </c>
      <c r="M372" s="8">
        <f t="shared" si="16"/>
        <v>232.39166294909168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0</v>
      </c>
      <c r="H373" s="7">
        <v>0</v>
      </c>
      <c r="I373" s="7">
        <v>1</v>
      </c>
      <c r="J373" s="13">
        <f t="shared" si="15"/>
        <v>2</v>
      </c>
      <c r="K373" s="11">
        <v>34527</v>
      </c>
      <c r="L373" s="58" t="s">
        <v>1122</v>
      </c>
      <c r="M373" s="8">
        <f t="shared" si="16"/>
        <v>5.7925681350826883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42</v>
      </c>
      <c r="G375" s="7">
        <v>67</v>
      </c>
      <c r="H375" s="7">
        <v>91</v>
      </c>
      <c r="I375" s="7">
        <v>72</v>
      </c>
      <c r="J375" s="13">
        <f t="shared" si="15"/>
        <v>272</v>
      </c>
      <c r="K375" s="11">
        <v>23212</v>
      </c>
      <c r="L375" s="58" t="s">
        <v>1121</v>
      </c>
      <c r="M375" s="8">
        <f t="shared" si="16"/>
        <v>1171.8076856798207</v>
      </c>
      <c r="N375" s="7" t="str">
        <f t="shared" si="17"/>
        <v>Muito Alta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1</v>
      </c>
      <c r="G377" s="7">
        <v>0</v>
      </c>
      <c r="H377" s="7">
        <v>0</v>
      </c>
      <c r="I377" s="7">
        <v>8</v>
      </c>
      <c r="J377" s="13">
        <f t="shared" si="15"/>
        <v>9</v>
      </c>
      <c r="K377" s="11">
        <v>10229</v>
      </c>
      <c r="L377" s="58" t="s">
        <v>1121</v>
      </c>
      <c r="M377" s="8">
        <f t="shared" si="16"/>
        <v>87.985140287418119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1</v>
      </c>
      <c r="G378" s="7">
        <v>3</v>
      </c>
      <c r="H378" s="7">
        <v>3</v>
      </c>
      <c r="I378" s="7">
        <v>0</v>
      </c>
      <c r="J378" s="13">
        <f t="shared" si="15"/>
        <v>7</v>
      </c>
      <c r="K378" s="11">
        <v>15440</v>
      </c>
      <c r="L378" s="58" t="s">
        <v>1121</v>
      </c>
      <c r="M378" s="8">
        <f t="shared" si="16"/>
        <v>45.336787564766837</v>
      </c>
      <c r="N378" s="7" t="str">
        <f t="shared" si="17"/>
        <v>Baixa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1</v>
      </c>
      <c r="G379" s="7">
        <v>1</v>
      </c>
      <c r="H379" s="7">
        <v>0</v>
      </c>
      <c r="I379" s="7">
        <v>2</v>
      </c>
      <c r="J379" s="13">
        <f t="shared" si="15"/>
        <v>4</v>
      </c>
      <c r="K379" s="11">
        <v>15236</v>
      </c>
      <c r="L379" s="58" t="s">
        <v>1121</v>
      </c>
      <c r="M379" s="8">
        <f t="shared" si="16"/>
        <v>26.253609871357312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16</v>
      </c>
      <c r="G380" s="7">
        <v>12</v>
      </c>
      <c r="H380" s="7">
        <v>23</v>
      </c>
      <c r="I380" s="7">
        <v>10</v>
      </c>
      <c r="J380" s="13">
        <f t="shared" si="15"/>
        <v>61</v>
      </c>
      <c r="K380" s="11">
        <v>12212</v>
      </c>
      <c r="L380" s="58" t="s">
        <v>1121</v>
      </c>
      <c r="M380" s="8">
        <f t="shared" si="16"/>
        <v>499.50867998689813</v>
      </c>
      <c r="N380" s="7" t="str">
        <f t="shared" si="17"/>
        <v>Alta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2</v>
      </c>
      <c r="G381" s="7">
        <v>24</v>
      </c>
      <c r="H381" s="7">
        <v>38</v>
      </c>
      <c r="I381" s="7">
        <v>31</v>
      </c>
      <c r="J381" s="13">
        <f t="shared" si="15"/>
        <v>95</v>
      </c>
      <c r="K381" s="11">
        <v>21096</v>
      </c>
      <c r="L381" s="58" t="s">
        <v>1121</v>
      </c>
      <c r="M381" s="8">
        <f t="shared" si="16"/>
        <v>450.32233598786502</v>
      </c>
      <c r="N381" s="7" t="str">
        <f t="shared" si="17"/>
        <v>Alta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6</v>
      </c>
      <c r="G382" s="7">
        <v>6</v>
      </c>
      <c r="H382" s="7">
        <v>7</v>
      </c>
      <c r="I382" s="7">
        <v>5</v>
      </c>
      <c r="J382" s="13">
        <f t="shared" si="15"/>
        <v>24</v>
      </c>
      <c r="K382" s="11">
        <v>15102</v>
      </c>
      <c r="L382" s="58" t="s">
        <v>1121</v>
      </c>
      <c r="M382" s="8">
        <f t="shared" si="16"/>
        <v>158.91934843067142</v>
      </c>
      <c r="N382" s="7" t="str">
        <f t="shared" si="17"/>
        <v>Média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1</v>
      </c>
      <c r="H383" s="7">
        <v>0</v>
      </c>
      <c r="I383" s="7">
        <v>0</v>
      </c>
      <c r="J383" s="13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3</v>
      </c>
      <c r="G386" s="7">
        <v>4</v>
      </c>
      <c r="H386" s="7">
        <v>3</v>
      </c>
      <c r="I386" s="7">
        <v>2</v>
      </c>
      <c r="J386" s="13">
        <f t="shared" si="15"/>
        <v>12</v>
      </c>
      <c r="K386" s="11">
        <v>16014</v>
      </c>
      <c r="L386" s="58" t="s">
        <v>1121</v>
      </c>
      <c r="M386" s="8">
        <f t="shared" si="16"/>
        <v>74.934432371674788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1</v>
      </c>
      <c r="H387" s="7">
        <v>1</v>
      </c>
      <c r="I387" s="7">
        <v>0</v>
      </c>
      <c r="J387" s="13">
        <f t="shared" si="15"/>
        <v>2</v>
      </c>
      <c r="K387" s="11">
        <v>92561</v>
      </c>
      <c r="L387" s="58" t="s">
        <v>1123</v>
      </c>
      <c r="M387" s="8">
        <f t="shared" si="16"/>
        <v>2.1607372435474987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1</v>
      </c>
      <c r="I388" s="7">
        <v>0</v>
      </c>
      <c r="J388" s="13">
        <f t="shared" si="15"/>
        <v>1</v>
      </c>
      <c r="K388" s="11">
        <v>5470</v>
      </c>
      <c r="L388" s="58" t="s">
        <v>1121</v>
      </c>
      <c r="M388" s="8">
        <f t="shared" si="16"/>
        <v>18.281535648994517</v>
      </c>
      <c r="N388" s="7" t="str">
        <f t="shared" si="17"/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14</v>
      </c>
      <c r="G389" s="7">
        <v>7</v>
      </c>
      <c r="H389" s="7">
        <v>20</v>
      </c>
      <c r="I389" s="7">
        <v>11</v>
      </c>
      <c r="J389" s="13">
        <f t="shared" ref="J389:J452" si="18">F389+G389+H389+I389</f>
        <v>52</v>
      </c>
      <c r="K389" s="11">
        <v>14956</v>
      </c>
      <c r="L389" s="58" t="s">
        <v>1121</v>
      </c>
      <c r="M389" s="8">
        <f t="shared" ref="M389:M452" si="19">(J389/K389)*100000</f>
        <v>347.68654720513507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Alta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0</v>
      </c>
      <c r="I390" s="7">
        <v>1</v>
      </c>
      <c r="J390" s="13">
        <f t="shared" si="18"/>
        <v>1</v>
      </c>
      <c r="K390" s="11">
        <v>6039</v>
      </c>
      <c r="L390" s="58" t="s">
        <v>1121</v>
      </c>
      <c r="M390" s="8">
        <f t="shared" si="19"/>
        <v>16.559032952475576</v>
      </c>
      <c r="N390" s="7" t="str">
        <f t="shared" si="20"/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70</v>
      </c>
      <c r="G391" s="7">
        <v>96</v>
      </c>
      <c r="H391" s="7">
        <v>59</v>
      </c>
      <c r="I391" s="7">
        <v>45</v>
      </c>
      <c r="J391" s="13">
        <f t="shared" si="18"/>
        <v>270</v>
      </c>
      <c r="K391" s="11">
        <v>104067</v>
      </c>
      <c r="L391" s="58" t="s">
        <v>1124</v>
      </c>
      <c r="M391" s="8">
        <f t="shared" si="19"/>
        <v>259.44824007610481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21</v>
      </c>
      <c r="G393" s="7">
        <v>50</v>
      </c>
      <c r="H393" s="7">
        <v>34</v>
      </c>
      <c r="I393" s="7">
        <v>22</v>
      </c>
      <c r="J393" s="13">
        <f t="shared" si="18"/>
        <v>127</v>
      </c>
      <c r="K393" s="11">
        <v>38822</v>
      </c>
      <c r="L393" s="58" t="s">
        <v>1122</v>
      </c>
      <c r="M393" s="8">
        <f t="shared" si="19"/>
        <v>327.13409922209058</v>
      </c>
      <c r="N393" s="7" t="str">
        <f t="shared" si="20"/>
        <v>Alta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11</v>
      </c>
      <c r="G395" s="7">
        <v>2</v>
      </c>
      <c r="H395" s="7">
        <v>7</v>
      </c>
      <c r="I395" s="7">
        <v>8</v>
      </c>
      <c r="J395" s="13">
        <f t="shared" si="18"/>
        <v>28</v>
      </c>
      <c r="K395" s="11">
        <v>19858</v>
      </c>
      <c r="L395" s="58" t="s">
        <v>1121</v>
      </c>
      <c r="M395" s="8">
        <f t="shared" si="19"/>
        <v>141.00110786584753</v>
      </c>
      <c r="N395" s="7" t="str">
        <f t="shared" si="20"/>
        <v>Média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1</v>
      </c>
      <c r="G397" s="7">
        <v>0</v>
      </c>
      <c r="H397" s="7">
        <v>0</v>
      </c>
      <c r="I397" s="7">
        <v>0</v>
      </c>
      <c r="J397" s="13">
        <f t="shared" si="18"/>
        <v>1</v>
      </c>
      <c r="K397" s="11">
        <v>7681</v>
      </c>
      <c r="L397" s="58" t="s">
        <v>1121</v>
      </c>
      <c r="M397" s="8">
        <f t="shared" si="19"/>
        <v>13.019138133055591</v>
      </c>
      <c r="N397" s="7" t="str">
        <f t="shared" si="20"/>
        <v>Baixa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1</v>
      </c>
      <c r="G399" s="7">
        <v>0</v>
      </c>
      <c r="H399" s="7">
        <v>0</v>
      </c>
      <c r="I399" s="7">
        <v>0</v>
      </c>
      <c r="J399" s="13">
        <f t="shared" si="18"/>
        <v>1</v>
      </c>
      <c r="K399" s="11">
        <v>3124</v>
      </c>
      <c r="L399" s="58" t="s">
        <v>1121</v>
      </c>
      <c r="M399" s="8">
        <f t="shared" si="19"/>
        <v>32.010243277848907</v>
      </c>
      <c r="N399" s="7" t="str">
        <f t="shared" si="20"/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5</v>
      </c>
      <c r="G400" s="7">
        <v>1</v>
      </c>
      <c r="H400" s="7">
        <v>2</v>
      </c>
      <c r="I400" s="7">
        <v>1</v>
      </c>
      <c r="J400" s="13">
        <f t="shared" si="18"/>
        <v>9</v>
      </c>
      <c r="K400" s="11">
        <v>38413</v>
      </c>
      <c r="L400" s="58" t="s">
        <v>1122</v>
      </c>
      <c r="M400" s="8">
        <f t="shared" si="19"/>
        <v>23.429568114961082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1</v>
      </c>
      <c r="G401" s="7">
        <v>4</v>
      </c>
      <c r="H401" s="7">
        <v>0</v>
      </c>
      <c r="I401" s="7">
        <v>0</v>
      </c>
      <c r="J401" s="13">
        <f t="shared" si="18"/>
        <v>5</v>
      </c>
      <c r="K401" s="11">
        <v>5378</v>
      </c>
      <c r="L401" s="58" t="s">
        <v>1121</v>
      </c>
      <c r="M401" s="8">
        <f t="shared" si="19"/>
        <v>92.971364819635554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3</v>
      </c>
      <c r="G402" s="7">
        <v>15</v>
      </c>
      <c r="H402" s="7">
        <v>6</v>
      </c>
      <c r="I402" s="7">
        <v>10</v>
      </c>
      <c r="J402" s="13">
        <f t="shared" si="18"/>
        <v>34</v>
      </c>
      <c r="K402" s="11">
        <v>71265</v>
      </c>
      <c r="L402" s="58" t="s">
        <v>1123</v>
      </c>
      <c r="M402" s="8">
        <f t="shared" si="19"/>
        <v>47.709254192099912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2</v>
      </c>
      <c r="H403" s="7">
        <v>0</v>
      </c>
      <c r="I403" s="7">
        <v>0</v>
      </c>
      <c r="J403" s="13">
        <f t="shared" si="18"/>
        <v>2</v>
      </c>
      <c r="K403" s="11">
        <v>67628</v>
      </c>
      <c r="L403" s="58" t="s">
        <v>1122</v>
      </c>
      <c r="M403" s="8">
        <f t="shared" si="19"/>
        <v>2.9573549417401077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1</v>
      </c>
      <c r="J405" s="13">
        <f t="shared" si="18"/>
        <v>1</v>
      </c>
      <c r="K405" s="11">
        <v>8556</v>
      </c>
      <c r="L405" s="58" t="s">
        <v>1121</v>
      </c>
      <c r="M405" s="8">
        <f t="shared" si="19"/>
        <v>11.68770453482936</v>
      </c>
      <c r="N405" s="7" t="str">
        <f t="shared" si="20"/>
        <v>Baixa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1</v>
      </c>
      <c r="I407" s="7">
        <v>1</v>
      </c>
      <c r="J407" s="13">
        <f t="shared" si="18"/>
        <v>2</v>
      </c>
      <c r="K407" s="11">
        <v>7645</v>
      </c>
      <c r="L407" s="58" t="s">
        <v>1121</v>
      </c>
      <c r="M407" s="8">
        <f t="shared" si="19"/>
        <v>26.160889470241987</v>
      </c>
      <c r="N407" s="7" t="str">
        <f t="shared" si="20"/>
        <v>Baixa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1</v>
      </c>
      <c r="G408" s="7">
        <v>4</v>
      </c>
      <c r="H408" s="7">
        <v>2</v>
      </c>
      <c r="I408" s="7">
        <v>0</v>
      </c>
      <c r="J408" s="13">
        <f t="shared" si="18"/>
        <v>7</v>
      </c>
      <c r="K408" s="11">
        <v>12460</v>
      </c>
      <c r="L408" s="58" t="s">
        <v>1121</v>
      </c>
      <c r="M408" s="8">
        <f t="shared" si="19"/>
        <v>56.17977528089888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4</v>
      </c>
      <c r="G411" s="7">
        <v>1</v>
      </c>
      <c r="H411" s="7">
        <v>2</v>
      </c>
      <c r="I411" s="7">
        <v>0</v>
      </c>
      <c r="J411" s="13">
        <f t="shared" si="18"/>
        <v>7</v>
      </c>
      <c r="K411" s="11">
        <v>25305</v>
      </c>
      <c r="L411" s="58" t="s">
        <v>1122</v>
      </c>
      <c r="M411" s="8">
        <f t="shared" si="19"/>
        <v>27.662517289073303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17</v>
      </c>
      <c r="G413" s="7">
        <v>48</v>
      </c>
      <c r="H413" s="7">
        <v>20</v>
      </c>
      <c r="I413" s="7">
        <v>19</v>
      </c>
      <c r="J413" s="13">
        <f t="shared" si="18"/>
        <v>104</v>
      </c>
      <c r="K413" s="11">
        <v>15410</v>
      </c>
      <c r="L413" s="58" t="s">
        <v>1121</v>
      </c>
      <c r="M413" s="8">
        <f t="shared" si="19"/>
        <v>674.8864373783257</v>
      </c>
      <c r="N413" s="7" t="str">
        <f t="shared" si="20"/>
        <v>Muito Alta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1</v>
      </c>
      <c r="G414" s="7">
        <v>1</v>
      </c>
      <c r="H414" s="7">
        <v>0</v>
      </c>
      <c r="I414" s="7">
        <v>0</v>
      </c>
      <c r="J414" s="13">
        <f t="shared" si="18"/>
        <v>2</v>
      </c>
      <c r="K414" s="11">
        <v>4674</v>
      </c>
      <c r="L414" s="58" t="s">
        <v>1121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4</v>
      </c>
      <c r="G415" s="7">
        <v>2</v>
      </c>
      <c r="H415" s="7">
        <v>6</v>
      </c>
      <c r="I415" s="7">
        <v>2</v>
      </c>
      <c r="J415" s="13">
        <f t="shared" si="18"/>
        <v>14</v>
      </c>
      <c r="K415" s="11">
        <v>79387</v>
      </c>
      <c r="L415" s="58" t="s">
        <v>1123</v>
      </c>
      <c r="M415" s="8">
        <f t="shared" si="19"/>
        <v>17.635129177321225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1</v>
      </c>
      <c r="H416" s="7">
        <v>0</v>
      </c>
      <c r="I416" s="7">
        <v>0</v>
      </c>
      <c r="J416" s="13">
        <f t="shared" si="18"/>
        <v>1</v>
      </c>
      <c r="K416" s="11">
        <v>48561</v>
      </c>
      <c r="L416" s="58" t="s">
        <v>1122</v>
      </c>
      <c r="M416" s="8">
        <f t="shared" si="19"/>
        <v>2.0592656658635531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1</v>
      </c>
      <c r="G417" s="7">
        <v>1</v>
      </c>
      <c r="H417" s="7">
        <v>2</v>
      </c>
      <c r="I417" s="7">
        <v>4</v>
      </c>
      <c r="J417" s="13">
        <f t="shared" si="18"/>
        <v>8</v>
      </c>
      <c r="K417" s="11">
        <v>4662</v>
      </c>
      <c r="L417" s="58" t="s">
        <v>1121</v>
      </c>
      <c r="M417" s="8">
        <f t="shared" si="19"/>
        <v>171.60017160017159</v>
      </c>
      <c r="N417" s="7" t="str">
        <f t="shared" si="20"/>
        <v>Média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12</v>
      </c>
      <c r="G419" s="7">
        <v>13</v>
      </c>
      <c r="H419" s="7">
        <v>7</v>
      </c>
      <c r="I419" s="7">
        <v>4</v>
      </c>
      <c r="J419" s="13">
        <f t="shared" si="18"/>
        <v>36</v>
      </c>
      <c r="K419" s="11">
        <v>4516</v>
      </c>
      <c r="L419" s="58" t="s">
        <v>1121</v>
      </c>
      <c r="M419" s="8">
        <f t="shared" si="19"/>
        <v>797.1656333038087</v>
      </c>
      <c r="N419" s="7" t="str">
        <f t="shared" si="20"/>
        <v>Muito Alta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11</v>
      </c>
      <c r="G421" s="7">
        <v>6</v>
      </c>
      <c r="H421" s="7">
        <v>5</v>
      </c>
      <c r="I421" s="7">
        <v>1</v>
      </c>
      <c r="J421" s="13">
        <f t="shared" si="18"/>
        <v>23</v>
      </c>
      <c r="K421" s="11">
        <v>4844</v>
      </c>
      <c r="L421" s="58" t="s">
        <v>1121</v>
      </c>
      <c r="M421" s="8">
        <f t="shared" si="19"/>
        <v>474.81420313790255</v>
      </c>
      <c r="N421" s="7" t="str">
        <f t="shared" si="20"/>
        <v>Alta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6</v>
      </c>
      <c r="G422" s="7">
        <v>8</v>
      </c>
      <c r="H422" s="7">
        <v>8</v>
      </c>
      <c r="I422" s="7">
        <v>3</v>
      </c>
      <c r="J422" s="13">
        <f t="shared" si="18"/>
        <v>25</v>
      </c>
      <c r="K422" s="11">
        <v>26484</v>
      </c>
      <c r="L422" s="58" t="s">
        <v>1122</v>
      </c>
      <c r="M422" s="8">
        <f t="shared" si="19"/>
        <v>94.396616825252977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6</v>
      </c>
      <c r="G423" s="7">
        <v>5</v>
      </c>
      <c r="H423" s="7">
        <v>3</v>
      </c>
      <c r="I423" s="7">
        <v>3</v>
      </c>
      <c r="J423" s="13">
        <f t="shared" si="18"/>
        <v>17</v>
      </c>
      <c r="K423" s="11">
        <v>564310</v>
      </c>
      <c r="L423" s="58" t="s">
        <v>1125</v>
      </c>
      <c r="M423" s="8">
        <f t="shared" si="19"/>
        <v>3.0125285747195689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2</v>
      </c>
      <c r="I425" s="7">
        <v>0</v>
      </c>
      <c r="J425" s="13">
        <f t="shared" si="18"/>
        <v>2</v>
      </c>
      <c r="K425" s="11">
        <v>10441</v>
      </c>
      <c r="L425" s="58" t="s">
        <v>1121</v>
      </c>
      <c r="M425" s="8">
        <f t="shared" si="19"/>
        <v>19.155253328225267</v>
      </c>
      <c r="N425" s="7" t="str">
        <f t="shared" si="20"/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1</v>
      </c>
      <c r="H427" s="7">
        <v>0</v>
      </c>
      <c r="I427" s="7">
        <v>0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10</v>
      </c>
      <c r="G429" s="7">
        <v>7</v>
      </c>
      <c r="H429" s="7">
        <v>7</v>
      </c>
      <c r="I429" s="7">
        <v>6</v>
      </c>
      <c r="J429" s="13">
        <f t="shared" si="18"/>
        <v>30</v>
      </c>
      <c r="K429" s="11">
        <v>51601</v>
      </c>
      <c r="L429" s="58" t="s">
        <v>1122</v>
      </c>
      <c r="M429" s="8">
        <f t="shared" si="19"/>
        <v>58.138408170384288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1</v>
      </c>
      <c r="I430" s="7">
        <v>0</v>
      </c>
      <c r="J430" s="13">
        <f t="shared" si="18"/>
        <v>1</v>
      </c>
      <c r="K430" s="11">
        <v>4124</v>
      </c>
      <c r="L430" s="58" t="s">
        <v>1121</v>
      </c>
      <c r="M430" s="8">
        <f t="shared" si="19"/>
        <v>24.248302618816684</v>
      </c>
      <c r="N430" s="7" t="str">
        <f t="shared" si="20"/>
        <v>Baixa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1</v>
      </c>
      <c r="G432" s="7">
        <v>0</v>
      </c>
      <c r="H432" s="7">
        <v>0</v>
      </c>
      <c r="I432" s="7">
        <v>0</v>
      </c>
      <c r="J432" s="13">
        <f t="shared" si="18"/>
        <v>1</v>
      </c>
      <c r="K432" s="11">
        <v>17991</v>
      </c>
      <c r="L432" s="58" t="s">
        <v>1121</v>
      </c>
      <c r="M432" s="8">
        <f t="shared" si="19"/>
        <v>5.5583347229170137</v>
      </c>
      <c r="N432" s="7" t="str">
        <f t="shared" si="20"/>
        <v>Baixa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4</v>
      </c>
      <c r="H433" s="7">
        <v>0</v>
      </c>
      <c r="I433" s="7">
        <v>2</v>
      </c>
      <c r="J433" s="13">
        <f t="shared" si="18"/>
        <v>6</v>
      </c>
      <c r="K433" s="11">
        <v>9454</v>
      </c>
      <c r="L433" s="58" t="s">
        <v>1121</v>
      </c>
      <c r="M433" s="8">
        <f t="shared" si="19"/>
        <v>63.465199915379735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8</v>
      </c>
      <c r="G434" s="7">
        <v>18</v>
      </c>
      <c r="H434" s="7">
        <v>10</v>
      </c>
      <c r="I434" s="7">
        <v>13</v>
      </c>
      <c r="J434" s="13">
        <f t="shared" si="18"/>
        <v>49</v>
      </c>
      <c r="K434" s="11">
        <v>63359</v>
      </c>
      <c r="L434" s="58" t="s">
        <v>1122</v>
      </c>
      <c r="M434" s="8">
        <f t="shared" si="19"/>
        <v>77.337079183699231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2</v>
      </c>
      <c r="I435" s="7">
        <v>1</v>
      </c>
      <c r="J435" s="13">
        <f t="shared" si="18"/>
        <v>3</v>
      </c>
      <c r="K435" s="11">
        <v>19928</v>
      </c>
      <c r="L435" s="58" t="s">
        <v>1121</v>
      </c>
      <c r="M435" s="8">
        <f t="shared" si="19"/>
        <v>15.054195102368528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1</v>
      </c>
      <c r="H436" s="7">
        <v>0</v>
      </c>
      <c r="I436" s="7">
        <v>0</v>
      </c>
      <c r="J436" s="13">
        <f t="shared" si="18"/>
        <v>1</v>
      </c>
      <c r="K436" s="11">
        <v>20719</v>
      </c>
      <c r="L436" s="58" t="s">
        <v>1121</v>
      </c>
      <c r="M436" s="8">
        <f t="shared" si="19"/>
        <v>4.8264877648535167</v>
      </c>
      <c r="N436" s="7" t="str">
        <f t="shared" si="20"/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1</v>
      </c>
      <c r="G439" s="7">
        <v>2</v>
      </c>
      <c r="H439" s="7">
        <v>2</v>
      </c>
      <c r="I439" s="7">
        <v>0</v>
      </c>
      <c r="J439" s="13">
        <f t="shared" si="18"/>
        <v>5</v>
      </c>
      <c r="K439" s="11">
        <v>6522</v>
      </c>
      <c r="L439" s="58" t="s">
        <v>1121</v>
      </c>
      <c r="M439" s="8">
        <f t="shared" si="19"/>
        <v>76.663600122661762</v>
      </c>
      <c r="N439" s="7" t="str">
        <f t="shared" si="20"/>
        <v>Baixa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1</v>
      </c>
      <c r="H440" s="7">
        <v>2</v>
      </c>
      <c r="I440" s="7">
        <v>1</v>
      </c>
      <c r="J440" s="13">
        <f t="shared" si="18"/>
        <v>4</v>
      </c>
      <c r="K440" s="11">
        <v>102728</v>
      </c>
      <c r="L440" s="58" t="s">
        <v>1124</v>
      </c>
      <c r="M440" s="8">
        <f t="shared" si="19"/>
        <v>3.89377774316642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2</v>
      </c>
      <c r="G441" s="7">
        <v>3</v>
      </c>
      <c r="H441" s="7">
        <v>3</v>
      </c>
      <c r="I441" s="7">
        <v>0</v>
      </c>
      <c r="J441" s="13">
        <f t="shared" si="18"/>
        <v>8</v>
      </c>
      <c r="K441" s="11">
        <v>3233</v>
      </c>
      <c r="L441" s="58" t="s">
        <v>1121</v>
      </c>
      <c r="M441" s="8">
        <f t="shared" si="19"/>
        <v>247.44819053510673</v>
      </c>
      <c r="N441" s="7" t="str">
        <f t="shared" si="20"/>
        <v>Média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6</v>
      </c>
      <c r="G442" s="7">
        <v>8</v>
      </c>
      <c r="H442" s="7">
        <v>2</v>
      </c>
      <c r="I442" s="7">
        <v>1</v>
      </c>
      <c r="J442" s="13">
        <f t="shared" si="18"/>
        <v>17</v>
      </c>
      <c r="K442" s="11">
        <v>4915</v>
      </c>
      <c r="L442" s="58" t="s">
        <v>1121</v>
      </c>
      <c r="M442" s="8">
        <f t="shared" si="19"/>
        <v>345.87995930824007</v>
      </c>
      <c r="N442" s="7" t="str">
        <f t="shared" si="20"/>
        <v>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3</v>
      </c>
      <c r="H443" s="7">
        <v>1</v>
      </c>
      <c r="I443" s="7">
        <v>0</v>
      </c>
      <c r="J443" s="13">
        <f t="shared" si="18"/>
        <v>5</v>
      </c>
      <c r="K443" s="11">
        <v>52532</v>
      </c>
      <c r="L443" s="58" t="s">
        <v>1122</v>
      </c>
      <c r="M443" s="8">
        <f t="shared" si="19"/>
        <v>9.5180080712708435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1</v>
      </c>
      <c r="J445" s="13">
        <f t="shared" si="18"/>
        <v>1</v>
      </c>
      <c r="K445" s="11">
        <v>16671</v>
      </c>
      <c r="L445" s="58" t="s">
        <v>1121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9</v>
      </c>
      <c r="G446" s="7">
        <v>7</v>
      </c>
      <c r="H446" s="7">
        <v>8</v>
      </c>
      <c r="I446" s="7">
        <v>6</v>
      </c>
      <c r="J446" s="13">
        <f t="shared" si="18"/>
        <v>30</v>
      </c>
      <c r="K446" s="11">
        <v>7481</v>
      </c>
      <c r="L446" s="58" t="s">
        <v>1121</v>
      </c>
      <c r="M446" s="8">
        <f t="shared" si="19"/>
        <v>401.01590696430964</v>
      </c>
      <c r="N446" s="7" t="str">
        <f t="shared" si="20"/>
        <v>Alta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1</v>
      </c>
      <c r="J447" s="13">
        <f t="shared" si="18"/>
        <v>1</v>
      </c>
      <c r="K447" s="11">
        <v>9008</v>
      </c>
      <c r="L447" s="58" t="s">
        <v>1121</v>
      </c>
      <c r="M447" s="8">
        <f t="shared" si="19"/>
        <v>11.101243339253998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1</v>
      </c>
      <c r="G449" s="7">
        <v>2</v>
      </c>
      <c r="H449" s="7">
        <v>1</v>
      </c>
      <c r="I449" s="7">
        <v>0</v>
      </c>
      <c r="J449" s="13">
        <f t="shared" si="18"/>
        <v>4</v>
      </c>
      <c r="K449" s="11">
        <v>6680</v>
      </c>
      <c r="L449" s="58" t="s">
        <v>1121</v>
      </c>
      <c r="M449" s="8">
        <f t="shared" si="19"/>
        <v>59.880239520958085</v>
      </c>
      <c r="N449" s="7" t="str">
        <f t="shared" si="20"/>
        <v>Baixa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0</v>
      </c>
      <c r="G451" s="7">
        <v>1</v>
      </c>
      <c r="H451" s="7">
        <v>2</v>
      </c>
      <c r="I451" s="7">
        <v>1</v>
      </c>
      <c r="J451" s="13">
        <f t="shared" si="18"/>
        <v>4</v>
      </c>
      <c r="K451" s="11">
        <v>18172</v>
      </c>
      <c r="L451" s="58" t="s">
        <v>1121</v>
      </c>
      <c r="M451" s="8">
        <f t="shared" si="19"/>
        <v>22.01188641866608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2</v>
      </c>
      <c r="I455" s="7">
        <v>0</v>
      </c>
      <c r="J455" s="13">
        <f t="shared" si="21"/>
        <v>2</v>
      </c>
      <c r="K455" s="11">
        <v>18700</v>
      </c>
      <c r="L455" s="58" t="s">
        <v>1121</v>
      </c>
      <c r="M455" s="8">
        <f t="shared" si="22"/>
        <v>10.695187165775401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2</v>
      </c>
      <c r="H456" s="7">
        <v>0</v>
      </c>
      <c r="I456" s="7">
        <v>0</v>
      </c>
      <c r="J456" s="13">
        <f t="shared" si="21"/>
        <v>2</v>
      </c>
      <c r="K456" s="11">
        <v>6532</v>
      </c>
      <c r="L456" s="58" t="s">
        <v>1121</v>
      </c>
      <c r="M456" s="8">
        <f t="shared" si="22"/>
        <v>30.61849357011635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1</v>
      </c>
      <c r="H457" s="7">
        <v>0</v>
      </c>
      <c r="I457" s="7">
        <v>0</v>
      </c>
      <c r="J457" s="13">
        <f t="shared" si="21"/>
        <v>1</v>
      </c>
      <c r="K457" s="11">
        <v>18594</v>
      </c>
      <c r="L457" s="58" t="s">
        <v>1121</v>
      </c>
      <c r="M457" s="8">
        <f t="shared" si="22"/>
        <v>5.3780789501989892</v>
      </c>
      <c r="N457" s="7" t="str">
        <f t="shared" si="23"/>
        <v>Baixa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2</v>
      </c>
      <c r="G458" s="7">
        <v>6</v>
      </c>
      <c r="H458" s="7">
        <v>1</v>
      </c>
      <c r="I458" s="7">
        <v>4</v>
      </c>
      <c r="J458" s="13">
        <f t="shared" si="21"/>
        <v>13</v>
      </c>
      <c r="K458" s="11">
        <v>89256</v>
      </c>
      <c r="L458" s="58" t="s">
        <v>1123</v>
      </c>
      <c r="M458" s="8">
        <f t="shared" si="22"/>
        <v>14.564847181141882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5</v>
      </c>
      <c r="H459" s="7">
        <v>2</v>
      </c>
      <c r="I459" s="7">
        <v>1</v>
      </c>
      <c r="J459" s="13">
        <f t="shared" si="21"/>
        <v>8</v>
      </c>
      <c r="K459" s="11">
        <v>22608</v>
      </c>
      <c r="L459" s="58" t="s">
        <v>1121</v>
      </c>
      <c r="M459" s="8">
        <f t="shared" si="22"/>
        <v>35.385704175513091</v>
      </c>
      <c r="N459" s="7" t="str">
        <f t="shared" si="23"/>
        <v>Baixa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19</v>
      </c>
      <c r="G460" s="7">
        <v>12</v>
      </c>
      <c r="H460" s="7">
        <v>6</v>
      </c>
      <c r="I460" s="7">
        <v>5</v>
      </c>
      <c r="J460" s="13">
        <f t="shared" si="21"/>
        <v>42</v>
      </c>
      <c r="K460" s="11">
        <v>27640</v>
      </c>
      <c r="L460" s="58" t="s">
        <v>1122</v>
      </c>
      <c r="M460" s="8">
        <f t="shared" si="22"/>
        <v>151.95369030390736</v>
      </c>
      <c r="N460" s="7" t="str">
        <f t="shared" si="23"/>
        <v>Média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1</v>
      </c>
      <c r="G462" s="7">
        <v>1</v>
      </c>
      <c r="H462" s="7">
        <v>3</v>
      </c>
      <c r="I462" s="7">
        <v>2</v>
      </c>
      <c r="J462" s="13">
        <f t="shared" si="21"/>
        <v>7</v>
      </c>
      <c r="K462" s="11">
        <v>7904</v>
      </c>
      <c r="L462" s="58" t="s">
        <v>1121</v>
      </c>
      <c r="M462" s="8">
        <f t="shared" si="22"/>
        <v>88.562753036437243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1</v>
      </c>
      <c r="H463" s="7">
        <v>1</v>
      </c>
      <c r="I463" s="7">
        <v>0</v>
      </c>
      <c r="J463" s="13">
        <f t="shared" si="21"/>
        <v>2</v>
      </c>
      <c r="K463" s="11">
        <v>14136</v>
      </c>
      <c r="L463" s="58" t="s">
        <v>1121</v>
      </c>
      <c r="M463" s="8">
        <f t="shared" si="22"/>
        <v>14.14827391058291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3</v>
      </c>
      <c r="H464" s="7">
        <v>2</v>
      </c>
      <c r="I464" s="7">
        <v>1</v>
      </c>
      <c r="J464" s="13">
        <f t="shared" si="21"/>
        <v>6</v>
      </c>
      <c r="K464" s="11">
        <v>60142</v>
      </c>
      <c r="L464" s="58" t="s">
        <v>1122</v>
      </c>
      <c r="M464" s="8">
        <f t="shared" si="22"/>
        <v>9.9763892121977982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1</v>
      </c>
      <c r="H465" s="7">
        <v>0</v>
      </c>
      <c r="I465" s="7">
        <v>0</v>
      </c>
      <c r="J465" s="13">
        <f t="shared" si="21"/>
        <v>1</v>
      </c>
      <c r="K465" s="11">
        <v>4134</v>
      </c>
      <c r="L465" s="58" t="s">
        <v>1121</v>
      </c>
      <c r="M465" s="8">
        <f t="shared" si="22"/>
        <v>24.189646831156264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2</v>
      </c>
      <c r="H466" s="7">
        <v>1</v>
      </c>
      <c r="I466" s="7">
        <v>1</v>
      </c>
      <c r="J466" s="13">
        <f t="shared" si="21"/>
        <v>4</v>
      </c>
      <c r="K466" s="11">
        <v>15207</v>
      </c>
      <c r="L466" s="58" t="s">
        <v>1121</v>
      </c>
      <c r="M466" s="8">
        <f t="shared" si="22"/>
        <v>26.303675938712434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1</v>
      </c>
      <c r="J468" s="13">
        <f t="shared" si="21"/>
        <v>1</v>
      </c>
      <c r="K468" s="11">
        <v>4044</v>
      </c>
      <c r="L468" s="58" t="s">
        <v>1121</v>
      </c>
      <c r="M468" s="8">
        <f t="shared" si="22"/>
        <v>24.72799208704253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1</v>
      </c>
      <c r="G469" s="7">
        <v>0</v>
      </c>
      <c r="H469" s="7">
        <v>0</v>
      </c>
      <c r="I469" s="7">
        <v>0</v>
      </c>
      <c r="J469" s="13">
        <f t="shared" si="21"/>
        <v>1</v>
      </c>
      <c r="K469" s="11">
        <v>2784</v>
      </c>
      <c r="L469" s="58" t="s">
        <v>1121</v>
      </c>
      <c r="M469" s="8">
        <f t="shared" si="22"/>
        <v>35.919540229885058</v>
      </c>
      <c r="N469" s="7" t="str">
        <f t="shared" si="23"/>
        <v>Baixa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2</v>
      </c>
      <c r="G470" s="7">
        <v>3</v>
      </c>
      <c r="H470" s="7">
        <v>3</v>
      </c>
      <c r="I470" s="7">
        <v>1</v>
      </c>
      <c r="J470" s="13">
        <f t="shared" si="21"/>
        <v>9</v>
      </c>
      <c r="K470" s="11">
        <v>13330</v>
      </c>
      <c r="L470" s="58" t="s">
        <v>1121</v>
      </c>
      <c r="M470" s="8">
        <f t="shared" si="22"/>
        <v>67.516879219804949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1</v>
      </c>
      <c r="H477" s="7">
        <v>1</v>
      </c>
      <c r="I477" s="7">
        <v>0</v>
      </c>
      <c r="J477" s="13">
        <f t="shared" si="21"/>
        <v>2</v>
      </c>
      <c r="K477" s="11">
        <v>11050</v>
      </c>
      <c r="L477" s="58" t="s">
        <v>1121</v>
      </c>
      <c r="M477" s="8">
        <f t="shared" si="22"/>
        <v>18.099547511312217</v>
      </c>
      <c r="N477" s="7" t="str">
        <f t="shared" si="23"/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1</v>
      </c>
      <c r="G479" s="7">
        <v>0</v>
      </c>
      <c r="H479" s="7">
        <v>0</v>
      </c>
      <c r="I479" s="7">
        <v>0</v>
      </c>
      <c r="J479" s="13">
        <f t="shared" si="21"/>
        <v>1</v>
      </c>
      <c r="K479" s="11">
        <v>12508</v>
      </c>
      <c r="L479" s="58" t="s">
        <v>1121</v>
      </c>
      <c r="M479" s="8">
        <f t="shared" si="22"/>
        <v>7.9948832747041898</v>
      </c>
      <c r="N479" s="7" t="str">
        <f t="shared" si="23"/>
        <v>Baixa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4</v>
      </c>
      <c r="G480" s="7">
        <v>4</v>
      </c>
      <c r="H480" s="7">
        <v>8</v>
      </c>
      <c r="I480" s="7">
        <v>4</v>
      </c>
      <c r="J480" s="13">
        <f t="shared" si="21"/>
        <v>20</v>
      </c>
      <c r="K480" s="11">
        <v>37473</v>
      </c>
      <c r="L480" s="58" t="s">
        <v>1122</v>
      </c>
      <c r="M480" s="8">
        <f t="shared" si="22"/>
        <v>53.371761001254242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1</v>
      </c>
      <c r="J481" s="13">
        <f t="shared" si="21"/>
        <v>1</v>
      </c>
      <c r="K481" s="11">
        <v>3758</v>
      </c>
      <c r="L481" s="58" t="s">
        <v>1121</v>
      </c>
      <c r="M481" s="8">
        <f t="shared" si="22"/>
        <v>26.609898882384247</v>
      </c>
      <c r="N481" s="7" t="str">
        <f t="shared" si="23"/>
        <v>Baixa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50</v>
      </c>
      <c r="G483" s="7">
        <v>42</v>
      </c>
      <c r="H483" s="7">
        <v>13</v>
      </c>
      <c r="I483" s="7">
        <v>6</v>
      </c>
      <c r="J483" s="13">
        <f t="shared" si="21"/>
        <v>111</v>
      </c>
      <c r="K483" s="11">
        <v>20882</v>
      </c>
      <c r="L483" s="58" t="s">
        <v>1121</v>
      </c>
      <c r="M483" s="8">
        <f t="shared" si="22"/>
        <v>531.55827985825113</v>
      </c>
      <c r="N483" s="7" t="str">
        <f t="shared" si="23"/>
        <v>Muito Alta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1</v>
      </c>
      <c r="G484" s="7">
        <v>1</v>
      </c>
      <c r="H484" s="7">
        <v>0</v>
      </c>
      <c r="I484" s="7">
        <v>0</v>
      </c>
      <c r="J484" s="13">
        <f t="shared" si="21"/>
        <v>2</v>
      </c>
      <c r="K484" s="11">
        <v>6446</v>
      </c>
      <c r="L484" s="58" t="s">
        <v>1121</v>
      </c>
      <c r="M484" s="8">
        <f t="shared" si="22"/>
        <v>31.026993484331367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1</v>
      </c>
      <c r="G485" s="7">
        <v>2</v>
      </c>
      <c r="H485" s="7">
        <v>1</v>
      </c>
      <c r="I485" s="7">
        <v>0</v>
      </c>
      <c r="J485" s="13">
        <f t="shared" si="21"/>
        <v>4</v>
      </c>
      <c r="K485" s="11">
        <v>10720</v>
      </c>
      <c r="L485" s="58" t="s">
        <v>1121</v>
      </c>
      <c r="M485" s="8">
        <f t="shared" si="22"/>
        <v>37.313432835820898</v>
      </c>
      <c r="N485" s="7" t="str">
        <f t="shared" si="23"/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1</v>
      </c>
      <c r="G486" s="7">
        <v>2</v>
      </c>
      <c r="H486" s="7">
        <v>0</v>
      </c>
      <c r="I486" s="7">
        <v>0</v>
      </c>
      <c r="J486" s="13">
        <f t="shared" si="21"/>
        <v>3</v>
      </c>
      <c r="K486" s="11">
        <v>5666</v>
      </c>
      <c r="L486" s="58" t="s">
        <v>1121</v>
      </c>
      <c r="M486" s="8">
        <f t="shared" si="22"/>
        <v>52.947405577126723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1</v>
      </c>
      <c r="H487" s="7">
        <v>0</v>
      </c>
      <c r="I487" s="7">
        <v>0</v>
      </c>
      <c r="J487" s="13">
        <f t="shared" si="21"/>
        <v>1</v>
      </c>
      <c r="K487" s="11">
        <v>31471</v>
      </c>
      <c r="L487" s="58" t="s">
        <v>1122</v>
      </c>
      <c r="M487" s="8">
        <f t="shared" si="22"/>
        <v>3.1775285183184523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1</v>
      </c>
      <c r="G489" s="7">
        <v>0</v>
      </c>
      <c r="H489" s="7">
        <v>0</v>
      </c>
      <c r="I489" s="7">
        <v>2</v>
      </c>
      <c r="J489" s="13">
        <f t="shared" si="21"/>
        <v>3</v>
      </c>
      <c r="K489" s="11">
        <v>13557</v>
      </c>
      <c r="L489" s="58" t="s">
        <v>1121</v>
      </c>
      <c r="M489" s="8">
        <f t="shared" si="22"/>
        <v>22.128789555211331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1</v>
      </c>
      <c r="G490" s="7">
        <v>1</v>
      </c>
      <c r="H490" s="7">
        <v>0</v>
      </c>
      <c r="I490" s="7">
        <v>0</v>
      </c>
      <c r="J490" s="13">
        <f t="shared" si="21"/>
        <v>2</v>
      </c>
      <c r="K490" s="11">
        <v>10721</v>
      </c>
      <c r="L490" s="58" t="s">
        <v>1121</v>
      </c>
      <c r="M490" s="8">
        <f t="shared" si="22"/>
        <v>18.654976214905325</v>
      </c>
      <c r="N490" s="7" t="str">
        <f t="shared" si="23"/>
        <v>Baixa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1</v>
      </c>
      <c r="G492" s="7">
        <v>1</v>
      </c>
      <c r="H492" s="7">
        <v>2</v>
      </c>
      <c r="I492" s="7">
        <v>5</v>
      </c>
      <c r="J492" s="13">
        <f t="shared" si="21"/>
        <v>9</v>
      </c>
      <c r="K492" s="11">
        <v>4861</v>
      </c>
      <c r="L492" s="58" t="s">
        <v>1121</v>
      </c>
      <c r="M492" s="8">
        <f t="shared" si="22"/>
        <v>185.14708907632175</v>
      </c>
      <c r="N492" s="7" t="str">
        <f t="shared" si="23"/>
        <v>Média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4</v>
      </c>
      <c r="J495" s="13">
        <f t="shared" si="21"/>
        <v>4</v>
      </c>
      <c r="K495" s="11">
        <v>2240</v>
      </c>
      <c r="L495" s="58" t="s">
        <v>1121</v>
      </c>
      <c r="M495" s="8">
        <f t="shared" si="22"/>
        <v>178.57142857142856</v>
      </c>
      <c r="N495" s="7" t="str">
        <f t="shared" si="23"/>
        <v>Média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2</v>
      </c>
      <c r="I496" s="7">
        <v>0</v>
      </c>
      <c r="J496" s="13">
        <f t="shared" si="21"/>
        <v>2</v>
      </c>
      <c r="K496" s="11">
        <v>8648</v>
      </c>
      <c r="L496" s="58" t="s">
        <v>1121</v>
      </c>
      <c r="M496" s="8">
        <f t="shared" si="22"/>
        <v>23.126734505087882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1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1121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4</v>
      </c>
      <c r="G498" s="7">
        <v>18</v>
      </c>
      <c r="H498" s="7">
        <v>20</v>
      </c>
      <c r="I498" s="7">
        <v>8</v>
      </c>
      <c r="J498" s="13">
        <f t="shared" si="21"/>
        <v>50</v>
      </c>
      <c r="K498" s="11">
        <v>20999</v>
      </c>
      <c r="L498" s="58" t="s">
        <v>1121</v>
      </c>
      <c r="M498" s="8">
        <f t="shared" si="22"/>
        <v>238.10657650364303</v>
      </c>
      <c r="N498" s="7" t="str">
        <f t="shared" si="23"/>
        <v>Média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1</v>
      </c>
      <c r="H499" s="7">
        <v>0</v>
      </c>
      <c r="I499" s="7">
        <v>0</v>
      </c>
      <c r="J499" s="13">
        <f t="shared" si="21"/>
        <v>1</v>
      </c>
      <c r="K499" s="11">
        <v>21017</v>
      </c>
      <c r="L499" s="58" t="s">
        <v>1121</v>
      </c>
      <c r="M499" s="8">
        <f t="shared" si="22"/>
        <v>4.7580530047104723</v>
      </c>
      <c r="N499" s="7" t="str">
        <f t="shared" si="23"/>
        <v>Baixa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1</v>
      </c>
      <c r="H500" s="7">
        <v>0</v>
      </c>
      <c r="I500" s="7">
        <v>0</v>
      </c>
      <c r="J500" s="13">
        <f t="shared" si="21"/>
        <v>1</v>
      </c>
      <c r="K500" s="11">
        <v>13180</v>
      </c>
      <c r="L500" s="58" t="s">
        <v>1121</v>
      </c>
      <c r="M500" s="8">
        <f t="shared" si="22"/>
        <v>7.587253414264036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1</v>
      </c>
      <c r="G501" s="7">
        <v>6</v>
      </c>
      <c r="H501" s="7">
        <v>7</v>
      </c>
      <c r="I501" s="7">
        <v>2</v>
      </c>
      <c r="J501" s="13">
        <f t="shared" si="21"/>
        <v>16</v>
      </c>
      <c r="K501" s="11">
        <v>47682</v>
      </c>
      <c r="L501" s="58" t="s">
        <v>1122</v>
      </c>
      <c r="M501" s="8">
        <f t="shared" si="22"/>
        <v>33.555639444654169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1</v>
      </c>
      <c r="I502" s="7">
        <v>0</v>
      </c>
      <c r="J502" s="13">
        <f t="shared" si="21"/>
        <v>1</v>
      </c>
      <c r="K502" s="11">
        <v>4889</v>
      </c>
      <c r="L502" s="58" t="s">
        <v>1121</v>
      </c>
      <c r="M502" s="8">
        <f t="shared" si="22"/>
        <v>20.45408058907752</v>
      </c>
      <c r="N502" s="7" t="str">
        <f t="shared" si="23"/>
        <v>Baixa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6</v>
      </c>
      <c r="G503" s="7">
        <v>6</v>
      </c>
      <c r="H503" s="7">
        <v>8</v>
      </c>
      <c r="I503" s="7">
        <v>3</v>
      </c>
      <c r="J503" s="13">
        <f t="shared" si="21"/>
        <v>23</v>
      </c>
      <c r="K503" s="11">
        <v>21534</v>
      </c>
      <c r="L503" s="58" t="s">
        <v>1121</v>
      </c>
      <c r="M503" s="8">
        <f t="shared" si="22"/>
        <v>106.80783876660166</v>
      </c>
      <c r="N503" s="7" t="str">
        <f t="shared" si="23"/>
        <v>Média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1</v>
      </c>
      <c r="H504" s="7">
        <v>0</v>
      </c>
      <c r="I504" s="7">
        <v>0</v>
      </c>
      <c r="J504" s="13">
        <f t="shared" si="21"/>
        <v>1</v>
      </c>
      <c r="K504" s="11">
        <v>23569</v>
      </c>
      <c r="L504" s="58" t="s">
        <v>1121</v>
      </c>
      <c r="M504" s="8">
        <f t="shared" si="22"/>
        <v>4.2428613857185287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2</v>
      </c>
      <c r="G505" s="7">
        <v>0</v>
      </c>
      <c r="H505" s="7">
        <v>0</v>
      </c>
      <c r="I505" s="7">
        <v>0</v>
      </c>
      <c r="J505" s="13">
        <f t="shared" si="21"/>
        <v>2</v>
      </c>
      <c r="K505" s="11">
        <v>404804</v>
      </c>
      <c r="L505" s="58" t="s">
        <v>1125</v>
      </c>
      <c r="M505" s="8">
        <f t="shared" si="22"/>
        <v>0.49406626416735017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0</v>
      </c>
      <c r="G507" s="7">
        <v>4</v>
      </c>
      <c r="H507" s="7">
        <v>1</v>
      </c>
      <c r="I507" s="7">
        <v>0</v>
      </c>
      <c r="J507" s="13">
        <f t="shared" si="21"/>
        <v>5</v>
      </c>
      <c r="K507" s="11">
        <v>8815</v>
      </c>
      <c r="L507" s="58" t="s">
        <v>1121</v>
      </c>
      <c r="M507" s="8">
        <f t="shared" si="22"/>
        <v>56.72149744753262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8</v>
      </c>
      <c r="G511" s="7">
        <v>3</v>
      </c>
      <c r="H511" s="7">
        <v>5</v>
      </c>
      <c r="I511" s="7">
        <v>1</v>
      </c>
      <c r="J511" s="13">
        <f t="shared" si="21"/>
        <v>17</v>
      </c>
      <c r="K511" s="11">
        <v>108113</v>
      </c>
      <c r="L511" s="58" t="s">
        <v>1124</v>
      </c>
      <c r="M511" s="8">
        <f t="shared" si="22"/>
        <v>15.724288475946462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61</v>
      </c>
      <c r="G512" s="7">
        <v>33</v>
      </c>
      <c r="H512" s="7">
        <v>57</v>
      </c>
      <c r="I512" s="7">
        <v>32</v>
      </c>
      <c r="J512" s="13">
        <f t="shared" si="21"/>
        <v>183</v>
      </c>
      <c r="K512" s="11">
        <v>26997</v>
      </c>
      <c r="L512" s="58" t="s">
        <v>1122</v>
      </c>
      <c r="M512" s="8">
        <f t="shared" si="22"/>
        <v>677.85309478830982</v>
      </c>
      <c r="N512" s="7" t="str">
        <f t="shared" si="23"/>
        <v>Muito Alta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1</v>
      </c>
      <c r="H516" s="7">
        <v>1</v>
      </c>
      <c r="I516" s="7">
        <v>10</v>
      </c>
      <c r="J516" s="13">
        <f t="shared" si="21"/>
        <v>12</v>
      </c>
      <c r="K516" s="11">
        <v>6939</v>
      </c>
      <c r="L516" s="58" t="s">
        <v>1121</v>
      </c>
      <c r="M516" s="8">
        <f t="shared" si="22"/>
        <v>172.93558149589276</v>
      </c>
      <c r="N516" s="7" t="str">
        <f t="shared" si="23"/>
        <v>Média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1</v>
      </c>
      <c r="I517" s="7">
        <v>1</v>
      </c>
      <c r="J517" s="13">
        <f t="shared" ref="J517:J580" si="24">F517+G517+H517+I517</f>
        <v>2</v>
      </c>
      <c r="K517" s="11">
        <v>3314</v>
      </c>
      <c r="L517" s="58" t="s">
        <v>1121</v>
      </c>
      <c r="M517" s="8">
        <f t="shared" ref="M517:M580" si="25">(J517/K517)*100000</f>
        <v>60.350030175015085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0</v>
      </c>
      <c r="H520" s="7">
        <v>2</v>
      </c>
      <c r="I520" s="7">
        <v>0</v>
      </c>
      <c r="J520" s="13">
        <f t="shared" si="24"/>
        <v>3</v>
      </c>
      <c r="K520" s="11">
        <v>26709</v>
      </c>
      <c r="L520" s="58" t="s">
        <v>1122</v>
      </c>
      <c r="M520" s="8">
        <f t="shared" si="25"/>
        <v>11.232168931820734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1</v>
      </c>
      <c r="H522" s="7">
        <v>0</v>
      </c>
      <c r="I522" s="7">
        <v>0</v>
      </c>
      <c r="J522" s="13">
        <f t="shared" si="24"/>
        <v>1</v>
      </c>
      <c r="K522" s="11">
        <v>3255</v>
      </c>
      <c r="L522" s="58" t="s">
        <v>1121</v>
      </c>
      <c r="M522" s="8">
        <f t="shared" si="25"/>
        <v>30.721966205837173</v>
      </c>
      <c r="N522" s="7" t="str">
        <f t="shared" si="26"/>
        <v>Baixa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10</v>
      </c>
      <c r="G524" s="7">
        <v>7</v>
      </c>
      <c r="H524" s="7">
        <v>12</v>
      </c>
      <c r="I524" s="7">
        <v>10</v>
      </c>
      <c r="J524" s="13">
        <f t="shared" si="24"/>
        <v>39</v>
      </c>
      <c r="K524" s="11">
        <v>93577</v>
      </c>
      <c r="L524" s="58" t="s">
        <v>1123</v>
      </c>
      <c r="M524" s="8">
        <f t="shared" si="25"/>
        <v>41.676907787169924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1</v>
      </c>
      <c r="H525" s="7">
        <v>0</v>
      </c>
      <c r="I525" s="7">
        <v>0</v>
      </c>
      <c r="J525" s="13">
        <f t="shared" si="24"/>
        <v>1</v>
      </c>
      <c r="K525" s="11">
        <v>3627</v>
      </c>
      <c r="L525" s="58" t="s">
        <v>1121</v>
      </c>
      <c r="M525" s="8">
        <f t="shared" si="25"/>
        <v>27.570995312930798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1</v>
      </c>
      <c r="G526" s="7">
        <v>3</v>
      </c>
      <c r="H526" s="7">
        <v>7</v>
      </c>
      <c r="I526" s="7">
        <v>10</v>
      </c>
      <c r="J526" s="13">
        <f t="shared" si="24"/>
        <v>21</v>
      </c>
      <c r="K526" s="11">
        <v>15280</v>
      </c>
      <c r="L526" s="58" t="s">
        <v>1121</v>
      </c>
      <c r="M526" s="8">
        <f t="shared" si="25"/>
        <v>137.434554973822</v>
      </c>
      <c r="N526" s="7" t="str">
        <f t="shared" si="26"/>
        <v>Média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8</v>
      </c>
      <c r="G529" s="7">
        <v>18</v>
      </c>
      <c r="H529" s="7">
        <v>18</v>
      </c>
      <c r="I529" s="7">
        <v>18</v>
      </c>
      <c r="J529" s="13">
        <f t="shared" si="24"/>
        <v>62</v>
      </c>
      <c r="K529" s="11">
        <v>99770</v>
      </c>
      <c r="L529" s="58" t="s">
        <v>1123</v>
      </c>
      <c r="M529" s="8">
        <f t="shared" si="25"/>
        <v>62.142928736093012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4</v>
      </c>
      <c r="G530" s="7">
        <v>0</v>
      </c>
      <c r="H530" s="7">
        <v>0</v>
      </c>
      <c r="I530" s="7">
        <v>1</v>
      </c>
      <c r="J530" s="13">
        <f t="shared" si="24"/>
        <v>5</v>
      </c>
      <c r="K530" s="11">
        <v>5718</v>
      </c>
      <c r="L530" s="58" t="s">
        <v>1121</v>
      </c>
      <c r="M530" s="8">
        <f t="shared" si="25"/>
        <v>87.44316194473592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1</v>
      </c>
      <c r="I531" s="7">
        <v>0</v>
      </c>
      <c r="J531" s="13">
        <f t="shared" si="24"/>
        <v>1</v>
      </c>
      <c r="K531" s="11">
        <v>31326</v>
      </c>
      <c r="L531" s="58" t="s">
        <v>1122</v>
      </c>
      <c r="M531" s="8">
        <f t="shared" si="25"/>
        <v>3.1922364808785031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47</v>
      </c>
      <c r="G532" s="7">
        <v>43</v>
      </c>
      <c r="H532" s="7">
        <v>42</v>
      </c>
      <c r="I532" s="7">
        <v>10</v>
      </c>
      <c r="J532" s="13">
        <f t="shared" si="24"/>
        <v>142</v>
      </c>
      <c r="K532" s="11">
        <v>10731</v>
      </c>
      <c r="L532" s="58" t="s">
        <v>1121</v>
      </c>
      <c r="M532" s="8">
        <f t="shared" si="25"/>
        <v>1323.2690336408536</v>
      </c>
      <c r="N532" s="7" t="str">
        <f t="shared" si="26"/>
        <v>Muito 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1</v>
      </c>
      <c r="H533" s="7">
        <v>0</v>
      </c>
      <c r="I533" s="7">
        <v>0</v>
      </c>
      <c r="J533" s="13">
        <f t="shared" si="24"/>
        <v>1</v>
      </c>
      <c r="K533" s="11">
        <v>5273</v>
      </c>
      <c r="L533" s="58" t="s">
        <v>1121</v>
      </c>
      <c r="M533" s="8">
        <f t="shared" si="25"/>
        <v>18.964536317087045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2</v>
      </c>
      <c r="I537" s="7">
        <v>2</v>
      </c>
      <c r="J537" s="13">
        <f t="shared" si="24"/>
        <v>4</v>
      </c>
      <c r="K537" s="11">
        <v>41529</v>
      </c>
      <c r="L537" s="58" t="s">
        <v>1122</v>
      </c>
      <c r="M537" s="8">
        <f t="shared" si="25"/>
        <v>9.6318235449926561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0</v>
      </c>
      <c r="G539" s="7">
        <v>4</v>
      </c>
      <c r="H539" s="7">
        <v>0</v>
      </c>
      <c r="I539" s="7">
        <v>0</v>
      </c>
      <c r="J539" s="13">
        <f t="shared" si="24"/>
        <v>4</v>
      </c>
      <c r="K539" s="11">
        <v>3144</v>
      </c>
      <c r="L539" s="58" t="s">
        <v>1121</v>
      </c>
      <c r="M539" s="8">
        <f t="shared" si="25"/>
        <v>127.2264631043257</v>
      </c>
      <c r="N539" s="7" t="str">
        <f t="shared" si="26"/>
        <v>Média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1</v>
      </c>
      <c r="I540" s="7">
        <v>0</v>
      </c>
      <c r="J540" s="13">
        <f t="shared" si="24"/>
        <v>1</v>
      </c>
      <c r="K540" s="11">
        <v>4647</v>
      </c>
      <c r="L540" s="58" t="s">
        <v>1121</v>
      </c>
      <c r="M540" s="8">
        <f t="shared" si="25"/>
        <v>21.519259737465031</v>
      </c>
      <c r="N540" s="7" t="str">
        <f t="shared" si="26"/>
        <v>Baixa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2</v>
      </c>
      <c r="I544" s="7">
        <v>2</v>
      </c>
      <c r="J544" s="13">
        <f t="shared" si="24"/>
        <v>4</v>
      </c>
      <c r="K544" s="11">
        <v>73994</v>
      </c>
      <c r="L544" s="58" t="s">
        <v>1123</v>
      </c>
      <c r="M544" s="8">
        <f t="shared" si="25"/>
        <v>5.4058437170581399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2</v>
      </c>
      <c r="G545" s="7">
        <v>0</v>
      </c>
      <c r="H545" s="7">
        <v>3</v>
      </c>
      <c r="I545" s="7">
        <v>3</v>
      </c>
      <c r="J545" s="13">
        <f t="shared" si="24"/>
        <v>8</v>
      </c>
      <c r="K545" s="11">
        <v>5954</v>
      </c>
      <c r="L545" s="58" t="s">
        <v>1121</v>
      </c>
      <c r="M545" s="8">
        <f t="shared" si="25"/>
        <v>134.36345314074572</v>
      </c>
      <c r="N545" s="7" t="str">
        <f t="shared" si="26"/>
        <v>Média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8</v>
      </c>
      <c r="G546" s="7">
        <v>5</v>
      </c>
      <c r="H546" s="7">
        <v>2</v>
      </c>
      <c r="I546" s="7">
        <v>1</v>
      </c>
      <c r="J546" s="13">
        <f t="shared" si="24"/>
        <v>16</v>
      </c>
      <c r="K546" s="11">
        <v>6332</v>
      </c>
      <c r="L546" s="58" t="s">
        <v>1121</v>
      </c>
      <c r="M546" s="8">
        <f t="shared" si="25"/>
        <v>252.68477574226151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4</v>
      </c>
      <c r="H548" s="7">
        <v>4</v>
      </c>
      <c r="I548" s="7">
        <v>0</v>
      </c>
      <c r="J548" s="13">
        <f t="shared" si="24"/>
        <v>8</v>
      </c>
      <c r="K548" s="11">
        <v>6084</v>
      </c>
      <c r="L548" s="58" t="s">
        <v>1121</v>
      </c>
      <c r="M548" s="8">
        <f t="shared" si="25"/>
        <v>131.49243918474687</v>
      </c>
      <c r="N548" s="7" t="str">
        <f t="shared" si="26"/>
        <v>Média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1</v>
      </c>
      <c r="G549" s="7">
        <v>0</v>
      </c>
      <c r="H549" s="7">
        <v>0</v>
      </c>
      <c r="I549" s="7">
        <v>1</v>
      </c>
      <c r="J549" s="13">
        <f t="shared" si="24"/>
        <v>2</v>
      </c>
      <c r="K549" s="11">
        <v>4510</v>
      </c>
      <c r="L549" s="58" t="s">
        <v>1121</v>
      </c>
      <c r="M549" s="8">
        <f t="shared" si="25"/>
        <v>44.345898004434588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2</v>
      </c>
      <c r="G550" s="7">
        <v>4</v>
      </c>
      <c r="H550" s="7">
        <v>1</v>
      </c>
      <c r="I550" s="7">
        <v>5</v>
      </c>
      <c r="J550" s="13">
        <f t="shared" si="24"/>
        <v>12</v>
      </c>
      <c r="K550" s="11">
        <v>8270</v>
      </c>
      <c r="L550" s="58" t="s">
        <v>1121</v>
      </c>
      <c r="M550" s="8">
        <f t="shared" si="25"/>
        <v>145.10278113663847</v>
      </c>
      <c r="N550" s="7" t="str">
        <f t="shared" si="26"/>
        <v>Média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18</v>
      </c>
      <c r="G553" s="7">
        <v>18</v>
      </c>
      <c r="H553" s="7">
        <v>8</v>
      </c>
      <c r="I553" s="7">
        <v>4</v>
      </c>
      <c r="J553" s="13">
        <f t="shared" si="24"/>
        <v>48</v>
      </c>
      <c r="K553" s="11">
        <v>5671</v>
      </c>
      <c r="L553" s="58" t="s">
        <v>1121</v>
      </c>
      <c r="M553" s="8">
        <f t="shared" si="25"/>
        <v>846.41156762475748</v>
      </c>
      <c r="N553" s="7" t="str">
        <f t="shared" si="26"/>
        <v>Muito Alta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1</v>
      </c>
      <c r="G554" s="7">
        <v>1</v>
      </c>
      <c r="H554" s="7">
        <v>1</v>
      </c>
      <c r="I554" s="7">
        <v>3</v>
      </c>
      <c r="J554" s="13">
        <f t="shared" si="24"/>
        <v>6</v>
      </c>
      <c r="K554" s="11">
        <v>15543</v>
      </c>
      <c r="L554" s="58" t="s">
        <v>1121</v>
      </c>
      <c r="M554" s="8">
        <f t="shared" si="25"/>
        <v>38.602586373287011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169</v>
      </c>
      <c r="G555" s="7">
        <v>218</v>
      </c>
      <c r="H555" s="7">
        <v>221</v>
      </c>
      <c r="I555" s="7">
        <v>175</v>
      </c>
      <c r="J555" s="13">
        <f t="shared" si="24"/>
        <v>783</v>
      </c>
      <c r="K555" s="11">
        <v>93101</v>
      </c>
      <c r="L555" s="58" t="s">
        <v>1123</v>
      </c>
      <c r="M555" s="8">
        <f t="shared" si="25"/>
        <v>841.0221157667479</v>
      </c>
      <c r="N555" s="7" t="str">
        <f t="shared" si="26"/>
        <v>Muito 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7</v>
      </c>
      <c r="G556" s="7">
        <v>5</v>
      </c>
      <c r="H556" s="7">
        <v>11</v>
      </c>
      <c r="I556" s="7">
        <v>3</v>
      </c>
      <c r="J556" s="13">
        <f t="shared" si="24"/>
        <v>26</v>
      </c>
      <c r="K556" s="11">
        <v>92430</v>
      </c>
      <c r="L556" s="58" t="s">
        <v>1123</v>
      </c>
      <c r="M556" s="8">
        <f t="shared" si="25"/>
        <v>28.129395218002813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22</v>
      </c>
      <c r="G557" s="7">
        <v>10</v>
      </c>
      <c r="H557" s="7">
        <v>13</v>
      </c>
      <c r="I557" s="7">
        <v>27</v>
      </c>
      <c r="J557" s="13">
        <f t="shared" si="24"/>
        <v>72</v>
      </c>
      <c r="K557" s="11">
        <v>21418</v>
      </c>
      <c r="L557" s="58" t="s">
        <v>1121</v>
      </c>
      <c r="M557" s="8">
        <f t="shared" si="25"/>
        <v>336.16584181529555</v>
      </c>
      <c r="N557" s="7" t="str">
        <f t="shared" si="26"/>
        <v>Alta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1</v>
      </c>
      <c r="J558" s="13">
        <f t="shared" si="24"/>
        <v>1</v>
      </c>
      <c r="K558" s="11">
        <v>20940</v>
      </c>
      <c r="L558" s="58" t="s">
        <v>1121</v>
      </c>
      <c r="M558" s="8">
        <f t="shared" si="25"/>
        <v>4.7755491881566385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3</v>
      </c>
      <c r="G559" s="7">
        <v>0</v>
      </c>
      <c r="H559" s="7">
        <v>2</v>
      </c>
      <c r="I559" s="7">
        <v>3</v>
      </c>
      <c r="J559" s="13">
        <f t="shared" si="24"/>
        <v>8</v>
      </c>
      <c r="K559" s="11">
        <v>24375</v>
      </c>
      <c r="L559" s="58" t="s">
        <v>1121</v>
      </c>
      <c r="M559" s="8">
        <f t="shared" si="25"/>
        <v>32.820512820512818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3</v>
      </c>
      <c r="G560" s="7">
        <v>4</v>
      </c>
      <c r="H560" s="7">
        <v>4</v>
      </c>
      <c r="I560" s="7">
        <v>4</v>
      </c>
      <c r="J560" s="13">
        <f t="shared" si="24"/>
        <v>15</v>
      </c>
      <c r="K560" s="11">
        <v>16294</v>
      </c>
      <c r="L560" s="58" t="s">
        <v>1121</v>
      </c>
      <c r="M560" s="8">
        <f t="shared" si="25"/>
        <v>92.058426414631143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1</v>
      </c>
      <c r="H561" s="7">
        <v>1</v>
      </c>
      <c r="I561" s="7">
        <v>0</v>
      </c>
      <c r="J561" s="13">
        <f t="shared" si="24"/>
        <v>2</v>
      </c>
      <c r="K561" s="11">
        <v>8112</v>
      </c>
      <c r="L561" s="58" t="s">
        <v>1121</v>
      </c>
      <c r="M561" s="8">
        <f t="shared" si="25"/>
        <v>24.65483234714004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13</v>
      </c>
      <c r="G564" s="7">
        <v>13</v>
      </c>
      <c r="H564" s="7">
        <v>16</v>
      </c>
      <c r="I564" s="7">
        <v>10</v>
      </c>
      <c r="J564" s="13">
        <f t="shared" si="24"/>
        <v>52</v>
      </c>
      <c r="K564" s="11">
        <v>113998</v>
      </c>
      <c r="L564" s="58" t="s">
        <v>1124</v>
      </c>
      <c r="M564" s="8">
        <f t="shared" si="25"/>
        <v>45.61483534798856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33</v>
      </c>
      <c r="G566" s="7">
        <v>40</v>
      </c>
      <c r="H566" s="7">
        <v>18</v>
      </c>
      <c r="I566" s="7">
        <v>38</v>
      </c>
      <c r="J566" s="13">
        <f t="shared" si="24"/>
        <v>129</v>
      </c>
      <c r="K566" s="11">
        <v>150833</v>
      </c>
      <c r="L566" s="58" t="s">
        <v>1124</v>
      </c>
      <c r="M566" s="8">
        <f t="shared" si="25"/>
        <v>85.525050884090348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4</v>
      </c>
      <c r="G567" s="7">
        <v>8</v>
      </c>
      <c r="H567" s="7">
        <v>1</v>
      </c>
      <c r="I567" s="7">
        <v>1</v>
      </c>
      <c r="J567" s="13">
        <f t="shared" si="24"/>
        <v>14</v>
      </c>
      <c r="K567" s="11">
        <v>90041</v>
      </c>
      <c r="L567" s="58" t="s">
        <v>1123</v>
      </c>
      <c r="M567" s="8">
        <f t="shared" si="25"/>
        <v>15.548472362590376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1</v>
      </c>
      <c r="G570" s="7">
        <v>3</v>
      </c>
      <c r="H570" s="7">
        <v>2</v>
      </c>
      <c r="I570" s="7">
        <v>4</v>
      </c>
      <c r="J570" s="13">
        <f t="shared" si="24"/>
        <v>10</v>
      </c>
      <c r="K570" s="11">
        <v>4849</v>
      </c>
      <c r="L570" s="58" t="s">
        <v>1121</v>
      </c>
      <c r="M570" s="8">
        <f t="shared" si="25"/>
        <v>206.22808826562178</v>
      </c>
      <c r="N570" s="7" t="str">
        <f t="shared" si="26"/>
        <v>Média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12</v>
      </c>
      <c r="G573" s="7">
        <v>14</v>
      </c>
      <c r="H573" s="7">
        <v>25</v>
      </c>
      <c r="I573" s="7">
        <v>28</v>
      </c>
      <c r="J573" s="13">
        <f t="shared" si="24"/>
        <v>79</v>
      </c>
      <c r="K573" s="11">
        <v>24319</v>
      </c>
      <c r="L573" s="58" t="s">
        <v>1121</v>
      </c>
      <c r="M573" s="8">
        <f t="shared" si="25"/>
        <v>324.84888358896336</v>
      </c>
      <c r="N573" s="7" t="str">
        <f t="shared" si="26"/>
        <v>Alta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1</v>
      </c>
      <c r="I578" s="7">
        <v>0</v>
      </c>
      <c r="J578" s="13">
        <f t="shared" si="24"/>
        <v>1</v>
      </c>
      <c r="K578" s="11">
        <v>11246</v>
      </c>
      <c r="L578" s="58" t="s">
        <v>1121</v>
      </c>
      <c r="M578" s="8">
        <f t="shared" si="25"/>
        <v>8.8920505068468785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1</v>
      </c>
      <c r="J580" s="13">
        <f t="shared" si="24"/>
        <v>1</v>
      </c>
      <c r="K580" s="11">
        <v>3626</v>
      </c>
      <c r="L580" s="58" t="s">
        <v>1121</v>
      </c>
      <c r="M580" s="8">
        <f t="shared" si="25"/>
        <v>27.578599007170439</v>
      </c>
      <c r="N580" s="7" t="str">
        <f t="shared" si="26"/>
        <v>Baixa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5</v>
      </c>
      <c r="G581" s="7">
        <v>3</v>
      </c>
      <c r="H581" s="7">
        <v>0</v>
      </c>
      <c r="I581" s="7">
        <v>1</v>
      </c>
      <c r="J581" s="13">
        <f t="shared" ref="J581:J644" si="27">F581+G581+H581+I581</f>
        <v>9</v>
      </c>
      <c r="K581" s="11">
        <v>63789</v>
      </c>
      <c r="L581" s="58" t="s">
        <v>1122</v>
      </c>
      <c r="M581" s="8">
        <f t="shared" ref="M581:M644" si="28">(J581/K581)*100000</f>
        <v>14.109015661007383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4</v>
      </c>
      <c r="G584" s="7">
        <v>0</v>
      </c>
      <c r="H584" s="7">
        <v>1</v>
      </c>
      <c r="I584" s="7">
        <v>0</v>
      </c>
      <c r="J584" s="13">
        <f t="shared" si="27"/>
        <v>5</v>
      </c>
      <c r="K584" s="11">
        <v>4379</v>
      </c>
      <c r="L584" s="58" t="s">
        <v>1121</v>
      </c>
      <c r="M584" s="8">
        <f t="shared" si="28"/>
        <v>114.18131993605847</v>
      </c>
      <c r="N584" s="7" t="str">
        <f t="shared" si="29"/>
        <v>Média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8</v>
      </c>
      <c r="G585" s="7">
        <v>3</v>
      </c>
      <c r="H585" s="7">
        <v>19</v>
      </c>
      <c r="I585" s="7">
        <v>30</v>
      </c>
      <c r="J585" s="13">
        <f t="shared" si="27"/>
        <v>60</v>
      </c>
      <c r="K585" s="11">
        <v>11249</v>
      </c>
      <c r="L585" s="58" t="s">
        <v>1121</v>
      </c>
      <c r="M585" s="8">
        <f t="shared" si="28"/>
        <v>533.38074495510716</v>
      </c>
      <c r="N585" s="7" t="str">
        <f t="shared" si="29"/>
        <v>Muito Alta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1</v>
      </c>
      <c r="I586" s="7">
        <v>0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3</v>
      </c>
      <c r="G587" s="7">
        <v>2</v>
      </c>
      <c r="H587" s="7">
        <v>3</v>
      </c>
      <c r="I587" s="7">
        <v>0</v>
      </c>
      <c r="J587" s="13">
        <f t="shared" si="27"/>
        <v>8</v>
      </c>
      <c r="K587" s="11">
        <v>21291</v>
      </c>
      <c r="L587" s="58" t="s">
        <v>1121</v>
      </c>
      <c r="M587" s="8">
        <f t="shared" si="28"/>
        <v>37.57456202151144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1</v>
      </c>
      <c r="G588" s="7">
        <v>2</v>
      </c>
      <c r="H588" s="7">
        <v>1</v>
      </c>
      <c r="I588" s="7">
        <v>0</v>
      </c>
      <c r="J588" s="13">
        <f t="shared" si="27"/>
        <v>4</v>
      </c>
      <c r="K588" s="11">
        <v>6847</v>
      </c>
      <c r="L588" s="58" t="s">
        <v>1121</v>
      </c>
      <c r="M588" s="8">
        <f t="shared" si="28"/>
        <v>58.419745874105445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1</v>
      </c>
      <c r="G590" s="7">
        <v>1</v>
      </c>
      <c r="H590" s="7">
        <v>0</v>
      </c>
      <c r="I590" s="7">
        <v>0</v>
      </c>
      <c r="J590" s="13">
        <f t="shared" si="27"/>
        <v>2</v>
      </c>
      <c r="K590" s="11">
        <v>2763</v>
      </c>
      <c r="L590" s="58" t="s">
        <v>1121</v>
      </c>
      <c r="M590" s="8">
        <f t="shared" si="28"/>
        <v>72.385088671733627</v>
      </c>
      <c r="N590" s="7" t="str">
        <f t="shared" si="29"/>
        <v>Baixa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2</v>
      </c>
      <c r="G595" s="7">
        <v>1</v>
      </c>
      <c r="H595" s="7">
        <v>4</v>
      </c>
      <c r="I595" s="7">
        <v>1</v>
      </c>
      <c r="J595" s="13">
        <f t="shared" si="27"/>
        <v>8</v>
      </c>
      <c r="K595" s="11">
        <v>8631</v>
      </c>
      <c r="L595" s="58" t="s">
        <v>1121</v>
      </c>
      <c r="M595" s="8">
        <f t="shared" si="28"/>
        <v>92.6891437840343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13</v>
      </c>
      <c r="G596" s="7">
        <v>7</v>
      </c>
      <c r="H596" s="7">
        <v>5</v>
      </c>
      <c r="I596" s="7">
        <v>1</v>
      </c>
      <c r="J596" s="13">
        <f t="shared" si="27"/>
        <v>26</v>
      </c>
      <c r="K596" s="11">
        <v>4894</v>
      </c>
      <c r="L596" s="58" t="s">
        <v>1121</v>
      </c>
      <c r="M596" s="8">
        <f t="shared" si="28"/>
        <v>531.26277073968129</v>
      </c>
      <c r="N596" s="7" t="str">
        <f t="shared" si="29"/>
        <v>Muito 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1</v>
      </c>
      <c r="H598" s="7">
        <v>0</v>
      </c>
      <c r="I598" s="7">
        <v>0</v>
      </c>
      <c r="J598" s="13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11</v>
      </c>
      <c r="G599" s="7">
        <v>5</v>
      </c>
      <c r="H599" s="7">
        <v>5</v>
      </c>
      <c r="I599" s="7">
        <v>4</v>
      </c>
      <c r="J599" s="13">
        <f t="shared" si="27"/>
        <v>25</v>
      </c>
      <c r="K599" s="11">
        <v>6044</v>
      </c>
      <c r="L599" s="58" t="s">
        <v>1121</v>
      </c>
      <c r="M599" s="8">
        <f t="shared" si="28"/>
        <v>413.63335539377897</v>
      </c>
      <c r="N599" s="7" t="str">
        <f t="shared" si="29"/>
        <v>Alta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1</v>
      </c>
      <c r="G602" s="7">
        <v>0</v>
      </c>
      <c r="H602" s="7">
        <v>2</v>
      </c>
      <c r="I602" s="7">
        <v>1</v>
      </c>
      <c r="J602" s="13">
        <f t="shared" si="27"/>
        <v>4</v>
      </c>
      <c r="K602" s="11">
        <v>8550</v>
      </c>
      <c r="L602" s="58" t="s">
        <v>1121</v>
      </c>
      <c r="M602" s="8">
        <f t="shared" si="28"/>
        <v>46.783625730994153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2</v>
      </c>
      <c r="G603" s="7">
        <v>0</v>
      </c>
      <c r="H603" s="7">
        <v>0</v>
      </c>
      <c r="I603" s="7">
        <v>0</v>
      </c>
      <c r="J603" s="13">
        <f t="shared" si="27"/>
        <v>2</v>
      </c>
      <c r="K603" s="11">
        <v>10731</v>
      </c>
      <c r="L603" s="58" t="s">
        <v>1121</v>
      </c>
      <c r="M603" s="8">
        <f t="shared" si="28"/>
        <v>18.637592023110614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2</v>
      </c>
      <c r="J604" s="13">
        <f t="shared" si="27"/>
        <v>2</v>
      </c>
      <c r="K604" s="11">
        <v>56208</v>
      </c>
      <c r="L604" s="58" t="s">
        <v>1122</v>
      </c>
      <c r="M604" s="8">
        <f t="shared" si="28"/>
        <v>3.5582123541132935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4</v>
      </c>
      <c r="G605" s="7">
        <v>10</v>
      </c>
      <c r="H605" s="7">
        <v>2</v>
      </c>
      <c r="I605" s="7">
        <v>1</v>
      </c>
      <c r="J605" s="13">
        <f t="shared" si="27"/>
        <v>17</v>
      </c>
      <c r="K605" s="11">
        <v>10816</v>
      </c>
      <c r="L605" s="58" t="s">
        <v>1121</v>
      </c>
      <c r="M605" s="8">
        <f t="shared" si="28"/>
        <v>157.17455621301775</v>
      </c>
      <c r="N605" s="7" t="str">
        <f t="shared" si="29"/>
        <v>Média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1</v>
      </c>
      <c r="G606" s="7">
        <v>1</v>
      </c>
      <c r="H606" s="7">
        <v>1</v>
      </c>
      <c r="I606" s="7">
        <v>0</v>
      </c>
      <c r="J606" s="13">
        <f t="shared" si="27"/>
        <v>3</v>
      </c>
      <c r="K606" s="11">
        <v>27755</v>
      </c>
      <c r="L606" s="58" t="s">
        <v>1122</v>
      </c>
      <c r="M606" s="8">
        <f t="shared" si="28"/>
        <v>10.808863267879662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3</v>
      </c>
      <c r="G607" s="7">
        <v>6</v>
      </c>
      <c r="H607" s="7">
        <v>8</v>
      </c>
      <c r="I607" s="7">
        <v>3</v>
      </c>
      <c r="J607" s="13">
        <f t="shared" si="27"/>
        <v>20</v>
      </c>
      <c r="K607" s="11">
        <v>34456</v>
      </c>
      <c r="L607" s="58" t="s">
        <v>1122</v>
      </c>
      <c r="M607" s="8">
        <f t="shared" si="28"/>
        <v>58.04504295333178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11</v>
      </c>
      <c r="G608" s="7">
        <v>14</v>
      </c>
      <c r="H608" s="7">
        <v>14</v>
      </c>
      <c r="I608" s="7">
        <v>4</v>
      </c>
      <c r="J608" s="13">
        <f t="shared" si="27"/>
        <v>43</v>
      </c>
      <c r="K608" s="11">
        <v>11968</v>
      </c>
      <c r="L608" s="58" t="s">
        <v>1121</v>
      </c>
      <c r="M608" s="8">
        <f t="shared" si="28"/>
        <v>359.2914438502674</v>
      </c>
      <c r="N608" s="7" t="str">
        <f t="shared" si="29"/>
        <v>Alta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1</v>
      </c>
      <c r="H610" s="7">
        <v>2</v>
      </c>
      <c r="I610" s="7">
        <v>0</v>
      </c>
      <c r="J610" s="13">
        <f t="shared" si="27"/>
        <v>3</v>
      </c>
      <c r="K610" s="11">
        <v>166111</v>
      </c>
      <c r="L610" s="58" t="s">
        <v>1124</v>
      </c>
      <c r="M610" s="8">
        <f t="shared" si="28"/>
        <v>1.8060212749306186</v>
      </c>
      <c r="N610" s="7" t="str">
        <f t="shared" si="29"/>
        <v>Baixa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3</v>
      </c>
      <c r="G611" s="7">
        <v>0</v>
      </c>
      <c r="H611" s="7">
        <v>3</v>
      </c>
      <c r="I611" s="7">
        <v>1</v>
      </c>
      <c r="J611" s="13">
        <f t="shared" si="27"/>
        <v>7</v>
      </c>
      <c r="K611" s="11">
        <v>8508</v>
      </c>
      <c r="L611" s="58" t="s">
        <v>1121</v>
      </c>
      <c r="M611" s="8">
        <f t="shared" si="28"/>
        <v>82.275505406676075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1</v>
      </c>
      <c r="G612" s="7">
        <v>0</v>
      </c>
      <c r="H612" s="7">
        <v>0</v>
      </c>
      <c r="I612" s="7">
        <v>0</v>
      </c>
      <c r="J612" s="13">
        <f t="shared" si="27"/>
        <v>1</v>
      </c>
      <c r="K612" s="11">
        <v>31583</v>
      </c>
      <c r="L612" s="58" t="s">
        <v>1122</v>
      </c>
      <c r="M612" s="8">
        <f t="shared" si="28"/>
        <v>3.1662603299243259</v>
      </c>
      <c r="N612" s="7" t="str">
        <f t="shared" si="29"/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3</v>
      </c>
      <c r="G613" s="7">
        <v>3</v>
      </c>
      <c r="H613" s="7">
        <v>2</v>
      </c>
      <c r="I613" s="7">
        <v>1</v>
      </c>
      <c r="J613" s="13">
        <f t="shared" si="27"/>
        <v>9</v>
      </c>
      <c r="K613" s="11">
        <v>59605</v>
      </c>
      <c r="L613" s="58" t="s">
        <v>1122</v>
      </c>
      <c r="M613" s="8">
        <f t="shared" si="28"/>
        <v>15.099404412381512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2</v>
      </c>
      <c r="G615" s="7">
        <v>2</v>
      </c>
      <c r="H615" s="7">
        <v>2</v>
      </c>
      <c r="I615" s="7">
        <v>2</v>
      </c>
      <c r="J615" s="13">
        <f t="shared" si="27"/>
        <v>8</v>
      </c>
      <c r="K615" s="11">
        <v>12061</v>
      </c>
      <c r="L615" s="58" t="s">
        <v>1121</v>
      </c>
      <c r="M615" s="8">
        <f t="shared" si="28"/>
        <v>66.329491750269469</v>
      </c>
      <c r="N615" s="7" t="str">
        <f t="shared" si="29"/>
        <v>Baixa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5</v>
      </c>
      <c r="G616" s="7">
        <v>3</v>
      </c>
      <c r="H616" s="7">
        <v>0</v>
      </c>
      <c r="I616" s="7">
        <v>0</v>
      </c>
      <c r="J616" s="13">
        <f t="shared" si="27"/>
        <v>8</v>
      </c>
      <c r="K616" s="11">
        <v>37950</v>
      </c>
      <c r="L616" s="58" t="s">
        <v>1122</v>
      </c>
      <c r="M616" s="8">
        <f t="shared" si="28"/>
        <v>21.080368906455863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3</v>
      </c>
      <c r="G619" s="7">
        <v>5</v>
      </c>
      <c r="H619" s="7">
        <v>5</v>
      </c>
      <c r="I619" s="7">
        <v>7</v>
      </c>
      <c r="J619" s="13">
        <f t="shared" si="27"/>
        <v>20</v>
      </c>
      <c r="K619" s="11">
        <v>148862</v>
      </c>
      <c r="L619" s="58" t="s">
        <v>1124</v>
      </c>
      <c r="M619" s="8">
        <f t="shared" si="28"/>
        <v>13.43526218914162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2</v>
      </c>
      <c r="G621" s="7">
        <v>0</v>
      </c>
      <c r="H621" s="7">
        <v>2</v>
      </c>
      <c r="I621" s="7">
        <v>8</v>
      </c>
      <c r="J621" s="13">
        <f t="shared" si="27"/>
        <v>12</v>
      </c>
      <c r="K621" s="11">
        <v>8979</v>
      </c>
      <c r="L621" s="58" t="s">
        <v>1121</v>
      </c>
      <c r="M621" s="8">
        <f t="shared" si="28"/>
        <v>133.64517206815904</v>
      </c>
      <c r="N621" s="7" t="str">
        <f t="shared" si="29"/>
        <v>Média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0</v>
      </c>
      <c r="G623" s="7">
        <v>2</v>
      </c>
      <c r="H623" s="7">
        <v>0</v>
      </c>
      <c r="I623" s="7">
        <v>1</v>
      </c>
      <c r="J623" s="13">
        <f t="shared" si="27"/>
        <v>3</v>
      </c>
      <c r="K623" s="11">
        <v>8642</v>
      </c>
      <c r="L623" s="58" t="s">
        <v>1121</v>
      </c>
      <c r="M623" s="8">
        <f t="shared" si="28"/>
        <v>34.714186530895624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1</v>
      </c>
      <c r="G626" s="7">
        <v>0</v>
      </c>
      <c r="H626" s="7">
        <v>0</v>
      </c>
      <c r="I626" s="7">
        <v>0</v>
      </c>
      <c r="J626" s="13">
        <f t="shared" si="27"/>
        <v>1</v>
      </c>
      <c r="K626" s="11">
        <v>3676</v>
      </c>
      <c r="L626" s="58" t="s">
        <v>1121</v>
      </c>
      <c r="M626" s="8">
        <f t="shared" si="28"/>
        <v>27.20348204570185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1</v>
      </c>
      <c r="G627" s="7">
        <v>0</v>
      </c>
      <c r="H627" s="7">
        <v>0</v>
      </c>
      <c r="I627" s="7">
        <v>0</v>
      </c>
      <c r="J627" s="13">
        <f t="shared" si="27"/>
        <v>1</v>
      </c>
      <c r="K627" s="11">
        <v>3004</v>
      </c>
      <c r="L627" s="58" t="s">
        <v>1121</v>
      </c>
      <c r="M627" s="8">
        <f t="shared" si="28"/>
        <v>33.288948069241016</v>
      </c>
      <c r="N627" s="7" t="str">
        <f t="shared" si="29"/>
        <v>Baixa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1</v>
      </c>
      <c r="G629" s="7">
        <v>3</v>
      </c>
      <c r="H629" s="7">
        <v>1</v>
      </c>
      <c r="I629" s="7">
        <v>0</v>
      </c>
      <c r="J629" s="13">
        <f t="shared" si="27"/>
        <v>5</v>
      </c>
      <c r="K629" s="11">
        <v>10629</v>
      </c>
      <c r="L629" s="58" t="s">
        <v>1121</v>
      </c>
      <c r="M629" s="8">
        <f t="shared" si="28"/>
        <v>47.041113933577947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13</v>
      </c>
      <c r="G633" s="7">
        <v>16</v>
      </c>
      <c r="H633" s="7">
        <v>30</v>
      </c>
      <c r="I633" s="7">
        <v>20</v>
      </c>
      <c r="J633" s="13">
        <f t="shared" si="27"/>
        <v>79</v>
      </c>
      <c r="K633" s="11">
        <v>23814</v>
      </c>
      <c r="L633" s="58" t="s">
        <v>1121</v>
      </c>
      <c r="M633" s="8">
        <f t="shared" si="28"/>
        <v>331.7376333249349</v>
      </c>
      <c r="N633" s="7" t="str">
        <f t="shared" si="29"/>
        <v>Alta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1</v>
      </c>
      <c r="J635" s="13">
        <f t="shared" si="27"/>
        <v>1</v>
      </c>
      <c r="K635" s="11">
        <v>7105</v>
      </c>
      <c r="L635" s="58" t="s">
        <v>1121</v>
      </c>
      <c r="M635" s="8">
        <f t="shared" si="28"/>
        <v>14.074595355383533</v>
      </c>
      <c r="N635" s="7" t="str">
        <f t="shared" si="29"/>
        <v>Baixa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3</v>
      </c>
      <c r="G637" s="7">
        <v>0</v>
      </c>
      <c r="H637" s="7">
        <v>2</v>
      </c>
      <c r="I637" s="7">
        <v>2</v>
      </c>
      <c r="J637" s="13">
        <f t="shared" si="27"/>
        <v>7</v>
      </c>
      <c r="K637" s="11">
        <v>17398</v>
      </c>
      <c r="L637" s="58" t="s">
        <v>1121</v>
      </c>
      <c r="M637" s="8">
        <f t="shared" si="28"/>
        <v>40.234509713760204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1</v>
      </c>
      <c r="G639" s="7">
        <v>1</v>
      </c>
      <c r="H639" s="7">
        <v>0</v>
      </c>
      <c r="I639" s="7">
        <v>0</v>
      </c>
      <c r="J639" s="13">
        <f t="shared" si="27"/>
        <v>2</v>
      </c>
      <c r="K639" s="11">
        <v>8138</v>
      </c>
      <c r="L639" s="58" t="s">
        <v>1121</v>
      </c>
      <c r="M639" s="8">
        <f t="shared" si="28"/>
        <v>24.57606291472106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1</v>
      </c>
      <c r="I640" s="7">
        <v>0</v>
      </c>
      <c r="J640" s="13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17</v>
      </c>
      <c r="G641" s="7">
        <v>15</v>
      </c>
      <c r="H641" s="7">
        <v>12</v>
      </c>
      <c r="I641" s="7">
        <v>11</v>
      </c>
      <c r="J641" s="13">
        <f t="shared" si="27"/>
        <v>55</v>
      </c>
      <c r="K641" s="11">
        <v>331045</v>
      </c>
      <c r="L641" s="58" t="s">
        <v>1124</v>
      </c>
      <c r="M641" s="8">
        <f t="shared" si="28"/>
        <v>16.61405549094534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2</v>
      </c>
      <c r="G642" s="7">
        <v>11</v>
      </c>
      <c r="H642" s="7">
        <v>8</v>
      </c>
      <c r="I642" s="7">
        <v>3</v>
      </c>
      <c r="J642" s="13">
        <f t="shared" si="27"/>
        <v>24</v>
      </c>
      <c r="K642" s="11">
        <v>4019</v>
      </c>
      <c r="L642" s="58" t="s">
        <v>1121</v>
      </c>
      <c r="M642" s="8">
        <f t="shared" si="28"/>
        <v>597.16347350087085</v>
      </c>
      <c r="N642" s="7" t="str">
        <f t="shared" si="29"/>
        <v>Muito Alta</v>
      </c>
      <c r="O642" s="77"/>
      <c r="P642" s="77"/>
      <c r="Q642" s="77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6</v>
      </c>
      <c r="I643" s="7">
        <v>9</v>
      </c>
      <c r="J643" s="13">
        <f t="shared" si="27"/>
        <v>15</v>
      </c>
      <c r="K643" s="11">
        <v>10203</v>
      </c>
      <c r="L643" s="58" t="s">
        <v>1121</v>
      </c>
      <c r="M643" s="8">
        <f t="shared" si="28"/>
        <v>147.0155836518671</v>
      </c>
      <c r="N643" s="7" t="str">
        <f t="shared" si="29"/>
        <v>Média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</v>
      </c>
      <c r="G644" s="7">
        <v>1</v>
      </c>
      <c r="H644" s="7">
        <v>4</v>
      </c>
      <c r="I644" s="7">
        <v>2</v>
      </c>
      <c r="J644" s="13">
        <f t="shared" si="27"/>
        <v>8</v>
      </c>
      <c r="K644" s="11">
        <v>13659</v>
      </c>
      <c r="L644" s="58" t="s">
        <v>1121</v>
      </c>
      <c r="M644" s="8">
        <f t="shared" si="28"/>
        <v>58.569441393952708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1</v>
      </c>
      <c r="H650" s="7">
        <v>1</v>
      </c>
      <c r="I650" s="7">
        <v>0</v>
      </c>
      <c r="J650" s="13">
        <f t="shared" si="30"/>
        <v>2</v>
      </c>
      <c r="K650" s="11">
        <v>12291</v>
      </c>
      <c r="L650" s="58" t="s">
        <v>1121</v>
      </c>
      <c r="M650" s="8">
        <f t="shared" si="31"/>
        <v>16.272068993572532</v>
      </c>
      <c r="N650" s="7" t="str">
        <f t="shared" si="32"/>
        <v>Baixa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8</v>
      </c>
      <c r="G653" s="7">
        <v>6</v>
      </c>
      <c r="H653" s="7">
        <v>11</v>
      </c>
      <c r="I653" s="7">
        <v>4</v>
      </c>
      <c r="J653" s="13">
        <f t="shared" si="30"/>
        <v>29</v>
      </c>
      <c r="K653" s="11">
        <v>17858</v>
      </c>
      <c r="L653" s="58" t="s">
        <v>1121</v>
      </c>
      <c r="M653" s="8">
        <f t="shared" si="31"/>
        <v>162.39220517415163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1</v>
      </c>
      <c r="J654" s="13">
        <f t="shared" si="30"/>
        <v>1</v>
      </c>
      <c r="K654" s="11">
        <v>5467</v>
      </c>
      <c r="L654" s="58" t="s">
        <v>1121</v>
      </c>
      <c r="M654" s="8">
        <f t="shared" si="31"/>
        <v>18.291567587342236</v>
      </c>
      <c r="N654" s="7" t="str">
        <f t="shared" si="32"/>
        <v>Baixa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1</v>
      </c>
      <c r="G656" s="7">
        <v>0</v>
      </c>
      <c r="H656" s="7">
        <v>0</v>
      </c>
      <c r="I656" s="7">
        <v>0</v>
      </c>
      <c r="J656" s="13">
        <f t="shared" si="30"/>
        <v>1</v>
      </c>
      <c r="K656" s="11">
        <v>4648</v>
      </c>
      <c r="L656" s="58" t="s">
        <v>1121</v>
      </c>
      <c r="M656" s="8">
        <f t="shared" si="31"/>
        <v>21.514629948364888</v>
      </c>
      <c r="N656" s="7" t="str">
        <f t="shared" si="32"/>
        <v>Baixa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27</v>
      </c>
      <c r="G658" s="7">
        <v>13</v>
      </c>
      <c r="H658" s="7">
        <v>0</v>
      </c>
      <c r="I658" s="7">
        <v>1</v>
      </c>
      <c r="J658" s="13">
        <f t="shared" si="30"/>
        <v>41</v>
      </c>
      <c r="K658" s="11">
        <v>7991</v>
      </c>
      <c r="L658" s="58" t="s">
        <v>1121</v>
      </c>
      <c r="M658" s="8">
        <f t="shared" si="31"/>
        <v>513.07721186334629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1</v>
      </c>
      <c r="G661" s="7">
        <v>0</v>
      </c>
      <c r="H661" s="7">
        <v>0</v>
      </c>
      <c r="I661" s="7">
        <v>0</v>
      </c>
      <c r="J661" s="13">
        <f t="shared" si="30"/>
        <v>1</v>
      </c>
      <c r="K661" s="11">
        <v>6198</v>
      </c>
      <c r="L661" s="58" t="s">
        <v>1121</v>
      </c>
      <c r="M661" s="8">
        <f t="shared" si="31"/>
        <v>16.134236850596967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24</v>
      </c>
      <c r="G662" s="7">
        <v>21</v>
      </c>
      <c r="H662" s="7">
        <v>24</v>
      </c>
      <c r="I662" s="7">
        <v>15</v>
      </c>
      <c r="J662" s="13">
        <f t="shared" si="30"/>
        <v>84</v>
      </c>
      <c r="K662" s="11">
        <v>10226</v>
      </c>
      <c r="L662" s="58" t="s">
        <v>1121</v>
      </c>
      <c r="M662" s="8">
        <f t="shared" si="31"/>
        <v>821.43555642479953</v>
      </c>
      <c r="N662" s="7" t="str">
        <f t="shared" si="32"/>
        <v>Muito Alta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17</v>
      </c>
      <c r="G663" s="7">
        <v>25</v>
      </c>
      <c r="H663" s="7">
        <v>22</v>
      </c>
      <c r="I663" s="7">
        <v>21</v>
      </c>
      <c r="J663" s="13">
        <f t="shared" si="30"/>
        <v>85</v>
      </c>
      <c r="K663" s="11">
        <v>135421</v>
      </c>
      <c r="L663" s="58" t="s">
        <v>1124</v>
      </c>
      <c r="M663" s="8">
        <f t="shared" si="31"/>
        <v>62.767222218119791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1</v>
      </c>
      <c r="G664" s="7">
        <v>0</v>
      </c>
      <c r="H664" s="7">
        <v>1</v>
      </c>
      <c r="I664" s="7">
        <v>0</v>
      </c>
      <c r="J664" s="13">
        <f t="shared" si="30"/>
        <v>2</v>
      </c>
      <c r="K664" s="11">
        <v>15525</v>
      </c>
      <c r="L664" s="58" t="s">
        <v>1121</v>
      </c>
      <c r="M664" s="8">
        <f t="shared" si="31"/>
        <v>12.882447665056359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2</v>
      </c>
      <c r="G665" s="7">
        <v>2</v>
      </c>
      <c r="H665" s="7">
        <v>4</v>
      </c>
      <c r="I665" s="7">
        <v>2</v>
      </c>
      <c r="J665" s="13">
        <f t="shared" si="30"/>
        <v>10</v>
      </c>
      <c r="K665" s="11">
        <v>25989</v>
      </c>
      <c r="L665" s="58" t="s">
        <v>1122</v>
      </c>
      <c r="M665" s="8">
        <f t="shared" si="31"/>
        <v>38.477817538189235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24</v>
      </c>
      <c r="G666" s="7">
        <v>10</v>
      </c>
      <c r="H666" s="7">
        <v>1</v>
      </c>
      <c r="I666" s="7">
        <v>0</v>
      </c>
      <c r="J666" s="13">
        <f t="shared" si="30"/>
        <v>35</v>
      </c>
      <c r="K666" s="11">
        <v>41349</v>
      </c>
      <c r="L666" s="58" t="s">
        <v>1122</v>
      </c>
      <c r="M666" s="8">
        <f t="shared" si="31"/>
        <v>84.645336041984081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1</v>
      </c>
      <c r="G672" s="7">
        <v>0</v>
      </c>
      <c r="H672" s="7">
        <v>0</v>
      </c>
      <c r="I672" s="7">
        <v>3</v>
      </c>
      <c r="J672" s="13">
        <f t="shared" si="30"/>
        <v>4</v>
      </c>
      <c r="K672" s="11">
        <v>8541</v>
      </c>
      <c r="L672" s="58" t="s">
        <v>1121</v>
      </c>
      <c r="M672" s="8">
        <f t="shared" si="31"/>
        <v>46.832923545252314</v>
      </c>
      <c r="N672" s="7" t="str">
        <f t="shared" si="32"/>
        <v>Baixa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1</v>
      </c>
      <c r="H673" s="7">
        <v>0</v>
      </c>
      <c r="I673" s="7">
        <v>0</v>
      </c>
      <c r="J673" s="13">
        <f t="shared" si="30"/>
        <v>1</v>
      </c>
      <c r="K673" s="11">
        <v>4177</v>
      </c>
      <c r="L673" s="58" t="s">
        <v>1121</v>
      </c>
      <c r="M673" s="8">
        <f t="shared" si="31"/>
        <v>23.940627244433802</v>
      </c>
      <c r="N673" s="7" t="str">
        <f t="shared" si="32"/>
        <v>Baixa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1</v>
      </c>
      <c r="J674" s="13">
        <f t="shared" si="30"/>
        <v>1</v>
      </c>
      <c r="K674" s="11">
        <v>4793</v>
      </c>
      <c r="L674" s="58" t="s">
        <v>1121</v>
      </c>
      <c r="M674" s="8">
        <f t="shared" si="31"/>
        <v>20.863759649488838</v>
      </c>
      <c r="N674" s="7" t="str">
        <f t="shared" si="32"/>
        <v>Baixa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1</v>
      </c>
      <c r="G677" s="7">
        <v>0</v>
      </c>
      <c r="H677" s="7">
        <v>1</v>
      </c>
      <c r="I677" s="7">
        <v>0</v>
      </c>
      <c r="J677" s="13">
        <f t="shared" si="30"/>
        <v>2</v>
      </c>
      <c r="K677" s="11">
        <v>6345</v>
      </c>
      <c r="L677" s="58" t="s">
        <v>1121</v>
      </c>
      <c r="M677" s="8">
        <f t="shared" si="31"/>
        <v>31.520882584712375</v>
      </c>
      <c r="N677" s="7" t="str">
        <f t="shared" si="32"/>
        <v>Baixa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2</v>
      </c>
      <c r="H678" s="7">
        <v>2</v>
      </c>
      <c r="I678" s="7">
        <v>0</v>
      </c>
      <c r="J678" s="13">
        <f t="shared" si="30"/>
        <v>4</v>
      </c>
      <c r="K678" s="11">
        <v>13743</v>
      </c>
      <c r="L678" s="58" t="s">
        <v>1121</v>
      </c>
      <c r="M678" s="8">
        <f t="shared" si="31"/>
        <v>29.105726551699046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6</v>
      </c>
      <c r="G679" s="7">
        <v>9</v>
      </c>
      <c r="H679" s="7">
        <v>19</v>
      </c>
      <c r="I679" s="7">
        <v>20</v>
      </c>
      <c r="J679" s="13">
        <f t="shared" si="30"/>
        <v>54</v>
      </c>
      <c r="K679" s="11">
        <v>218147</v>
      </c>
      <c r="L679" s="58" t="s">
        <v>1124</v>
      </c>
      <c r="M679" s="8">
        <f t="shared" si="31"/>
        <v>24.753950317904902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1</v>
      </c>
      <c r="I689" s="7">
        <v>1</v>
      </c>
      <c r="J689" s="13">
        <f t="shared" si="30"/>
        <v>2</v>
      </c>
      <c r="K689" s="11">
        <v>42751</v>
      </c>
      <c r="L689" s="58" t="s">
        <v>1122</v>
      </c>
      <c r="M689" s="8">
        <f t="shared" si="31"/>
        <v>4.6782531402774206</v>
      </c>
      <c r="N689" s="7" t="str">
        <f t="shared" si="32"/>
        <v>Baixa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1</v>
      </c>
      <c r="G691" s="7">
        <v>2</v>
      </c>
      <c r="H691" s="7">
        <v>5</v>
      </c>
      <c r="I691" s="7">
        <v>2</v>
      </c>
      <c r="J691" s="13">
        <f t="shared" si="30"/>
        <v>10</v>
      </c>
      <c r="K691" s="11">
        <v>19608</v>
      </c>
      <c r="L691" s="58" t="s">
        <v>1121</v>
      </c>
      <c r="M691" s="8">
        <f t="shared" si="31"/>
        <v>50.999592003263977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1</v>
      </c>
      <c r="G692" s="7">
        <v>0</v>
      </c>
      <c r="H692" s="7">
        <v>2</v>
      </c>
      <c r="I692" s="7">
        <v>1</v>
      </c>
      <c r="J692" s="13">
        <f t="shared" si="30"/>
        <v>4</v>
      </c>
      <c r="K692" s="11">
        <v>7128</v>
      </c>
      <c r="L692" s="58" t="s">
        <v>1121</v>
      </c>
      <c r="M692" s="8">
        <f t="shared" si="31"/>
        <v>56.116722783389456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1</v>
      </c>
      <c r="G694" s="7">
        <v>1</v>
      </c>
      <c r="H694" s="7">
        <v>0</v>
      </c>
      <c r="I694" s="7">
        <v>0</v>
      </c>
      <c r="J694" s="13">
        <f t="shared" si="30"/>
        <v>2</v>
      </c>
      <c r="K694" s="11">
        <v>7696</v>
      </c>
      <c r="L694" s="58" t="s">
        <v>1121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1</v>
      </c>
      <c r="H695" s="7">
        <v>7</v>
      </c>
      <c r="I695" s="7">
        <v>1</v>
      </c>
      <c r="J695" s="13">
        <f t="shared" si="30"/>
        <v>9</v>
      </c>
      <c r="K695" s="11">
        <v>3971</v>
      </c>
      <c r="L695" s="58" t="s">
        <v>1121</v>
      </c>
      <c r="M695" s="8">
        <f t="shared" si="31"/>
        <v>226.6431629312516</v>
      </c>
      <c r="N695" s="7" t="str">
        <f t="shared" si="32"/>
        <v>Média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1</v>
      </c>
      <c r="G697" s="7">
        <v>0</v>
      </c>
      <c r="H697" s="7">
        <v>0</v>
      </c>
      <c r="I697" s="7">
        <v>0</v>
      </c>
      <c r="J697" s="13">
        <f t="shared" si="30"/>
        <v>1</v>
      </c>
      <c r="K697" s="11">
        <v>4807</v>
      </c>
      <c r="L697" s="58" t="s">
        <v>1121</v>
      </c>
      <c r="M697" s="8">
        <f t="shared" si="31"/>
        <v>20.802995631370916</v>
      </c>
      <c r="N697" s="7" t="str">
        <f t="shared" si="32"/>
        <v>Baixa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10</v>
      </c>
      <c r="G699" s="7">
        <v>3</v>
      </c>
      <c r="H699" s="7">
        <v>2</v>
      </c>
      <c r="I699" s="7">
        <v>0</v>
      </c>
      <c r="J699" s="13">
        <f t="shared" si="30"/>
        <v>15</v>
      </c>
      <c r="K699" s="11">
        <v>33934</v>
      </c>
      <c r="L699" s="58" t="s">
        <v>1122</v>
      </c>
      <c r="M699" s="8">
        <f t="shared" si="31"/>
        <v>44.203453763187362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1</v>
      </c>
      <c r="H700" s="7">
        <v>0</v>
      </c>
      <c r="I700" s="7">
        <v>0</v>
      </c>
      <c r="J700" s="13">
        <f t="shared" si="30"/>
        <v>1</v>
      </c>
      <c r="K700" s="11">
        <v>4274</v>
      </c>
      <c r="L700" s="58" t="s">
        <v>1121</v>
      </c>
      <c r="M700" s="8">
        <f t="shared" si="31"/>
        <v>23.39728591483388</v>
      </c>
      <c r="N700" s="7" t="str">
        <f t="shared" si="32"/>
        <v>Baixa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4</v>
      </c>
      <c r="H702" s="7">
        <v>8</v>
      </c>
      <c r="I702" s="7">
        <v>7</v>
      </c>
      <c r="J702" s="13">
        <f t="shared" si="30"/>
        <v>19</v>
      </c>
      <c r="K702" s="11">
        <v>18434</v>
      </c>
      <c r="L702" s="58" t="s">
        <v>1121</v>
      </c>
      <c r="M702" s="8">
        <f t="shared" si="31"/>
        <v>103.07041336660519</v>
      </c>
      <c r="N702" s="7" t="str">
        <f t="shared" si="32"/>
        <v>Média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3</v>
      </c>
      <c r="G704" s="7">
        <v>16</v>
      </c>
      <c r="H704" s="7">
        <v>13</v>
      </c>
      <c r="I704" s="7">
        <v>21</v>
      </c>
      <c r="J704" s="13">
        <f t="shared" si="30"/>
        <v>53</v>
      </c>
      <c r="K704" s="11">
        <v>3937</v>
      </c>
      <c r="L704" s="58" t="s">
        <v>1121</v>
      </c>
      <c r="M704" s="8">
        <f t="shared" si="31"/>
        <v>1346.2026924053848</v>
      </c>
      <c r="N704" s="7" t="str">
        <f t="shared" si="32"/>
        <v>Muito Alta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2</v>
      </c>
      <c r="J706" s="13">
        <f t="shared" si="30"/>
        <v>2</v>
      </c>
      <c r="K706" s="11">
        <v>11677</v>
      </c>
      <c r="L706" s="58" t="s">
        <v>1121</v>
      </c>
      <c r="M706" s="8">
        <f t="shared" si="31"/>
        <v>17.127686905883358</v>
      </c>
      <c r="N706" s="7" t="str">
        <f t="shared" si="32"/>
        <v>Baixa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22</v>
      </c>
      <c r="G707" s="7">
        <v>23</v>
      </c>
      <c r="H707" s="7">
        <v>25</v>
      </c>
      <c r="I707" s="7">
        <v>47</v>
      </c>
      <c r="J707" s="13">
        <f t="shared" si="30"/>
        <v>117</v>
      </c>
      <c r="K707" s="11">
        <v>28054</v>
      </c>
      <c r="L707" s="58" t="s">
        <v>1122</v>
      </c>
      <c r="M707" s="8">
        <f t="shared" si="31"/>
        <v>417.05282669138091</v>
      </c>
      <c r="N707" s="7" t="str">
        <f t="shared" si="32"/>
        <v>Alta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1</v>
      </c>
      <c r="H714" s="7">
        <v>0</v>
      </c>
      <c r="I714" s="7">
        <v>0</v>
      </c>
      <c r="J714" s="13">
        <f t="shared" si="33"/>
        <v>1</v>
      </c>
      <c r="K714" s="11">
        <v>5630</v>
      </c>
      <c r="L714" s="58" t="s">
        <v>1121</v>
      </c>
      <c r="M714" s="8">
        <f t="shared" si="34"/>
        <v>17.761989342806395</v>
      </c>
      <c r="N714" s="7" t="str">
        <f t="shared" si="35"/>
        <v>Baixa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2</v>
      </c>
      <c r="G715" s="7">
        <v>0</v>
      </c>
      <c r="H715" s="7">
        <v>1</v>
      </c>
      <c r="I715" s="7">
        <v>0</v>
      </c>
      <c r="J715" s="13">
        <f t="shared" si="33"/>
        <v>3</v>
      </c>
      <c r="K715" s="11">
        <v>17393</v>
      </c>
      <c r="L715" s="58" t="s">
        <v>1121</v>
      </c>
      <c r="M715" s="8">
        <f t="shared" si="34"/>
        <v>17.248318288966825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1</v>
      </c>
      <c r="G717" s="7">
        <v>2</v>
      </c>
      <c r="H717" s="7">
        <v>0</v>
      </c>
      <c r="I717" s="7">
        <v>0</v>
      </c>
      <c r="J717" s="13">
        <f t="shared" si="33"/>
        <v>3</v>
      </c>
      <c r="K717" s="11">
        <v>56163</v>
      </c>
      <c r="L717" s="58" t="s">
        <v>1122</v>
      </c>
      <c r="M717" s="8">
        <f t="shared" si="34"/>
        <v>5.3415950002670796</v>
      </c>
      <c r="N717" s="7" t="str">
        <f t="shared" si="35"/>
        <v>Baixa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2</v>
      </c>
      <c r="G719" s="7">
        <v>1</v>
      </c>
      <c r="H719" s="7">
        <v>3</v>
      </c>
      <c r="I719" s="7">
        <v>1</v>
      </c>
      <c r="J719" s="13">
        <f t="shared" si="33"/>
        <v>7</v>
      </c>
      <c r="K719" s="11">
        <v>6200</v>
      </c>
      <c r="L719" s="58" t="s">
        <v>1121</v>
      </c>
      <c r="M719" s="8">
        <f t="shared" si="34"/>
        <v>112.90322580645163</v>
      </c>
      <c r="N719" s="7" t="str">
        <f t="shared" si="35"/>
        <v>Média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2</v>
      </c>
      <c r="G721" s="7">
        <v>1</v>
      </c>
      <c r="H721" s="7">
        <v>0</v>
      </c>
      <c r="I721" s="7">
        <v>1</v>
      </c>
      <c r="J721" s="13">
        <f t="shared" si="33"/>
        <v>4</v>
      </c>
      <c r="K721" s="11">
        <v>12164</v>
      </c>
      <c r="L721" s="58" t="s">
        <v>1121</v>
      </c>
      <c r="M721" s="8">
        <f t="shared" si="34"/>
        <v>32.883919763235781</v>
      </c>
      <c r="N721" s="7" t="str">
        <f t="shared" si="35"/>
        <v>Baixa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1</v>
      </c>
      <c r="H725" s="7">
        <v>0</v>
      </c>
      <c r="I725" s="7">
        <v>4</v>
      </c>
      <c r="J725" s="13">
        <f t="shared" si="33"/>
        <v>5</v>
      </c>
      <c r="K725" s="11">
        <v>12218</v>
      </c>
      <c r="L725" s="58" t="s">
        <v>1121</v>
      </c>
      <c r="M725" s="8">
        <f t="shared" si="34"/>
        <v>40.923228024226553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1</v>
      </c>
      <c r="H726" s="7">
        <v>2</v>
      </c>
      <c r="I726" s="7">
        <v>5</v>
      </c>
      <c r="J726" s="13">
        <f t="shared" si="33"/>
        <v>8</v>
      </c>
      <c r="K726" s="11">
        <v>10818</v>
      </c>
      <c r="L726" s="58" t="s">
        <v>1121</v>
      </c>
      <c r="M726" s="8">
        <f t="shared" si="34"/>
        <v>73.95082270290257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2</v>
      </c>
      <c r="H728" s="7">
        <v>0</v>
      </c>
      <c r="I728" s="7">
        <v>0</v>
      </c>
      <c r="J728" s="13">
        <f t="shared" si="33"/>
        <v>2</v>
      </c>
      <c r="K728" s="11">
        <v>25332</v>
      </c>
      <c r="L728" s="58" t="s">
        <v>1122</v>
      </c>
      <c r="M728" s="8">
        <f t="shared" si="34"/>
        <v>7.8951523764408655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4</v>
      </c>
      <c r="G729" s="7">
        <v>1</v>
      </c>
      <c r="H729" s="7">
        <v>5</v>
      </c>
      <c r="I729" s="7">
        <v>0</v>
      </c>
      <c r="J729" s="13">
        <f t="shared" si="33"/>
        <v>10</v>
      </c>
      <c r="K729" s="11">
        <v>35145</v>
      </c>
      <c r="L729" s="58" t="s">
        <v>1122</v>
      </c>
      <c r="M729" s="8">
        <f t="shared" si="34"/>
        <v>28.453549580310142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2</v>
      </c>
      <c r="G730" s="7">
        <v>0</v>
      </c>
      <c r="H730" s="7">
        <v>0</v>
      </c>
      <c r="I730" s="7">
        <v>3</v>
      </c>
      <c r="J730" s="13">
        <f t="shared" si="33"/>
        <v>5</v>
      </c>
      <c r="K730" s="11">
        <v>7407</v>
      </c>
      <c r="L730" s="58" t="s">
        <v>1121</v>
      </c>
      <c r="M730" s="8">
        <f t="shared" si="34"/>
        <v>67.503712704198733</v>
      </c>
      <c r="N730" s="7" t="str">
        <f t="shared" si="35"/>
        <v>Baixa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4</v>
      </c>
      <c r="G733" s="7">
        <v>0</v>
      </c>
      <c r="H733" s="7">
        <v>0</v>
      </c>
      <c r="I733" s="7">
        <v>0</v>
      </c>
      <c r="J733" s="13">
        <f t="shared" si="33"/>
        <v>4</v>
      </c>
      <c r="K733" s="11">
        <v>25235</v>
      </c>
      <c r="L733" s="58" t="s">
        <v>1122</v>
      </c>
      <c r="M733" s="8">
        <f t="shared" si="34"/>
        <v>15.851000594412524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1</v>
      </c>
      <c r="G735" s="7">
        <v>2</v>
      </c>
      <c r="H735" s="7">
        <v>3</v>
      </c>
      <c r="I735" s="7">
        <v>3</v>
      </c>
      <c r="J735" s="13">
        <f t="shared" si="33"/>
        <v>9</v>
      </c>
      <c r="K735" s="11">
        <v>89653</v>
      </c>
      <c r="L735" s="58" t="s">
        <v>1123</v>
      </c>
      <c r="M735" s="8">
        <f t="shared" si="34"/>
        <v>10.038704784000535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1</v>
      </c>
      <c r="I740" s="7">
        <v>0</v>
      </c>
      <c r="J740" s="13">
        <f t="shared" si="33"/>
        <v>1</v>
      </c>
      <c r="K740" s="11">
        <v>23524</v>
      </c>
      <c r="L740" s="58" t="s">
        <v>1121</v>
      </c>
      <c r="M740" s="8">
        <f t="shared" si="34"/>
        <v>4.2509777248767211</v>
      </c>
      <c r="N740" s="7" t="str">
        <f t="shared" si="35"/>
        <v>Baixa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1</v>
      </c>
      <c r="G741" s="7">
        <v>0</v>
      </c>
      <c r="H741" s="7">
        <v>0</v>
      </c>
      <c r="I741" s="7">
        <v>0</v>
      </c>
      <c r="J741" s="13">
        <f t="shared" si="33"/>
        <v>1</v>
      </c>
      <c r="K741" s="11">
        <v>15781</v>
      </c>
      <c r="L741" s="58" t="s">
        <v>1121</v>
      </c>
      <c r="M741" s="8">
        <f t="shared" si="34"/>
        <v>6.3367340472720359</v>
      </c>
      <c r="N741" s="7" t="str">
        <f t="shared" si="35"/>
        <v>Baixa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1</v>
      </c>
      <c r="H742" s="7">
        <v>0</v>
      </c>
      <c r="I742" s="7">
        <v>0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4</v>
      </c>
      <c r="G743" s="7">
        <v>5</v>
      </c>
      <c r="H743" s="7">
        <v>12</v>
      </c>
      <c r="I743" s="7">
        <v>1</v>
      </c>
      <c r="J743" s="13">
        <f t="shared" si="33"/>
        <v>22</v>
      </c>
      <c r="K743" s="11">
        <v>30989</v>
      </c>
      <c r="L743" s="58" t="s">
        <v>1122</v>
      </c>
      <c r="M743" s="8">
        <f t="shared" si="34"/>
        <v>70.992932976217375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1</v>
      </c>
      <c r="H744" s="7">
        <v>1</v>
      </c>
      <c r="I744" s="7">
        <v>0</v>
      </c>
      <c r="J744" s="13">
        <f t="shared" si="33"/>
        <v>2</v>
      </c>
      <c r="K744" s="11">
        <v>7371</v>
      </c>
      <c r="L744" s="58" t="s">
        <v>1121</v>
      </c>
      <c r="M744" s="8">
        <f t="shared" si="34"/>
        <v>27.133360466693802</v>
      </c>
      <c r="N744" s="7" t="str">
        <f t="shared" si="35"/>
        <v>Baixa</v>
      </c>
      <c r="O744" s="77"/>
      <c r="P744" s="77"/>
      <c r="Q744" s="77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4</v>
      </c>
      <c r="G745" s="7">
        <v>4</v>
      </c>
      <c r="H745" s="7">
        <v>15</v>
      </c>
      <c r="I745" s="7">
        <v>7</v>
      </c>
      <c r="J745" s="13">
        <f t="shared" si="33"/>
        <v>30</v>
      </c>
      <c r="K745" s="11">
        <v>23385</v>
      </c>
      <c r="L745" s="58" t="s">
        <v>1121</v>
      </c>
      <c r="M745" s="8">
        <f t="shared" si="34"/>
        <v>128.28736369467606</v>
      </c>
      <c r="N745" s="7" t="str">
        <f t="shared" si="35"/>
        <v>Média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8</v>
      </c>
      <c r="G746" s="7">
        <v>4</v>
      </c>
      <c r="H746" s="7">
        <v>0</v>
      </c>
      <c r="I746" s="7">
        <v>0</v>
      </c>
      <c r="J746" s="13">
        <f t="shared" si="33"/>
        <v>12</v>
      </c>
      <c r="K746" s="11">
        <v>4255</v>
      </c>
      <c r="L746" s="58" t="s">
        <v>1121</v>
      </c>
      <c r="M746" s="8">
        <f t="shared" si="34"/>
        <v>282.021151586369</v>
      </c>
      <c r="N746" s="7" t="str">
        <f t="shared" si="35"/>
        <v>Média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18</v>
      </c>
      <c r="G747" s="7">
        <v>28</v>
      </c>
      <c r="H747" s="7">
        <v>29</v>
      </c>
      <c r="I747" s="7">
        <v>31</v>
      </c>
      <c r="J747" s="13">
        <f t="shared" si="33"/>
        <v>106</v>
      </c>
      <c r="K747" s="11">
        <v>4927</v>
      </c>
      <c r="L747" s="58" t="s">
        <v>1121</v>
      </c>
      <c r="M747" s="8">
        <f t="shared" si="34"/>
        <v>2151.4105946823624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2</v>
      </c>
      <c r="G750" s="7">
        <v>11</v>
      </c>
      <c r="H750" s="7">
        <v>16</v>
      </c>
      <c r="I750" s="7">
        <v>14</v>
      </c>
      <c r="J750" s="13">
        <f t="shared" si="33"/>
        <v>43</v>
      </c>
      <c r="K750" s="11">
        <v>5454</v>
      </c>
      <c r="L750" s="58" t="s">
        <v>1121</v>
      </c>
      <c r="M750" s="8">
        <f t="shared" si="34"/>
        <v>788.41217455078834</v>
      </c>
      <c r="N750" s="7" t="str">
        <f t="shared" si="35"/>
        <v>Muito Alta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3</v>
      </c>
      <c r="G753" s="7">
        <v>5</v>
      </c>
      <c r="H753" s="7">
        <v>7</v>
      </c>
      <c r="I753" s="7">
        <v>7</v>
      </c>
      <c r="J753" s="13">
        <f t="shared" si="33"/>
        <v>22</v>
      </c>
      <c r="K753" s="11">
        <v>45488</v>
      </c>
      <c r="L753" s="58" t="s">
        <v>1122</v>
      </c>
      <c r="M753" s="8">
        <f t="shared" si="34"/>
        <v>48.364403798804084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39</v>
      </c>
      <c r="G757" s="7">
        <v>32</v>
      </c>
      <c r="H757" s="7">
        <v>3</v>
      </c>
      <c r="I757" s="7">
        <v>0</v>
      </c>
      <c r="J757" s="13">
        <f t="shared" si="33"/>
        <v>74</v>
      </c>
      <c r="K757" s="11">
        <v>7858</v>
      </c>
      <c r="L757" s="58" t="s">
        <v>1121</v>
      </c>
      <c r="M757" s="8">
        <f t="shared" si="34"/>
        <v>941.71544922372095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1</v>
      </c>
      <c r="H758" s="7">
        <v>0</v>
      </c>
      <c r="I758" s="7">
        <v>0</v>
      </c>
      <c r="J758" s="13">
        <f t="shared" si="33"/>
        <v>1</v>
      </c>
      <c r="K758" s="11">
        <v>12139</v>
      </c>
      <c r="L758" s="58" t="s">
        <v>1121</v>
      </c>
      <c r="M758" s="8">
        <f t="shared" si="34"/>
        <v>8.237910865804432</v>
      </c>
      <c r="N758" s="7" t="str">
        <f t="shared" si="35"/>
        <v>Baixa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1</v>
      </c>
      <c r="G763" s="7">
        <v>0</v>
      </c>
      <c r="H763" s="7">
        <v>0</v>
      </c>
      <c r="I763" s="7">
        <v>0</v>
      </c>
      <c r="J763" s="13">
        <f t="shared" si="33"/>
        <v>1</v>
      </c>
      <c r="K763" s="11">
        <v>10129</v>
      </c>
      <c r="L763" s="58" t="s">
        <v>1121</v>
      </c>
      <c r="M763" s="8">
        <f t="shared" si="34"/>
        <v>9.8726429065060728</v>
      </c>
      <c r="N763" s="7" t="str">
        <f t="shared" si="35"/>
        <v>Baixa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3</v>
      </c>
      <c r="H764" s="7">
        <v>0</v>
      </c>
      <c r="I764" s="7">
        <v>0</v>
      </c>
      <c r="J764" s="13">
        <f t="shared" si="33"/>
        <v>3</v>
      </c>
      <c r="K764" s="11">
        <v>6684</v>
      </c>
      <c r="L764" s="58" t="s">
        <v>1121</v>
      </c>
      <c r="M764" s="8">
        <f t="shared" si="34"/>
        <v>44.88330341113106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4</v>
      </c>
      <c r="G765" s="7">
        <v>5</v>
      </c>
      <c r="H765" s="7">
        <v>2</v>
      </c>
      <c r="I765" s="7">
        <v>8</v>
      </c>
      <c r="J765" s="13">
        <f t="shared" si="33"/>
        <v>19</v>
      </c>
      <c r="K765" s="11">
        <v>70450</v>
      </c>
      <c r="L765" s="58" t="s">
        <v>1123</v>
      </c>
      <c r="M765" s="8">
        <f t="shared" si="34"/>
        <v>26.969481902058199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1</v>
      </c>
      <c r="J767" s="13">
        <f t="shared" si="33"/>
        <v>1</v>
      </c>
      <c r="K767" s="11">
        <v>2231</v>
      </c>
      <c r="L767" s="58" t="s">
        <v>1121</v>
      </c>
      <c r="M767" s="8">
        <f t="shared" si="34"/>
        <v>44.822949350067233</v>
      </c>
      <c r="N767" s="7" t="str">
        <f t="shared" si="35"/>
        <v>Baixa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3</v>
      </c>
      <c r="G768" s="7">
        <v>2</v>
      </c>
      <c r="H768" s="7">
        <v>2</v>
      </c>
      <c r="I768" s="7">
        <v>1</v>
      </c>
      <c r="J768" s="13">
        <f t="shared" si="33"/>
        <v>8</v>
      </c>
      <c r="K768" s="11">
        <v>10922</v>
      </c>
      <c r="L768" s="58" t="s">
        <v>1121</v>
      </c>
      <c r="M768" s="8">
        <f t="shared" si="34"/>
        <v>73.24665812122322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1</v>
      </c>
      <c r="H769" s="7">
        <v>0</v>
      </c>
      <c r="I769" s="7">
        <v>1</v>
      </c>
      <c r="J769" s="13">
        <f t="shared" si="33"/>
        <v>2</v>
      </c>
      <c r="K769" s="11">
        <v>7042</v>
      </c>
      <c r="L769" s="58" t="s">
        <v>1121</v>
      </c>
      <c r="M769" s="8">
        <f t="shared" si="34"/>
        <v>28.401022436807725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7"/>
      <c r="P770" s="77"/>
      <c r="Q770" s="77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1</v>
      </c>
      <c r="G774" s="7">
        <v>1</v>
      </c>
      <c r="H774" s="7">
        <v>5</v>
      </c>
      <c r="I774" s="7">
        <v>2</v>
      </c>
      <c r="J774" s="13">
        <f t="shared" si="36"/>
        <v>9</v>
      </c>
      <c r="K774" s="11">
        <v>32069</v>
      </c>
      <c r="L774" s="58" t="s">
        <v>1122</v>
      </c>
      <c r="M774" s="8">
        <f t="shared" si="37"/>
        <v>28.06448595216564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2</v>
      </c>
      <c r="H778" s="7">
        <v>0</v>
      </c>
      <c r="I778" s="7">
        <v>1</v>
      </c>
      <c r="J778" s="13">
        <f t="shared" si="36"/>
        <v>3</v>
      </c>
      <c r="K778" s="11">
        <v>7764</v>
      </c>
      <c r="L778" s="58" t="s">
        <v>1121</v>
      </c>
      <c r="M778" s="8">
        <f t="shared" si="37"/>
        <v>38.639876352395675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1</v>
      </c>
      <c r="J788" s="13">
        <f t="shared" si="36"/>
        <v>1</v>
      </c>
      <c r="K788" s="11">
        <v>11493</v>
      </c>
      <c r="L788" s="58" t="s">
        <v>1121</v>
      </c>
      <c r="M788" s="8">
        <f t="shared" si="37"/>
        <v>8.7009484033759676</v>
      </c>
      <c r="N788" s="7" t="str">
        <f t="shared" si="38"/>
        <v>Baixa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1</v>
      </c>
      <c r="G789" s="7">
        <v>2</v>
      </c>
      <c r="H789" s="7">
        <v>5</v>
      </c>
      <c r="I789" s="7">
        <v>3</v>
      </c>
      <c r="J789" s="13">
        <f t="shared" si="36"/>
        <v>11</v>
      </c>
      <c r="K789" s="11">
        <v>8685</v>
      </c>
      <c r="L789" s="58" t="s">
        <v>1121</v>
      </c>
      <c r="M789" s="8">
        <f t="shared" si="37"/>
        <v>126.65515256188831</v>
      </c>
      <c r="N789" s="7" t="str">
        <f t="shared" si="38"/>
        <v>Média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54</v>
      </c>
      <c r="G794" s="7">
        <v>27</v>
      </c>
      <c r="H794" s="7">
        <v>43</v>
      </c>
      <c r="I794" s="7">
        <v>21</v>
      </c>
      <c r="J794" s="13">
        <f t="shared" si="36"/>
        <v>145</v>
      </c>
      <c r="K794" s="11">
        <v>237286</v>
      </c>
      <c r="L794" s="58" t="s">
        <v>1124</v>
      </c>
      <c r="M794" s="8">
        <f t="shared" si="37"/>
        <v>61.10769282637829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1</v>
      </c>
      <c r="G795" s="7">
        <v>1</v>
      </c>
      <c r="H795" s="7">
        <v>0</v>
      </c>
      <c r="I795" s="7">
        <v>1</v>
      </c>
      <c r="J795" s="13">
        <f t="shared" si="36"/>
        <v>3</v>
      </c>
      <c r="K795" s="11">
        <v>12134</v>
      </c>
      <c r="L795" s="58" t="s">
        <v>1121</v>
      </c>
      <c r="M795" s="8">
        <f t="shared" si="37"/>
        <v>24.723916268336907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1</v>
      </c>
      <c r="H796" s="7">
        <v>1</v>
      </c>
      <c r="I796" s="7">
        <v>0</v>
      </c>
      <c r="J796" s="13">
        <f t="shared" si="36"/>
        <v>2</v>
      </c>
      <c r="K796" s="11">
        <v>2258</v>
      </c>
      <c r="L796" s="58" t="s">
        <v>1121</v>
      </c>
      <c r="M796" s="8">
        <f t="shared" si="37"/>
        <v>88.57395925597875</v>
      </c>
      <c r="N796" s="7" t="str">
        <f t="shared" si="38"/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1</v>
      </c>
      <c r="J799" s="13">
        <f t="shared" si="36"/>
        <v>1</v>
      </c>
      <c r="K799" s="11">
        <v>19528</v>
      </c>
      <c r="L799" s="58" t="s">
        <v>1121</v>
      </c>
      <c r="M799" s="8">
        <f t="shared" si="37"/>
        <v>5.1208521097910698</v>
      </c>
      <c r="N799" s="7" t="str">
        <f t="shared" si="38"/>
        <v>Baixa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2</v>
      </c>
      <c r="J800" s="13">
        <f t="shared" si="36"/>
        <v>2</v>
      </c>
      <c r="K800" s="11">
        <v>5594</v>
      </c>
      <c r="L800" s="58" t="s">
        <v>1121</v>
      </c>
      <c r="M800" s="8">
        <f t="shared" si="37"/>
        <v>35.752592062924563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1</v>
      </c>
      <c r="H801" s="7">
        <v>0</v>
      </c>
      <c r="I801" s="7">
        <v>0</v>
      </c>
      <c r="J801" s="13">
        <f t="shared" si="36"/>
        <v>1</v>
      </c>
      <c r="K801" s="11">
        <v>6112</v>
      </c>
      <c r="L801" s="58" t="s">
        <v>1121</v>
      </c>
      <c r="M801" s="8">
        <f t="shared" si="37"/>
        <v>16.36125654450262</v>
      </c>
      <c r="N801" s="7" t="str">
        <f t="shared" si="38"/>
        <v>Baixa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1</v>
      </c>
      <c r="H802" s="7">
        <v>0</v>
      </c>
      <c r="I802" s="7">
        <v>0</v>
      </c>
      <c r="J802" s="13">
        <f t="shared" si="36"/>
        <v>1</v>
      </c>
      <c r="K802" s="11">
        <v>3792</v>
      </c>
      <c r="L802" s="58" t="s">
        <v>1121</v>
      </c>
      <c r="M802" s="8">
        <f t="shared" si="37"/>
        <v>26.371308016877634</v>
      </c>
      <c r="N802" s="7" t="str">
        <f t="shared" si="38"/>
        <v>Baixa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2</v>
      </c>
      <c r="G803" s="7">
        <v>2</v>
      </c>
      <c r="H803" s="7">
        <v>2</v>
      </c>
      <c r="I803" s="7">
        <v>0</v>
      </c>
      <c r="J803" s="13">
        <f t="shared" si="36"/>
        <v>6</v>
      </c>
      <c r="K803" s="11">
        <v>33858</v>
      </c>
      <c r="L803" s="58" t="s">
        <v>1122</v>
      </c>
      <c r="M803" s="8">
        <f t="shared" si="37"/>
        <v>17.721070352649299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12</v>
      </c>
      <c r="G804" s="7">
        <v>9</v>
      </c>
      <c r="H804" s="7">
        <v>6</v>
      </c>
      <c r="I804" s="7">
        <v>2</v>
      </c>
      <c r="J804" s="13">
        <f t="shared" si="36"/>
        <v>29</v>
      </c>
      <c r="K804" s="11">
        <v>3119</v>
      </c>
      <c r="L804" s="58" t="s">
        <v>1121</v>
      </c>
      <c r="M804" s="8">
        <f t="shared" si="37"/>
        <v>929.78518756011533</v>
      </c>
      <c r="N804" s="7" t="str">
        <f t="shared" si="38"/>
        <v>Muito Alta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1</v>
      </c>
      <c r="H808" s="7">
        <v>0</v>
      </c>
      <c r="I808" s="7">
        <v>0</v>
      </c>
      <c r="J808" s="13">
        <f t="shared" si="36"/>
        <v>1</v>
      </c>
      <c r="K808" s="11">
        <v>14350</v>
      </c>
      <c r="L808" s="58" t="s">
        <v>1121</v>
      </c>
      <c r="M808" s="8">
        <f t="shared" si="37"/>
        <v>6.968641114982578</v>
      </c>
      <c r="N808" s="7" t="str">
        <f t="shared" si="38"/>
        <v>Baixa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34</v>
      </c>
      <c r="G810" s="7">
        <v>27</v>
      </c>
      <c r="H810" s="7">
        <v>2</v>
      </c>
      <c r="I810" s="7">
        <v>2</v>
      </c>
      <c r="J810" s="13">
        <f t="shared" si="36"/>
        <v>65</v>
      </c>
      <c r="K810" s="11">
        <v>140235</v>
      </c>
      <c r="L810" s="58" t="s">
        <v>1124</v>
      </c>
      <c r="M810" s="8">
        <f t="shared" si="37"/>
        <v>46.350768353121545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19</v>
      </c>
      <c r="G811" s="7">
        <v>11</v>
      </c>
      <c r="H811" s="7">
        <v>7</v>
      </c>
      <c r="I811" s="7">
        <v>3</v>
      </c>
      <c r="J811" s="13">
        <f t="shared" si="36"/>
        <v>40</v>
      </c>
      <c r="K811" s="11">
        <v>89090</v>
      </c>
      <c r="L811" s="58" t="s">
        <v>1123</v>
      </c>
      <c r="M811" s="8">
        <f t="shared" si="37"/>
        <v>44.898417330789094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1</v>
      </c>
      <c r="G812" s="7">
        <v>0</v>
      </c>
      <c r="H812" s="7">
        <v>1</v>
      </c>
      <c r="I812" s="7">
        <v>0</v>
      </c>
      <c r="J812" s="13">
        <f t="shared" si="36"/>
        <v>2</v>
      </c>
      <c r="K812" s="11">
        <v>7886</v>
      </c>
      <c r="L812" s="58" t="s">
        <v>1121</v>
      </c>
      <c r="M812" s="8">
        <f t="shared" si="37"/>
        <v>25.3613999492772</v>
      </c>
      <c r="N812" s="7" t="str">
        <f t="shared" si="38"/>
        <v>Baixa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4</v>
      </c>
      <c r="G813" s="7">
        <v>3</v>
      </c>
      <c r="H813" s="7">
        <v>4</v>
      </c>
      <c r="I813" s="7">
        <v>2</v>
      </c>
      <c r="J813" s="13">
        <f t="shared" si="36"/>
        <v>13</v>
      </c>
      <c r="K813" s="11">
        <v>6539</v>
      </c>
      <c r="L813" s="58" t="s">
        <v>1121</v>
      </c>
      <c r="M813" s="8">
        <f t="shared" si="37"/>
        <v>198.80715705765405</v>
      </c>
      <c r="N813" s="7" t="str">
        <f t="shared" si="38"/>
        <v>Média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238</v>
      </c>
      <c r="G814" s="7">
        <v>112</v>
      </c>
      <c r="H814" s="7">
        <v>91</v>
      </c>
      <c r="I814" s="7">
        <v>58</v>
      </c>
      <c r="J814" s="13">
        <f t="shared" si="36"/>
        <v>499</v>
      </c>
      <c r="K814" s="11">
        <v>16602</v>
      </c>
      <c r="L814" s="58" t="s">
        <v>1121</v>
      </c>
      <c r="M814" s="8">
        <f t="shared" si="37"/>
        <v>3005.6619684375373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1</v>
      </c>
      <c r="J817" s="13">
        <f t="shared" si="36"/>
        <v>1</v>
      </c>
      <c r="K817" s="11">
        <v>8201</v>
      </c>
      <c r="L817" s="58" t="s">
        <v>1121</v>
      </c>
      <c r="M817" s="8">
        <f t="shared" si="37"/>
        <v>12.193634922570419</v>
      </c>
      <c r="N817" s="7" t="str">
        <f t="shared" si="38"/>
        <v>Baixa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1</v>
      </c>
      <c r="J818" s="13">
        <f t="shared" si="36"/>
        <v>1</v>
      </c>
      <c r="K818" s="11">
        <v>78913</v>
      </c>
      <c r="L818" s="58" t="s">
        <v>1123</v>
      </c>
      <c r="M818" s="8">
        <f t="shared" si="37"/>
        <v>1.2672183290459114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2</v>
      </c>
      <c r="G819" s="7">
        <v>4</v>
      </c>
      <c r="H819" s="7">
        <v>2</v>
      </c>
      <c r="I819" s="7">
        <v>2</v>
      </c>
      <c r="J819" s="13">
        <f t="shared" si="36"/>
        <v>10</v>
      </c>
      <c r="K819" s="11">
        <v>31984</v>
      </c>
      <c r="L819" s="58" t="s">
        <v>1122</v>
      </c>
      <c r="M819" s="8">
        <f t="shared" si="37"/>
        <v>31.265632816408203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2</v>
      </c>
      <c r="G820" s="7">
        <v>2</v>
      </c>
      <c r="H820" s="7">
        <v>2</v>
      </c>
      <c r="I820" s="7">
        <v>0</v>
      </c>
      <c r="J820" s="13">
        <f t="shared" si="36"/>
        <v>6</v>
      </c>
      <c r="K820" s="11">
        <v>56546</v>
      </c>
      <c r="L820" s="58" t="s">
        <v>1122</v>
      </c>
      <c r="M820" s="8">
        <f t="shared" si="37"/>
        <v>10.610830120609769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6</v>
      </c>
      <c r="G821" s="7">
        <v>4</v>
      </c>
      <c r="H821" s="7">
        <v>0</v>
      </c>
      <c r="I821" s="7">
        <v>1</v>
      </c>
      <c r="J821" s="13">
        <f t="shared" si="36"/>
        <v>11</v>
      </c>
      <c r="K821" s="11">
        <v>6698</v>
      </c>
      <c r="L821" s="58" t="s">
        <v>1121</v>
      </c>
      <c r="M821" s="8">
        <f t="shared" si="37"/>
        <v>164.22812779934307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2</v>
      </c>
      <c r="H822" s="7">
        <v>0</v>
      </c>
      <c r="I822" s="7">
        <v>0</v>
      </c>
      <c r="J822" s="13">
        <f t="shared" si="36"/>
        <v>2</v>
      </c>
      <c r="K822" s="11">
        <v>25253</v>
      </c>
      <c r="L822" s="58" t="s">
        <v>1122</v>
      </c>
      <c r="M822" s="8">
        <f t="shared" si="37"/>
        <v>7.9198511067991921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3</v>
      </c>
      <c r="G823" s="7">
        <v>6</v>
      </c>
      <c r="H823" s="7">
        <v>1</v>
      </c>
      <c r="I823" s="7">
        <v>4</v>
      </c>
      <c r="J823" s="13">
        <f t="shared" si="36"/>
        <v>14</v>
      </c>
      <c r="K823" s="11">
        <v>19797</v>
      </c>
      <c r="L823" s="58" t="s">
        <v>1121</v>
      </c>
      <c r="M823" s="8">
        <f t="shared" si="37"/>
        <v>70.71778552305905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65</v>
      </c>
      <c r="G825" s="7">
        <v>100</v>
      </c>
      <c r="H825" s="7">
        <v>105</v>
      </c>
      <c r="I825" s="7">
        <v>66</v>
      </c>
      <c r="J825" s="13">
        <f t="shared" si="36"/>
        <v>336</v>
      </c>
      <c r="K825" s="11">
        <v>114265</v>
      </c>
      <c r="L825" s="58" t="s">
        <v>1124</v>
      </c>
      <c r="M825" s="8">
        <f t="shared" si="37"/>
        <v>294.05329716011028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1</v>
      </c>
      <c r="H826" s="7">
        <v>0</v>
      </c>
      <c r="I826" s="7">
        <v>0</v>
      </c>
      <c r="J826" s="13">
        <f t="shared" si="36"/>
        <v>1</v>
      </c>
      <c r="K826" s="11">
        <v>12466</v>
      </c>
      <c r="L826" s="58" t="s">
        <v>1121</v>
      </c>
      <c r="M826" s="8">
        <f t="shared" si="37"/>
        <v>8.0218193486282683</v>
      </c>
      <c r="N826" s="7" t="str">
        <f t="shared" si="38"/>
        <v>Baixa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1</v>
      </c>
      <c r="I827" s="7">
        <v>4</v>
      </c>
      <c r="J827" s="13">
        <f t="shared" si="36"/>
        <v>5</v>
      </c>
      <c r="K827" s="11">
        <v>12449</v>
      </c>
      <c r="L827" s="58" t="s">
        <v>1121</v>
      </c>
      <c r="M827" s="8">
        <f t="shared" si="37"/>
        <v>40.163868583821994</v>
      </c>
      <c r="N827" s="7" t="str">
        <f t="shared" si="38"/>
        <v>Baixa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142</v>
      </c>
      <c r="G828" s="7">
        <v>135</v>
      </c>
      <c r="H828" s="7">
        <v>39</v>
      </c>
      <c r="I828" s="7">
        <v>8</v>
      </c>
      <c r="J828" s="13">
        <f t="shared" si="36"/>
        <v>324</v>
      </c>
      <c r="K828" s="11">
        <v>330361</v>
      </c>
      <c r="L828" s="58" t="s">
        <v>1124</v>
      </c>
      <c r="M828" s="8">
        <f t="shared" si="37"/>
        <v>98.074530589264469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66</v>
      </c>
      <c r="G829" s="7">
        <v>98</v>
      </c>
      <c r="H829" s="7">
        <v>102</v>
      </c>
      <c r="I829" s="7">
        <v>62</v>
      </c>
      <c r="J829" s="13">
        <f t="shared" si="36"/>
        <v>328</v>
      </c>
      <c r="K829" s="11">
        <v>683247</v>
      </c>
      <c r="L829" s="58" t="s">
        <v>1125</v>
      </c>
      <c r="M829" s="8">
        <f t="shared" si="37"/>
        <v>48.006065156524656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84</v>
      </c>
      <c r="G831" s="7">
        <v>70</v>
      </c>
      <c r="H831" s="7">
        <v>70</v>
      </c>
      <c r="I831" s="7">
        <v>69</v>
      </c>
      <c r="J831" s="13">
        <f t="shared" si="36"/>
        <v>293</v>
      </c>
      <c r="K831" s="11">
        <v>83808</v>
      </c>
      <c r="L831" s="58" t="s">
        <v>1123</v>
      </c>
      <c r="M831" s="8">
        <f t="shared" si="37"/>
        <v>349.60862924780452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2</v>
      </c>
      <c r="I832" s="7">
        <v>0</v>
      </c>
      <c r="J832" s="13">
        <f t="shared" si="36"/>
        <v>2</v>
      </c>
      <c r="K832" s="11">
        <v>4325</v>
      </c>
      <c r="L832" s="58" t="s">
        <v>1121</v>
      </c>
      <c r="M832" s="8">
        <f t="shared" si="37"/>
        <v>46.24277456647399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1</v>
      </c>
      <c r="G835" s="7">
        <v>0</v>
      </c>
      <c r="H835" s="7">
        <v>1</v>
      </c>
      <c r="I835" s="7">
        <v>2</v>
      </c>
      <c r="J835" s="13">
        <f t="shared" si="36"/>
        <v>4</v>
      </c>
      <c r="K835" s="11">
        <v>16547</v>
      </c>
      <c r="L835" s="58" t="s">
        <v>1121</v>
      </c>
      <c r="M835" s="8">
        <f t="shared" si="37"/>
        <v>24.173566205354444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1</v>
      </c>
      <c r="G836" s="7">
        <v>2</v>
      </c>
      <c r="H836" s="7">
        <v>2</v>
      </c>
      <c r="I836" s="7">
        <v>1</v>
      </c>
      <c r="J836" s="13">
        <f t="shared" si="36"/>
        <v>6</v>
      </c>
      <c r="K836" s="11">
        <v>6491</v>
      </c>
      <c r="L836" s="58" t="s">
        <v>1121</v>
      </c>
      <c r="M836" s="8">
        <f t="shared" si="37"/>
        <v>92.435680172546611</v>
      </c>
      <c r="N836" s="7" t="str">
        <f t="shared" si="38"/>
        <v>Baixa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4</v>
      </c>
      <c r="G839" s="7">
        <v>2</v>
      </c>
      <c r="H839" s="7">
        <v>1</v>
      </c>
      <c r="I839" s="7">
        <v>1</v>
      </c>
      <c r="J839" s="13">
        <f t="shared" si="39"/>
        <v>8</v>
      </c>
      <c r="K839" s="11">
        <v>134477</v>
      </c>
      <c r="L839" s="58" t="s">
        <v>1124</v>
      </c>
      <c r="M839" s="8">
        <f t="shared" si="40"/>
        <v>5.9489726867791521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2</v>
      </c>
      <c r="I840" s="7">
        <v>0</v>
      </c>
      <c r="J840" s="13">
        <f t="shared" si="39"/>
        <v>2</v>
      </c>
      <c r="K840" s="11">
        <v>7071</v>
      </c>
      <c r="L840" s="58" t="s">
        <v>1121</v>
      </c>
      <c r="M840" s="8">
        <f t="shared" si="40"/>
        <v>28.284542497525099</v>
      </c>
      <c r="N840" s="7" t="str">
        <f t="shared" si="41"/>
        <v>Baixa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6</v>
      </c>
      <c r="G841" s="7">
        <v>5</v>
      </c>
      <c r="H841" s="7">
        <v>5</v>
      </c>
      <c r="I841" s="7">
        <v>6</v>
      </c>
      <c r="J841" s="13">
        <f t="shared" si="39"/>
        <v>22</v>
      </c>
      <c r="K841" s="11">
        <v>39173</v>
      </c>
      <c r="L841" s="58" t="s">
        <v>1122</v>
      </c>
      <c r="M841" s="8">
        <f t="shared" si="40"/>
        <v>56.161131391519675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2</v>
      </c>
      <c r="G842" s="7">
        <v>1</v>
      </c>
      <c r="H842" s="7">
        <v>0</v>
      </c>
      <c r="I842" s="7">
        <v>0</v>
      </c>
      <c r="J842" s="13">
        <f t="shared" si="39"/>
        <v>3</v>
      </c>
      <c r="K842" s="11">
        <v>19335</v>
      </c>
      <c r="L842" s="58" t="s">
        <v>1121</v>
      </c>
      <c r="M842" s="8">
        <f t="shared" si="40"/>
        <v>15.51590380139643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4</v>
      </c>
      <c r="G843" s="7">
        <v>2</v>
      </c>
      <c r="H843" s="7">
        <v>3</v>
      </c>
      <c r="I843" s="7">
        <v>1</v>
      </c>
      <c r="J843" s="13">
        <f t="shared" si="39"/>
        <v>10</v>
      </c>
      <c r="K843" s="11">
        <v>20537</v>
      </c>
      <c r="L843" s="58" t="s">
        <v>1121</v>
      </c>
      <c r="M843" s="8">
        <f t="shared" si="40"/>
        <v>48.69260359351415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1</v>
      </c>
      <c r="I845" s="7">
        <v>0</v>
      </c>
      <c r="J845" s="13">
        <f t="shared" si="39"/>
        <v>1</v>
      </c>
      <c r="K845" s="11">
        <v>5712</v>
      </c>
      <c r="L845" s="58" t="s">
        <v>1121</v>
      </c>
      <c r="M845" s="8">
        <f t="shared" si="40"/>
        <v>17.50700280112045</v>
      </c>
      <c r="N845" s="7" t="str">
        <f t="shared" si="41"/>
        <v>Baixa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2</v>
      </c>
      <c r="G846" s="7">
        <v>1</v>
      </c>
      <c r="H846" s="7">
        <v>1</v>
      </c>
      <c r="I846" s="7">
        <v>3</v>
      </c>
      <c r="J846" s="13">
        <f t="shared" si="39"/>
        <v>7</v>
      </c>
      <c r="K846" s="11">
        <v>3951</v>
      </c>
      <c r="L846" s="58" t="s">
        <v>1121</v>
      </c>
      <c r="M846" s="8">
        <f t="shared" si="40"/>
        <v>177.1703366236396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3</v>
      </c>
      <c r="G848" s="7">
        <v>7</v>
      </c>
      <c r="H848" s="7">
        <v>7</v>
      </c>
      <c r="I848" s="7">
        <v>3</v>
      </c>
      <c r="J848" s="13">
        <f t="shared" si="39"/>
        <v>20</v>
      </c>
      <c r="K848" s="11">
        <v>125376</v>
      </c>
      <c r="L848" s="58" t="s">
        <v>1124</v>
      </c>
      <c r="M848" s="8">
        <f t="shared" si="40"/>
        <v>15.952016334864727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1</v>
      </c>
      <c r="G849" s="7">
        <v>0</v>
      </c>
      <c r="H849" s="7">
        <v>0</v>
      </c>
      <c r="I849" s="7">
        <v>2</v>
      </c>
      <c r="J849" s="13">
        <f t="shared" si="39"/>
        <v>3</v>
      </c>
      <c r="K849" s="11">
        <v>78286</v>
      </c>
      <c r="L849" s="58" t="s">
        <v>1123</v>
      </c>
      <c r="M849" s="8">
        <f t="shared" si="40"/>
        <v>3.8321028025445165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1</v>
      </c>
      <c r="H851" s="7">
        <v>1</v>
      </c>
      <c r="I851" s="7">
        <v>2</v>
      </c>
      <c r="J851" s="13">
        <f t="shared" si="39"/>
        <v>4</v>
      </c>
      <c r="K851" s="11">
        <v>13764</v>
      </c>
      <c r="L851" s="58" t="s">
        <v>1121</v>
      </c>
      <c r="M851" s="8">
        <f t="shared" si="40"/>
        <v>29.061319383900031</v>
      </c>
      <c r="N851" s="7" t="str">
        <f t="shared" si="41"/>
        <v>Baixa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1</v>
      </c>
      <c r="H853" s="7">
        <v>0</v>
      </c>
      <c r="I853" s="7">
        <v>0</v>
      </c>
      <c r="J853" s="13">
        <f t="shared" si="39"/>
        <v>1</v>
      </c>
      <c r="K853" s="11">
        <v>10537</v>
      </c>
      <c r="L853" s="58" t="s">
        <v>1121</v>
      </c>
      <c r="M853" s="8">
        <f t="shared" si="40"/>
        <v>9.4903672772136289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3</v>
      </c>
      <c r="I854" s="7">
        <v>0</v>
      </c>
      <c r="J854" s="13">
        <f t="shared" si="39"/>
        <v>3</v>
      </c>
      <c r="K854" s="11">
        <v>5420</v>
      </c>
      <c r="L854" s="58" t="s">
        <v>1121</v>
      </c>
      <c r="M854" s="8">
        <f t="shared" si="40"/>
        <v>55.350553505535053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50</v>
      </c>
      <c r="G855" s="7">
        <v>41</v>
      </c>
      <c r="H855" s="7">
        <v>42</v>
      </c>
      <c r="I855" s="7">
        <v>31</v>
      </c>
      <c r="J855" s="13">
        <f t="shared" si="39"/>
        <v>164</v>
      </c>
      <c r="K855" s="11">
        <v>42149</v>
      </c>
      <c r="L855" s="58" t="s">
        <v>1122</v>
      </c>
      <c r="M855" s="8">
        <f t="shared" si="40"/>
        <v>389.09582671000499</v>
      </c>
      <c r="N855" s="7" t="str">
        <f t="shared" si="41"/>
        <v>Alta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1</v>
      </c>
      <c r="H856" s="7">
        <v>0</v>
      </c>
      <c r="I856" s="7">
        <v>0</v>
      </c>
      <c r="J856" s="13">
        <f t="shared" si="39"/>
        <v>1</v>
      </c>
      <c r="K856" s="11">
        <v>5243</v>
      </c>
      <c r="L856" s="58" t="s">
        <v>1121</v>
      </c>
      <c r="M856" s="8">
        <f t="shared" si="40"/>
        <v>19.073049780659929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3610</v>
      </c>
      <c r="G858" s="12">
        <f>SUM(G5:G857)</f>
        <v>3865</v>
      </c>
      <c r="H858" s="12">
        <f>SUM(H5:H857)</f>
        <v>3804</v>
      </c>
      <c r="I858" s="12">
        <f>SUM(I5:I857)</f>
        <v>3072</v>
      </c>
      <c r="J858" s="62">
        <f>SUM(J5:J857)</f>
        <v>14351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J9" sqref="J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2" t="s">
        <v>1130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2" ht="19.5" thickBot="1" x14ac:dyDescent="0.3">
      <c r="A3" s="113" t="str">
        <f>Dengue!A3</f>
        <v>Sinan09/03/2020</v>
      </c>
      <c r="B3" s="113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6</v>
      </c>
      <c r="G4" s="50">
        <v>7</v>
      </c>
      <c r="H4" s="50">
        <v>8</v>
      </c>
      <c r="I4" s="50">
        <v>9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27</v>
      </c>
      <c r="Q8" s="71">
        <f>P8/P$10*100</f>
        <v>3.1652989449003512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826</v>
      </c>
      <c r="Q9" s="71">
        <f>P9/P$10*100</f>
        <v>96.834701055099643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1</v>
      </c>
      <c r="G19" s="7">
        <v>0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1</v>
      </c>
      <c r="G41" s="7">
        <v>0</v>
      </c>
      <c r="H41" s="7">
        <v>0</v>
      </c>
      <c r="I41" s="7">
        <v>0</v>
      </c>
      <c r="J41" s="13">
        <f t="shared" si="0"/>
        <v>1</v>
      </c>
      <c r="K41" s="11">
        <v>36705</v>
      </c>
      <c r="L41" s="58" t="s">
        <v>1122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1</v>
      </c>
      <c r="G42" s="7">
        <v>0</v>
      </c>
      <c r="H42" s="7">
        <v>0</v>
      </c>
      <c r="I42" s="7">
        <v>0</v>
      </c>
      <c r="J42" s="13">
        <f t="shared" si="0"/>
        <v>1</v>
      </c>
      <c r="K42" s="11">
        <v>116691</v>
      </c>
      <c r="L42" s="58" t="s">
        <v>1124</v>
      </c>
      <c r="M42" s="8">
        <f t="shared" si="1"/>
        <v>0.85696411891234114</v>
      </c>
      <c r="N42" s="7" t="str">
        <f t="shared" si="2"/>
        <v>Baixa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2</v>
      </c>
      <c r="G70" s="7">
        <v>0</v>
      </c>
      <c r="H70" s="7">
        <v>0</v>
      </c>
      <c r="I70" s="7">
        <v>0</v>
      </c>
      <c r="J70" s="13">
        <f t="shared" si="3"/>
        <v>2</v>
      </c>
      <c r="K70" s="11">
        <v>2501576</v>
      </c>
      <c r="L70" s="58" t="s">
        <v>1125</v>
      </c>
      <c r="M70" s="8">
        <f t="shared" si="4"/>
        <v>7.9949599772303537E-2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4</v>
      </c>
      <c r="G71" s="7">
        <v>1</v>
      </c>
      <c r="H71" s="7">
        <v>0</v>
      </c>
      <c r="I71" s="7">
        <v>0</v>
      </c>
      <c r="J71" s="13">
        <f t="shared" si="3"/>
        <v>5</v>
      </c>
      <c r="K71" s="11">
        <v>26396</v>
      </c>
      <c r="L71" s="58" t="s">
        <v>1122</v>
      </c>
      <c r="M71" s="8">
        <f t="shared" si="4"/>
        <v>18.942263979390816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1</v>
      </c>
      <c r="G113" s="7">
        <v>1</v>
      </c>
      <c r="H113" s="7">
        <v>0</v>
      </c>
      <c r="I113" s="7">
        <v>0</v>
      </c>
      <c r="J113" s="13">
        <f t="shared" si="3"/>
        <v>2</v>
      </c>
      <c r="K113" s="11">
        <v>11495</v>
      </c>
      <c r="L113" s="58" t="s">
        <v>1121</v>
      </c>
      <c r="M113" s="8">
        <f t="shared" si="4"/>
        <v>17.398869073510223</v>
      </c>
      <c r="N113" s="7" t="str">
        <f t="shared" si="5"/>
        <v>Baixa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1</v>
      </c>
      <c r="G157" s="7">
        <v>0</v>
      </c>
      <c r="H157" s="7">
        <v>0</v>
      </c>
      <c r="I157" s="7">
        <v>0</v>
      </c>
      <c r="J157" s="13">
        <f t="shared" si="6"/>
        <v>1</v>
      </c>
      <c r="K157" s="11">
        <v>11439</v>
      </c>
      <c r="L157" s="58" t="s">
        <v>1121</v>
      </c>
      <c r="M157" s="8">
        <f t="shared" si="7"/>
        <v>8.7420229041000095</v>
      </c>
      <c r="N157" s="7" t="str">
        <f t="shared" si="8"/>
        <v>Baixa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1</v>
      </c>
      <c r="G175" s="7">
        <v>0</v>
      </c>
      <c r="H175" s="7">
        <v>0</v>
      </c>
      <c r="I175" s="7">
        <v>0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2</v>
      </c>
      <c r="G218" s="7">
        <v>0</v>
      </c>
      <c r="H218" s="7">
        <v>0</v>
      </c>
      <c r="I218" s="7">
        <v>0</v>
      </c>
      <c r="J218" s="13">
        <f t="shared" si="9"/>
        <v>2</v>
      </c>
      <c r="K218" s="11">
        <v>109405</v>
      </c>
      <c r="L218" s="58" t="s">
        <v>1124</v>
      </c>
      <c r="M218" s="8">
        <f t="shared" si="10"/>
        <v>1.8280700150815778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1</v>
      </c>
      <c r="G276" s="7">
        <v>0</v>
      </c>
      <c r="H276" s="7">
        <v>0</v>
      </c>
      <c r="I276" s="7">
        <v>0</v>
      </c>
      <c r="J276" s="13">
        <f t="shared" si="12"/>
        <v>1</v>
      </c>
      <c r="K276" s="11">
        <v>24773</v>
      </c>
      <c r="L276" s="58" t="s">
        <v>1121</v>
      </c>
      <c r="M276" s="8">
        <f t="shared" si="13"/>
        <v>4.036652807492028</v>
      </c>
      <c r="N276" s="7" t="str">
        <f t="shared" si="14"/>
        <v>Baixa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1</v>
      </c>
      <c r="H290" s="7">
        <v>0</v>
      </c>
      <c r="I290" s="7">
        <v>0</v>
      </c>
      <c r="J290" s="13">
        <f t="shared" si="12"/>
        <v>1</v>
      </c>
      <c r="K290" s="11">
        <v>15235</v>
      </c>
      <c r="L290" s="58" t="s">
        <v>1121</v>
      </c>
      <c r="M290" s="8">
        <f t="shared" si="13"/>
        <v>6.5638332786347222</v>
      </c>
      <c r="N290" s="7" t="str">
        <f t="shared" si="14"/>
        <v>Baixa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</v>
      </c>
      <c r="G361" s="7">
        <v>0</v>
      </c>
      <c r="H361" s="7">
        <v>0</v>
      </c>
      <c r="I361" s="7">
        <v>0</v>
      </c>
      <c r="J361" s="13">
        <f t="shared" si="15"/>
        <v>1</v>
      </c>
      <c r="K361" s="11">
        <v>261344</v>
      </c>
      <c r="L361" s="58" t="s">
        <v>1124</v>
      </c>
      <c r="M361" s="8">
        <f t="shared" si="16"/>
        <v>0.38263744336965838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1</v>
      </c>
      <c r="H383" s="7">
        <v>0</v>
      </c>
      <c r="I383" s="7">
        <v>0</v>
      </c>
      <c r="J383" s="13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1</v>
      </c>
      <c r="G439" s="7">
        <v>0</v>
      </c>
      <c r="H439" s="7">
        <v>0</v>
      </c>
      <c r="I439" s="7">
        <v>0</v>
      </c>
      <c r="J439" s="13">
        <f t="shared" si="18"/>
        <v>1</v>
      </c>
      <c r="K439" s="11">
        <v>6522</v>
      </c>
      <c r="L439" s="58" t="s">
        <v>1121</v>
      </c>
      <c r="M439" s="8">
        <f t="shared" si="19"/>
        <v>15.332720024532353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1</v>
      </c>
      <c r="G505" s="7">
        <v>0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1</v>
      </c>
      <c r="G566" s="7">
        <v>0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2</v>
      </c>
      <c r="G585" s="7">
        <v>0</v>
      </c>
      <c r="H585" s="7">
        <v>0</v>
      </c>
      <c r="I585" s="7">
        <v>0</v>
      </c>
      <c r="J585" s="13">
        <f t="shared" si="27"/>
        <v>2</v>
      </c>
      <c r="K585" s="11">
        <v>11249</v>
      </c>
      <c r="L585" s="58" t="s">
        <v>1121</v>
      </c>
      <c r="M585" s="8">
        <f t="shared" si="28"/>
        <v>17.779358165170237</v>
      </c>
      <c r="N585" s="7" t="str">
        <f t="shared" si="29"/>
        <v>Baixa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1</v>
      </c>
      <c r="G588" s="7">
        <v>0</v>
      </c>
      <c r="H588" s="7">
        <v>0</v>
      </c>
      <c r="I588" s="7">
        <v>0</v>
      </c>
      <c r="J588" s="13">
        <f t="shared" si="27"/>
        <v>1</v>
      </c>
      <c r="K588" s="11">
        <v>6847</v>
      </c>
      <c r="L588" s="58" t="s">
        <v>1121</v>
      </c>
      <c r="M588" s="8">
        <f t="shared" si="28"/>
        <v>14.604936468526361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7</v>
      </c>
      <c r="G603" s="7">
        <v>1</v>
      </c>
      <c r="H603" s="7">
        <v>0</v>
      </c>
      <c r="I603" s="7">
        <v>0</v>
      </c>
      <c r="J603" s="13">
        <f t="shared" si="27"/>
        <v>8</v>
      </c>
      <c r="K603" s="11">
        <v>10731</v>
      </c>
      <c r="L603" s="58" t="s">
        <v>1121</v>
      </c>
      <c r="M603" s="8">
        <f t="shared" si="28"/>
        <v>74.550368092442454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1121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1</v>
      </c>
      <c r="G695" s="7">
        <v>0</v>
      </c>
      <c r="H695" s="7">
        <v>0</v>
      </c>
      <c r="I695" s="7">
        <v>0</v>
      </c>
      <c r="J695" s="13">
        <f t="shared" si="30"/>
        <v>1</v>
      </c>
      <c r="K695" s="11">
        <v>3971</v>
      </c>
      <c r="L695" s="58" t="s">
        <v>1121</v>
      </c>
      <c r="M695" s="8">
        <f t="shared" si="31"/>
        <v>25.182573659027952</v>
      </c>
      <c r="N695" s="7" t="str">
        <f t="shared" si="32"/>
        <v>Baixa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1</v>
      </c>
      <c r="G697" s="7">
        <v>0</v>
      </c>
      <c r="H697" s="7">
        <v>0</v>
      </c>
      <c r="I697" s="7">
        <v>0</v>
      </c>
      <c r="J697" s="13">
        <f t="shared" si="30"/>
        <v>1</v>
      </c>
      <c r="K697" s="11">
        <v>4807</v>
      </c>
      <c r="L697" s="58" t="s">
        <v>1121</v>
      </c>
      <c r="M697" s="8">
        <f t="shared" si="31"/>
        <v>20.802995631370916</v>
      </c>
      <c r="N697" s="7" t="str">
        <f t="shared" si="32"/>
        <v>Baixa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1</v>
      </c>
      <c r="G814" s="7">
        <v>0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0</v>
      </c>
      <c r="H825" s="7">
        <v>0</v>
      </c>
      <c r="I825" s="7">
        <v>0</v>
      </c>
      <c r="J825" s="13">
        <f t="shared" si="36"/>
        <v>1</v>
      </c>
      <c r="K825" s="11">
        <v>114265</v>
      </c>
      <c r="L825" s="58" t="s">
        <v>1124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1</v>
      </c>
      <c r="G829" s="7">
        <v>0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1125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1</v>
      </c>
      <c r="G856" s="7">
        <v>0</v>
      </c>
      <c r="H856" s="7">
        <v>0</v>
      </c>
      <c r="I856" s="7">
        <v>0</v>
      </c>
      <c r="J856" s="13">
        <f t="shared" si="39"/>
        <v>1</v>
      </c>
      <c r="K856" s="11">
        <v>5243</v>
      </c>
      <c r="L856" s="58" t="s">
        <v>1121</v>
      </c>
      <c r="M856" s="8">
        <f t="shared" si="40"/>
        <v>19.073049780659929</v>
      </c>
      <c r="N856" s="7" t="str">
        <f t="shared" si="41"/>
        <v>Baixa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37</v>
      </c>
      <c r="G858" s="12">
        <f>SUM(G5:G857)</f>
        <v>5</v>
      </c>
      <c r="H858" s="12">
        <f>SUM(H5:H857)</f>
        <v>0</v>
      </c>
      <c r="I858" s="12">
        <f>SUM(I5:I857)</f>
        <v>0</v>
      </c>
      <c r="J858" s="12">
        <f>SUM(J5:J857)</f>
        <v>42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I22" sqref="I2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2" t="s">
        <v>1129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2" ht="19.5" thickBot="1" x14ac:dyDescent="0.3">
      <c r="A3" s="113" t="str">
        <f>Dengue!A3</f>
        <v>Sinan09/03/2020</v>
      </c>
      <c r="B3" s="113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6</v>
      </c>
      <c r="G4" s="50">
        <v>7</v>
      </c>
      <c r="H4" s="50">
        <v>8</v>
      </c>
      <c r="I4" s="50">
        <v>9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32</v>
      </c>
      <c r="Q8" s="71">
        <f>P8/P$10*100</f>
        <v>3.7514654161781942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820</v>
      </c>
      <c r="Q9" s="71">
        <f>P9/P$10*100</f>
        <v>96.131301289566238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2</v>
      </c>
      <c r="J12" s="13">
        <f t="shared" si="0"/>
        <v>2</v>
      </c>
      <c r="K12" s="11">
        <v>4448</v>
      </c>
      <c r="L12" s="58" t="s">
        <v>1121</v>
      </c>
      <c r="M12" s="8">
        <f t="shared" si="1"/>
        <v>44.964028776978417</v>
      </c>
      <c r="N12" s="7" t="str">
        <f t="shared" si="2"/>
        <v>Baixa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1</v>
      </c>
      <c r="G15" s="7">
        <v>0</v>
      </c>
      <c r="H15" s="7">
        <v>0</v>
      </c>
      <c r="I15" s="7">
        <v>0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1</v>
      </c>
      <c r="H37" s="7">
        <v>0</v>
      </c>
      <c r="I37" s="7">
        <v>0</v>
      </c>
      <c r="J37" s="13">
        <f t="shared" si="0"/>
        <v>1</v>
      </c>
      <c r="K37" s="11">
        <v>9363</v>
      </c>
      <c r="L37" s="58" t="s">
        <v>1121</v>
      </c>
      <c r="M37" s="8">
        <f t="shared" si="1"/>
        <v>10.680337498664958</v>
      </c>
      <c r="N37" s="7" t="str">
        <f t="shared" si="2"/>
        <v>Baixa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0</v>
      </c>
      <c r="H70" s="7">
        <v>0</v>
      </c>
      <c r="I70" s="7">
        <v>0</v>
      </c>
      <c r="J70" s="13">
        <f t="shared" si="3"/>
        <v>0</v>
      </c>
      <c r="K70" s="11">
        <v>2501576</v>
      </c>
      <c r="L70" s="58" t="s">
        <v>1125</v>
      </c>
      <c r="M70" s="8">
        <f t="shared" si="4"/>
        <v>0</v>
      </c>
      <c r="N70" s="7" t="str">
        <f t="shared" si="5"/>
        <v>Silencioso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1</v>
      </c>
      <c r="G82" s="7">
        <v>0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1</v>
      </c>
      <c r="H113" s="7">
        <v>0</v>
      </c>
      <c r="I113" s="7">
        <v>0</v>
      </c>
      <c r="J113" s="13">
        <f t="shared" si="3"/>
        <v>1</v>
      </c>
      <c r="K113" s="11">
        <v>11495</v>
      </c>
      <c r="L113" s="58" t="s">
        <v>1121</v>
      </c>
      <c r="M113" s="8">
        <f t="shared" si="4"/>
        <v>8.6994345367551116</v>
      </c>
      <c r="N113" s="7" t="str">
        <f t="shared" si="5"/>
        <v>Baixa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1</v>
      </c>
      <c r="G210" s="7">
        <v>0</v>
      </c>
      <c r="H210" s="7">
        <v>0</v>
      </c>
      <c r="I210" s="7">
        <v>0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1</v>
      </c>
      <c r="I290" s="7">
        <v>0</v>
      </c>
      <c r="J290" s="13">
        <f t="shared" si="12"/>
        <v>1</v>
      </c>
      <c r="K290" s="11">
        <v>15235</v>
      </c>
      <c r="L290" s="58" t="s">
        <v>1121</v>
      </c>
      <c r="M290" s="8">
        <f t="shared" si="13"/>
        <v>6.5638332786347222</v>
      </c>
      <c r="N290" s="7" t="str">
        <f t="shared" si="14"/>
        <v>Baixa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3</v>
      </c>
      <c r="G309" s="7">
        <v>2</v>
      </c>
      <c r="H309" s="7">
        <v>3</v>
      </c>
      <c r="I309" s="7">
        <v>3</v>
      </c>
      <c r="J309" s="13">
        <f t="shared" si="12"/>
        <v>11</v>
      </c>
      <c r="K309" s="11">
        <v>58962</v>
      </c>
      <c r="L309" s="58" t="s">
        <v>1122</v>
      </c>
      <c r="M309" s="8">
        <f t="shared" si="13"/>
        <v>18.656083579254435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1</v>
      </c>
      <c r="H387" s="7">
        <v>0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2</v>
      </c>
      <c r="J389" s="13">
        <f t="shared" ref="J389:J452" si="18">F389+G389+H389+I389</f>
        <v>2</v>
      </c>
      <c r="K389" s="11">
        <v>14956</v>
      </c>
      <c r="L389" s="58" t="s">
        <v>1121</v>
      </c>
      <c r="M389" s="8">
        <f t="shared" ref="M389:M452" si="19">(J389/K389)*100000</f>
        <v>13.372559507889809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4</v>
      </c>
      <c r="G391" s="7">
        <v>3</v>
      </c>
      <c r="H391" s="7">
        <v>5</v>
      </c>
      <c r="I391" s="7">
        <v>2</v>
      </c>
      <c r="J391" s="13">
        <f t="shared" si="18"/>
        <v>14</v>
      </c>
      <c r="K391" s="11">
        <v>104067</v>
      </c>
      <c r="L391" s="58" t="s">
        <v>1124</v>
      </c>
      <c r="M391" s="8">
        <f t="shared" si="19"/>
        <v>13.452871707649878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1</v>
      </c>
      <c r="G401" s="7">
        <v>1</v>
      </c>
      <c r="H401" s="7">
        <v>1</v>
      </c>
      <c r="I401" s="7">
        <v>0</v>
      </c>
      <c r="J401" s="13">
        <f t="shared" si="18"/>
        <v>3</v>
      </c>
      <c r="K401" s="11">
        <v>5378</v>
      </c>
      <c r="L401" s="58" t="s">
        <v>1121</v>
      </c>
      <c r="M401" s="8">
        <f t="shared" si="19"/>
        <v>55.782818891781325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2</v>
      </c>
      <c r="I413" s="7">
        <v>0</v>
      </c>
      <c r="J413" s="13">
        <f t="shared" si="18"/>
        <v>2</v>
      </c>
      <c r="K413" s="11">
        <v>15410</v>
      </c>
      <c r="L413" s="58" t="s">
        <v>1121</v>
      </c>
      <c r="M413" s="8">
        <f t="shared" si="19"/>
        <v>12.978585334198572</v>
      </c>
      <c r="N413" s="7" t="str">
        <f t="shared" si="20"/>
        <v>Baixa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1</v>
      </c>
      <c r="H457" s="7">
        <v>0</v>
      </c>
      <c r="I457" s="7">
        <v>0</v>
      </c>
      <c r="J457" s="13">
        <f t="shared" si="21"/>
        <v>1</v>
      </c>
      <c r="K457" s="11">
        <v>18594</v>
      </c>
      <c r="L457" s="58" t="s">
        <v>1121</v>
      </c>
      <c r="M457" s="8">
        <f t="shared" si="22"/>
        <v>5.3780789501989892</v>
      </c>
      <c r="N457" s="7" t="str">
        <f t="shared" si="23"/>
        <v>Baixa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1</v>
      </c>
      <c r="G483" s="7">
        <v>0</v>
      </c>
      <c r="H483" s="7">
        <v>1</v>
      </c>
      <c r="I483" s="7">
        <v>0</v>
      </c>
      <c r="J483" s="13">
        <f t="shared" si="21"/>
        <v>2</v>
      </c>
      <c r="K483" s="11">
        <v>20882</v>
      </c>
      <c r="L483" s="58" t="s">
        <v>1121</v>
      </c>
      <c r="M483" s="8">
        <f t="shared" si="22"/>
        <v>9.5776266641126337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1</v>
      </c>
      <c r="G489" s="7">
        <v>0</v>
      </c>
      <c r="H489" s="7">
        <v>0</v>
      </c>
      <c r="I489" s="7">
        <v>0</v>
      </c>
      <c r="J489" s="13">
        <f t="shared" si="21"/>
        <v>1</v>
      </c>
      <c r="K489" s="11">
        <v>13557</v>
      </c>
      <c r="L489" s="58" t="s">
        <v>1121</v>
      </c>
      <c r="M489" s="8">
        <f t="shared" si="22"/>
        <v>7.3762631850704441</v>
      </c>
      <c r="N489" s="7" t="str">
        <f t="shared" si="23"/>
        <v>Baixa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1</v>
      </c>
      <c r="H512" s="7">
        <v>1</v>
      </c>
      <c r="I512" s="7">
        <v>0</v>
      </c>
      <c r="J512" s="13">
        <f t="shared" si="21"/>
        <v>2</v>
      </c>
      <c r="K512" s="11">
        <v>26997</v>
      </c>
      <c r="L512" s="58" t="s">
        <v>1122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1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2</v>
      </c>
      <c r="G553" s="7">
        <v>6</v>
      </c>
      <c r="H553" s="7">
        <v>3</v>
      </c>
      <c r="I553" s="7">
        <v>3</v>
      </c>
      <c r="J553" s="13">
        <f t="shared" si="24"/>
        <v>14</v>
      </c>
      <c r="K553" s="11">
        <v>5671</v>
      </c>
      <c r="L553" s="58" t="s">
        <v>1121</v>
      </c>
      <c r="M553" s="8">
        <f t="shared" si="25"/>
        <v>246.87004055722093</v>
      </c>
      <c r="N553" s="7" t="str">
        <f t="shared" si="26"/>
        <v>Média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1</v>
      </c>
      <c r="G554" s="7">
        <v>0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1</v>
      </c>
      <c r="H555" s="7">
        <v>0</v>
      </c>
      <c r="I555" s="7">
        <v>0</v>
      </c>
      <c r="J555" s="13">
        <f t="shared" si="24"/>
        <v>1</v>
      </c>
      <c r="K555" s="11">
        <v>93101</v>
      </c>
      <c r="L555" s="58" t="s">
        <v>1123</v>
      </c>
      <c r="M555" s="8">
        <f t="shared" si="25"/>
        <v>1.0741023189869066</v>
      </c>
      <c r="N555" s="7" t="str">
        <f t="shared" si="26"/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1</v>
      </c>
      <c r="H586" s="7">
        <v>0</v>
      </c>
      <c r="I586" s="7">
        <v>0</v>
      </c>
      <c r="J586" s="13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1</v>
      </c>
      <c r="H607" s="7">
        <v>0</v>
      </c>
      <c r="I607" s="7">
        <v>1</v>
      </c>
      <c r="J607" s="13">
        <f t="shared" si="27"/>
        <v>2</v>
      </c>
      <c r="K607" s="11">
        <v>34456</v>
      </c>
      <c r="L607" s="58" t="s">
        <v>1122</v>
      </c>
      <c r="M607" s="8">
        <f t="shared" si="28"/>
        <v>5.8045042953331789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1</v>
      </c>
      <c r="H663" s="7">
        <v>0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1</v>
      </c>
      <c r="I707" s="7">
        <v>1</v>
      </c>
      <c r="J707" s="13">
        <f t="shared" si="30"/>
        <v>2</v>
      </c>
      <c r="K707" s="11">
        <v>28054</v>
      </c>
      <c r="L707" s="58" t="s">
        <v>1122</v>
      </c>
      <c r="M707" s="8">
        <f t="shared" si="31"/>
        <v>7.129108148570614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1</v>
      </c>
      <c r="G753" s="7">
        <v>1</v>
      </c>
      <c r="H753" s="7">
        <v>0</v>
      </c>
      <c r="I753" s="7">
        <v>0</v>
      </c>
      <c r="J753" s="13">
        <f t="shared" si="33"/>
        <v>2</v>
      </c>
      <c r="K753" s="11">
        <v>45488</v>
      </c>
      <c r="L753" s="58" t="s">
        <v>1122</v>
      </c>
      <c r="M753" s="8">
        <f t="shared" si="34"/>
        <v>4.3967639817094621</v>
      </c>
      <c r="N753" s="7" t="str">
        <f t="shared" si="35"/>
        <v>Baixa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1124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1</v>
      </c>
      <c r="H811" s="7">
        <v>1</v>
      </c>
      <c r="I811" s="7">
        <v>2</v>
      </c>
      <c r="J811" s="13">
        <f t="shared" si="36"/>
        <v>4</v>
      </c>
      <c r="K811" s="11">
        <v>89090</v>
      </c>
      <c r="L811" s="58" t="s">
        <v>1123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1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3</v>
      </c>
      <c r="G825" s="7">
        <v>4</v>
      </c>
      <c r="H825" s="7">
        <v>0</v>
      </c>
      <c r="I825" s="7">
        <v>0</v>
      </c>
      <c r="J825" s="13">
        <f t="shared" si="36"/>
        <v>7</v>
      </c>
      <c r="K825" s="11">
        <v>114265</v>
      </c>
      <c r="L825" s="58" t="s">
        <v>1124</v>
      </c>
      <c r="M825" s="8">
        <f t="shared" si="37"/>
        <v>6.1261103575022968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2</v>
      </c>
      <c r="H828" s="7">
        <v>0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1</v>
      </c>
      <c r="G839" s="7">
        <v>0</v>
      </c>
      <c r="H839" s="7">
        <v>0</v>
      </c>
      <c r="I839" s="7">
        <v>0</v>
      </c>
      <c r="J839" s="13">
        <f t="shared" si="39"/>
        <v>1</v>
      </c>
      <c r="K839" s="11">
        <v>134477</v>
      </c>
      <c r="L839" s="58" t="s">
        <v>1124</v>
      </c>
      <c r="M839" s="8">
        <f t="shared" si="40"/>
        <v>0.74362158584739402</v>
      </c>
      <c r="N839" s="7" t="str">
        <f t="shared" si="41"/>
        <v>Baixa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22</v>
      </c>
      <c r="G858" s="12">
        <f>SUM(G5:G857)</f>
        <v>30</v>
      </c>
      <c r="H858" s="12">
        <f>SUM(H5:H857)</f>
        <v>20</v>
      </c>
      <c r="I858" s="12">
        <f>SUM(I5:I857)</f>
        <v>17</v>
      </c>
      <c r="J858" s="12">
        <f>SUM(J5:J857)</f>
        <v>89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J14" sqref="J14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17" t="s">
        <v>1128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8"/>
      <c r="O2" s="18"/>
      <c r="P2" s="18"/>
    </row>
    <row r="3" spans="1:21" ht="18.75" x14ac:dyDescent="0.25">
      <c r="A3" s="43" t="str">
        <f>Dengue!A3</f>
        <v>Sinan09/03/2020</v>
      </c>
      <c r="B3" s="40"/>
      <c r="C3" s="40"/>
    </row>
    <row r="4" spans="1:21" ht="19.5" customHeight="1" thickBot="1" x14ac:dyDescent="0.3">
      <c r="A4" s="39"/>
      <c r="B4" s="40"/>
      <c r="C4" s="40"/>
      <c r="F4" s="114" t="s">
        <v>869</v>
      </c>
      <c r="G4" s="115"/>
      <c r="H4" s="116"/>
      <c r="I4" s="120" t="s">
        <v>870</v>
      </c>
      <c r="J4" s="121"/>
      <c r="K4" s="121"/>
      <c r="L4" s="121"/>
      <c r="M4" s="122"/>
      <c r="N4" s="118" t="s">
        <v>1104</v>
      </c>
      <c r="O4" s="119"/>
      <c r="P4" s="119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3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3</v>
      </c>
      <c r="J6" s="11">
        <v>6972</v>
      </c>
      <c r="K6" s="58" t="s">
        <v>1121</v>
      </c>
      <c r="L6" s="8">
        <f t="shared" ref="L6:L69" si="1">I6/J6*100000</f>
        <v>43.029259896729776</v>
      </c>
      <c r="M6" s="7" t="str">
        <f t="shared" ref="M6:M69" si="2"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32</v>
      </c>
      <c r="U6" s="71">
        <f>T6/T$10*100</f>
        <v>8.7671232876712324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2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2</v>
      </c>
      <c r="J7" s="11">
        <v>23223</v>
      </c>
      <c r="K7" s="58" t="s">
        <v>1121</v>
      </c>
      <c r="L7" s="8">
        <f t="shared" si="1"/>
        <v>8.6121517461137671</v>
      </c>
      <c r="M7" s="7" t="str">
        <f t="shared" si="2"/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28</v>
      </c>
      <c r="U7" s="71">
        <f>T7/T$10*100</f>
        <v>7.6712328767123292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0</v>
      </c>
      <c r="J8" s="11">
        <v>13465</v>
      </c>
      <c r="K8" s="58" t="s">
        <v>1121</v>
      </c>
      <c r="L8" s="8">
        <f t="shared" si="1"/>
        <v>0</v>
      </c>
      <c r="M8" s="7" t="str">
        <f t="shared" si="2"/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64</v>
      </c>
      <c r="U8" s="71">
        <f>T8/T$10*100</f>
        <v>17.534246575342465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0</v>
      </c>
      <c r="J9" s="11">
        <v>3994</v>
      </c>
      <c r="K9" s="58" t="s">
        <v>1121</v>
      </c>
      <c r="L9" s="8">
        <f t="shared" si="1"/>
        <v>0</v>
      </c>
      <c r="M9" s="7" t="str">
        <f t="shared" si="2"/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363</v>
      </c>
      <c r="U9" s="71">
        <f>T9/T$10*100</f>
        <v>99.452054794520549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36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36</v>
      </c>
      <c r="J10" s="11">
        <v>9575</v>
      </c>
      <c r="K10" s="58" t="s">
        <v>1121</v>
      </c>
      <c r="L10" s="8">
        <f t="shared" si="1"/>
        <v>375.97911227154049</v>
      </c>
      <c r="M10" s="7" t="str">
        <f t="shared" si="2"/>
        <v>Alta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365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0</v>
      </c>
      <c r="J11" s="11">
        <v>13600</v>
      </c>
      <c r="K11" s="58" t="s">
        <v>1121</v>
      </c>
      <c r="L11" s="8">
        <f t="shared" si="1"/>
        <v>0</v>
      </c>
      <c r="M11" s="7" t="str">
        <f t="shared" si="2"/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233.42465753424659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3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3</v>
      </c>
      <c r="J12" s="11">
        <v>2005</v>
      </c>
      <c r="K12" s="58" t="s">
        <v>1121</v>
      </c>
      <c r="L12" s="8">
        <f t="shared" si="1"/>
        <v>149.62593516209478</v>
      </c>
      <c r="M12" s="7" t="str">
        <f t="shared" si="2"/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8</v>
      </c>
      <c r="G13" s="12">
        <f>VLOOKUP($A13,Chik!$1:$1048576,10,FALSE)</f>
        <v>0</v>
      </c>
      <c r="H13" s="12">
        <f>VLOOKUP($A13,zika!$1:$1048576,10,FALSE)</f>
        <v>2</v>
      </c>
      <c r="I13" s="12">
        <f t="shared" si="0"/>
        <v>10</v>
      </c>
      <c r="J13" s="11">
        <v>4448</v>
      </c>
      <c r="K13" s="58" t="s">
        <v>1121</v>
      </c>
      <c r="L13" s="8">
        <f t="shared" si="1"/>
        <v>224.82014388489208</v>
      </c>
      <c r="M13" s="7" t="str">
        <f t="shared" si="2"/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4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4</v>
      </c>
      <c r="J14" s="11">
        <v>19166</v>
      </c>
      <c r="K14" s="58" t="s">
        <v>1121</v>
      </c>
      <c r="L14" s="8">
        <f t="shared" si="1"/>
        <v>20.87029114056141</v>
      </c>
      <c r="M14" s="7" t="str">
        <f t="shared" si="2"/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4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4</v>
      </c>
      <c r="J15" s="11">
        <v>13477</v>
      </c>
      <c r="K15" s="58" t="s">
        <v>1121</v>
      </c>
      <c r="L15" s="8">
        <f t="shared" si="1"/>
        <v>29.680195889292868</v>
      </c>
      <c r="M15" s="7" t="str">
        <f t="shared" si="2"/>
        <v>Baixa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24</v>
      </c>
      <c r="G16" s="12">
        <f>VLOOKUP($A16,Chik!$1:$1048576,10,FALSE)</f>
        <v>0</v>
      </c>
      <c r="H16" s="12">
        <f>VLOOKUP($A16,zika!$1:$1048576,10,FALSE)</f>
        <v>1</v>
      </c>
      <c r="I16" s="12">
        <f t="shared" si="0"/>
        <v>25</v>
      </c>
      <c r="J16" s="11">
        <v>25193</v>
      </c>
      <c r="K16" s="58" t="s">
        <v>1122</v>
      </c>
      <c r="L16" s="8">
        <f t="shared" si="1"/>
        <v>99.233914182511015</v>
      </c>
      <c r="M16" s="7" t="str">
        <f t="shared" si="2"/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0</v>
      </c>
      <c r="J17" s="11">
        <v>6032</v>
      </c>
      <c r="K17" s="58" t="s">
        <v>1121</v>
      </c>
      <c r="L17" s="8">
        <f t="shared" si="1"/>
        <v>0</v>
      </c>
      <c r="M17" s="7" t="str">
        <f t="shared" si="2"/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1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1</v>
      </c>
      <c r="J18" s="11">
        <v>2683</v>
      </c>
      <c r="K18" s="58" t="s">
        <v>1121</v>
      </c>
      <c r="L18" s="8">
        <f t="shared" si="1"/>
        <v>37.271710771524411</v>
      </c>
      <c r="M18" s="7" t="str">
        <f t="shared" si="2"/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0</v>
      </c>
      <c r="J19" s="11">
        <v>3003</v>
      </c>
      <c r="K19" s="58" t="s">
        <v>1121</v>
      </c>
      <c r="L19" s="8">
        <f t="shared" si="1"/>
        <v>0</v>
      </c>
      <c r="M19" s="7" t="str">
        <f t="shared" si="2"/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3</v>
      </c>
      <c r="G20" s="12">
        <f>VLOOKUP($A20,Chik!$1:$1048576,10,FALSE)</f>
        <v>1</v>
      </c>
      <c r="H20" s="12">
        <f>VLOOKUP($A20,zika!$1:$1048576,10,FALSE)</f>
        <v>0</v>
      </c>
      <c r="I20" s="12">
        <f t="shared" si="0"/>
        <v>4</v>
      </c>
      <c r="J20" s="11">
        <v>35321</v>
      </c>
      <c r="K20" s="58" t="s">
        <v>1122</v>
      </c>
      <c r="L20" s="8">
        <f t="shared" si="1"/>
        <v>11.324707680982984</v>
      </c>
      <c r="M20" s="7" t="str">
        <f t="shared" si="2"/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126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126</v>
      </c>
      <c r="J21" s="11">
        <v>79481</v>
      </c>
      <c r="K21" s="58" t="s">
        <v>1123</v>
      </c>
      <c r="L21" s="8">
        <f t="shared" si="1"/>
        <v>158.52845334105007</v>
      </c>
      <c r="M21" s="7" t="str">
        <f t="shared" si="2"/>
        <v>Média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0</v>
      </c>
      <c r="J22" s="11">
        <v>6831</v>
      </c>
      <c r="K22" s="58" t="s">
        <v>1121</v>
      </c>
      <c r="L22" s="8">
        <f t="shared" si="1"/>
        <v>0</v>
      </c>
      <c r="M22" s="7" t="str">
        <f t="shared" si="2"/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12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12</v>
      </c>
      <c r="J23" s="11">
        <v>41642</v>
      </c>
      <c r="K23" s="58" t="s">
        <v>1122</v>
      </c>
      <c r="L23" s="8">
        <f t="shared" si="1"/>
        <v>28.817059699342011</v>
      </c>
      <c r="M23" s="7" t="str">
        <f t="shared" si="2"/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2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2</v>
      </c>
      <c r="J24" s="11">
        <v>7411</v>
      </c>
      <c r="K24" s="58" t="s">
        <v>1121</v>
      </c>
      <c r="L24" s="8">
        <f t="shared" si="1"/>
        <v>26.986911347996223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7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7</v>
      </c>
      <c r="J25" s="11">
        <v>19745</v>
      </c>
      <c r="K25" s="58" t="s">
        <v>1121</v>
      </c>
      <c r="L25" s="8">
        <f t="shared" si="1"/>
        <v>35.452013167890605</v>
      </c>
      <c r="M25" s="7" t="str">
        <f t="shared" si="2"/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2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2</v>
      </c>
      <c r="J26" s="11">
        <v>14414</v>
      </c>
      <c r="K26" s="58" t="s">
        <v>1121</v>
      </c>
      <c r="L26" s="8">
        <f t="shared" si="1"/>
        <v>13.875398917718885</v>
      </c>
      <c r="M26" s="7" t="str">
        <f t="shared" si="2"/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0</v>
      </c>
      <c r="J27" s="11">
        <v>5799</v>
      </c>
      <c r="K27" s="58" t="s">
        <v>1121</v>
      </c>
      <c r="L27" s="8">
        <f t="shared" si="1"/>
        <v>0</v>
      </c>
      <c r="M27" s="7" t="str">
        <f t="shared" si="2"/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46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46</v>
      </c>
      <c r="J28" s="11">
        <v>8333</v>
      </c>
      <c r="K28" s="58" t="s">
        <v>1121</v>
      </c>
      <c r="L28" s="8">
        <f t="shared" si="1"/>
        <v>552.02208088323539</v>
      </c>
      <c r="M28" s="7" t="str">
        <f t="shared" si="2"/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0</v>
      </c>
      <c r="J29" s="11">
        <v>11146</v>
      </c>
      <c r="K29" s="58" t="s">
        <v>1121</v>
      </c>
      <c r="L29" s="8">
        <f t="shared" si="1"/>
        <v>0</v>
      </c>
      <c r="M29" s="7" t="str">
        <f t="shared" si="2"/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0</v>
      </c>
      <c r="J30" s="11">
        <v>3973</v>
      </c>
      <c r="K30" s="58" t="s">
        <v>1121</v>
      </c>
      <c r="L30" s="8">
        <f t="shared" si="1"/>
        <v>0</v>
      </c>
      <c r="M30" s="7" t="str">
        <f t="shared" si="2"/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1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1</v>
      </c>
      <c r="J31" s="11">
        <v>15239</v>
      </c>
      <c r="K31" s="58" t="s">
        <v>1121</v>
      </c>
      <c r="L31" s="8">
        <f t="shared" si="1"/>
        <v>6.5621103746965028</v>
      </c>
      <c r="M31" s="7" t="str">
        <f t="shared" si="2"/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0</v>
      </c>
      <c r="J32" s="11">
        <v>3606</v>
      </c>
      <c r="K32" s="58" t="s">
        <v>1121</v>
      </c>
      <c r="L32" s="8">
        <f t="shared" si="1"/>
        <v>0</v>
      </c>
      <c r="M32" s="7" t="str">
        <f t="shared" si="2"/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0</v>
      </c>
      <c r="J33" s="11">
        <v>4751</v>
      </c>
      <c r="K33" s="58" t="s">
        <v>1121</v>
      </c>
      <c r="L33" s="8">
        <f t="shared" si="1"/>
        <v>0</v>
      </c>
      <c r="M33" s="7" t="str">
        <f t="shared" si="2"/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2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2</v>
      </c>
      <c r="J34" s="11">
        <v>40747</v>
      </c>
      <c r="K34" s="58" t="s">
        <v>1122</v>
      </c>
      <c r="L34" s="8">
        <f t="shared" si="1"/>
        <v>4.9083368100719076</v>
      </c>
      <c r="M34" s="7" t="str">
        <f t="shared" si="2"/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78"/>
      <c r="T34" s="78"/>
      <c r="U34" s="7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0</v>
      </c>
      <c r="J35" s="11">
        <v>12242</v>
      </c>
      <c r="K35" s="58" t="s">
        <v>1121</v>
      </c>
      <c r="L35" s="8">
        <f t="shared" si="1"/>
        <v>0</v>
      </c>
      <c r="M35" s="7" t="str">
        <f t="shared" si="2"/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78"/>
      <c r="T35" s="78"/>
      <c r="U35" s="7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0</v>
      </c>
      <c r="J36" s="11">
        <v>8481</v>
      </c>
      <c r="K36" s="58" t="s">
        <v>1121</v>
      </c>
      <c r="L36" s="8">
        <f t="shared" si="1"/>
        <v>0</v>
      </c>
      <c r="M36" s="7" t="str">
        <f t="shared" si="2"/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1</v>
      </c>
      <c r="G37" s="12">
        <f>VLOOKUP($A37,Chik!$1:$1048576,10,FALSE)</f>
        <v>0</v>
      </c>
      <c r="H37" s="12">
        <f>VLOOKUP($A37,zika!$1:$1048576,10,FALSE)</f>
        <v>0</v>
      </c>
      <c r="I37" s="12">
        <f t="shared" si="0"/>
        <v>1</v>
      </c>
      <c r="J37" s="11">
        <v>11432</v>
      </c>
      <c r="K37" s="58" t="s">
        <v>1121</v>
      </c>
      <c r="L37" s="8">
        <f t="shared" si="1"/>
        <v>8.7473757872638203</v>
      </c>
      <c r="M37" s="7" t="str">
        <f t="shared" si="2"/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7</v>
      </c>
      <c r="G38" s="12">
        <f>VLOOKUP($A38,Chik!$1:$1048576,10,FALSE)</f>
        <v>0</v>
      </c>
      <c r="H38" s="12">
        <f>VLOOKUP($A38,zika!$1:$1048576,10,FALSE)</f>
        <v>1</v>
      </c>
      <c r="I38" s="12">
        <f t="shared" si="0"/>
        <v>8</v>
      </c>
      <c r="J38" s="11">
        <v>9363</v>
      </c>
      <c r="K38" s="58" t="s">
        <v>1121</v>
      </c>
      <c r="L38" s="8">
        <f t="shared" si="1"/>
        <v>85.442699989319664</v>
      </c>
      <c r="M38" s="7" t="str">
        <f t="shared" si="2"/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0</v>
      </c>
      <c r="J39" s="11">
        <v>1609</v>
      </c>
      <c r="K39" s="58" t="s">
        <v>1121</v>
      </c>
      <c r="L39" s="8">
        <f t="shared" si="1"/>
        <v>0</v>
      </c>
      <c r="M39" s="7" t="str">
        <f t="shared" si="2"/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1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1</v>
      </c>
      <c r="J40" s="11">
        <v>2341</v>
      </c>
      <c r="K40" s="58" t="s">
        <v>1121</v>
      </c>
      <c r="L40" s="8">
        <f t="shared" si="1"/>
        <v>42.716787697565145</v>
      </c>
      <c r="M40" s="7" t="str">
        <f t="shared" si="2"/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78"/>
      <c r="T40" s="78"/>
      <c r="U40" s="78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0</v>
      </c>
      <c r="J41" s="11">
        <v>2066</v>
      </c>
      <c r="K41" s="58" t="s">
        <v>1121</v>
      </c>
      <c r="L41" s="8">
        <f t="shared" si="1"/>
        <v>0</v>
      </c>
      <c r="M41" s="7" t="str">
        <f t="shared" si="2"/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30</v>
      </c>
      <c r="G42" s="12">
        <f>VLOOKUP($A42,Chik!$1:$1048576,10,FALSE)</f>
        <v>1</v>
      </c>
      <c r="H42" s="12">
        <f>VLOOKUP($A42,zika!$1:$1048576,10,FALSE)</f>
        <v>0</v>
      </c>
      <c r="I42" s="12">
        <f t="shared" si="0"/>
        <v>31</v>
      </c>
      <c r="J42" s="11">
        <v>36705</v>
      </c>
      <c r="K42" s="58" t="s">
        <v>1122</v>
      </c>
      <c r="L42" s="8">
        <f t="shared" si="1"/>
        <v>84.457158425282657</v>
      </c>
      <c r="M42" s="7" t="str">
        <f t="shared" si="2"/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21</v>
      </c>
      <c r="G43" s="12">
        <f>VLOOKUP($A43,Chik!$1:$1048576,10,FALSE)</f>
        <v>1</v>
      </c>
      <c r="H43" s="12">
        <f>VLOOKUP($A43,zika!$1:$1048576,10,FALSE)</f>
        <v>0</v>
      </c>
      <c r="I43" s="12">
        <f t="shared" si="0"/>
        <v>22</v>
      </c>
      <c r="J43" s="11">
        <v>116691</v>
      </c>
      <c r="K43" s="58" t="s">
        <v>1124</v>
      </c>
      <c r="L43" s="8">
        <f t="shared" si="1"/>
        <v>18.853210616071504</v>
      </c>
      <c r="M43" s="7" t="str">
        <f t="shared" si="2"/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0</v>
      </c>
      <c r="J44" s="11">
        <v>2804</v>
      </c>
      <c r="K44" s="58" t="s">
        <v>1121</v>
      </c>
      <c r="L44" s="8">
        <f t="shared" si="1"/>
        <v>0</v>
      </c>
      <c r="M44" s="7" t="str">
        <f t="shared" si="2"/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0</v>
      </c>
      <c r="J45" s="11">
        <v>8425</v>
      </c>
      <c r="K45" s="58" t="s">
        <v>1121</v>
      </c>
      <c r="L45" s="8">
        <f t="shared" si="1"/>
        <v>0</v>
      </c>
      <c r="M45" s="7" t="str">
        <f t="shared" si="2"/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1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1</v>
      </c>
      <c r="J46" s="11">
        <v>6804</v>
      </c>
      <c r="K46" s="58" t="s">
        <v>1121</v>
      </c>
      <c r="L46" s="8">
        <f t="shared" si="1"/>
        <v>14.697236919459142</v>
      </c>
      <c r="M46" s="7" t="str">
        <f t="shared" si="2"/>
        <v>Baixa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0</v>
      </c>
      <c r="J47" s="11">
        <v>2833</v>
      </c>
      <c r="K47" s="58" t="s">
        <v>1121</v>
      </c>
      <c r="L47" s="8">
        <f t="shared" si="1"/>
        <v>0</v>
      </c>
      <c r="M47" s="7" t="str">
        <f t="shared" si="2"/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13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13</v>
      </c>
      <c r="J48" s="11">
        <v>9142</v>
      </c>
      <c r="K48" s="58" t="s">
        <v>1121</v>
      </c>
      <c r="L48" s="8">
        <f t="shared" si="1"/>
        <v>142.20083132793698</v>
      </c>
      <c r="M48" s="7" t="str">
        <f t="shared" si="2"/>
        <v>Média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24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24</v>
      </c>
      <c r="J49" s="11">
        <v>105083</v>
      </c>
      <c r="K49" s="58" t="s">
        <v>1124</v>
      </c>
      <c r="L49" s="8">
        <f t="shared" si="1"/>
        <v>22.839089100996357</v>
      </c>
      <c r="M49" s="7" t="str">
        <f t="shared" si="2"/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40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40</v>
      </c>
      <c r="J50" s="11">
        <v>10657</v>
      </c>
      <c r="K50" s="58" t="s">
        <v>1121</v>
      </c>
      <c r="L50" s="8">
        <f t="shared" si="1"/>
        <v>375.34015201276156</v>
      </c>
      <c r="M50" s="7" t="str">
        <f t="shared" si="2"/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2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2</v>
      </c>
      <c r="J51" s="11">
        <v>39793</v>
      </c>
      <c r="K51" s="58" t="s">
        <v>1122</v>
      </c>
      <c r="L51" s="8">
        <f t="shared" si="1"/>
        <v>5.0260095996783356</v>
      </c>
      <c r="M51" s="7" t="str">
        <f t="shared" si="2"/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1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1</v>
      </c>
      <c r="J52" s="11">
        <v>14955</v>
      </c>
      <c r="K52" s="58" t="s">
        <v>1121</v>
      </c>
      <c r="L52" s="8">
        <f t="shared" si="1"/>
        <v>6.6867268472082912</v>
      </c>
      <c r="M52" s="7" t="str">
        <f t="shared" si="2"/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0</v>
      </c>
      <c r="J53" s="11">
        <v>2751</v>
      </c>
      <c r="K53" s="58" t="s">
        <v>1121</v>
      </c>
      <c r="L53" s="8">
        <f t="shared" si="1"/>
        <v>0</v>
      </c>
      <c r="M53" s="7" t="str">
        <f t="shared" si="2"/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1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1</v>
      </c>
      <c r="J54" s="11">
        <v>5191</v>
      </c>
      <c r="K54" s="58" t="s">
        <v>1121</v>
      </c>
      <c r="L54" s="8">
        <f t="shared" si="1"/>
        <v>19.264110961279137</v>
      </c>
      <c r="M54" s="7" t="str">
        <f t="shared" si="2"/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1</v>
      </c>
      <c r="J55" s="11">
        <v>17888</v>
      </c>
      <c r="K55" s="58" t="s">
        <v>1121</v>
      </c>
      <c r="L55" s="8">
        <f t="shared" si="1"/>
        <v>5.5903398926654742</v>
      </c>
      <c r="M55" s="7" t="str">
        <f t="shared" si="2"/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109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109</v>
      </c>
      <c r="J56" s="11">
        <v>14085</v>
      </c>
      <c r="K56" s="58" t="s">
        <v>1121</v>
      </c>
      <c r="L56" s="8">
        <f t="shared" si="1"/>
        <v>773.87291444799439</v>
      </c>
      <c r="M56" s="7" t="str">
        <f t="shared" si="2"/>
        <v>Muito Alta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0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0</v>
      </c>
      <c r="J57" s="11">
        <v>13064</v>
      </c>
      <c r="K57" s="58" t="s">
        <v>1121</v>
      </c>
      <c r="L57" s="8">
        <f t="shared" si="1"/>
        <v>0</v>
      </c>
      <c r="M57" s="7" t="str">
        <f t="shared" si="2"/>
        <v>Silencioso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0</v>
      </c>
      <c r="J58" s="11">
        <v>4888</v>
      </c>
      <c r="K58" s="58" t="s">
        <v>1121</v>
      </c>
      <c r="L58" s="8">
        <f t="shared" si="1"/>
        <v>0</v>
      </c>
      <c r="M58" s="7" t="str">
        <f t="shared" si="2"/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51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51</v>
      </c>
      <c r="J59" s="11">
        <v>19094</v>
      </c>
      <c r="K59" s="58" t="s">
        <v>1121</v>
      </c>
      <c r="L59" s="8">
        <f t="shared" si="1"/>
        <v>267.09961244369958</v>
      </c>
      <c r="M59" s="7" t="str">
        <f t="shared" si="2"/>
        <v>Média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78"/>
      <c r="T59" s="78"/>
      <c r="U59" s="7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2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2</v>
      </c>
      <c r="J60" s="11">
        <v>7851</v>
      </c>
      <c r="K60" s="58" t="s">
        <v>1121</v>
      </c>
      <c r="L60" s="8">
        <f t="shared" si="1"/>
        <v>25.474461851993379</v>
      </c>
      <c r="M60" s="7" t="str">
        <f t="shared" si="2"/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2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2</v>
      </c>
      <c r="J61" s="11">
        <v>23757</v>
      </c>
      <c r="K61" s="58" t="s">
        <v>1121</v>
      </c>
      <c r="L61" s="8">
        <f t="shared" si="1"/>
        <v>8.4185713684387764</v>
      </c>
      <c r="M61" s="7" t="str">
        <f t="shared" si="2"/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26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26</v>
      </c>
      <c r="J62" s="11">
        <v>4825</v>
      </c>
      <c r="K62" s="58" t="s">
        <v>1121</v>
      </c>
      <c r="L62" s="8">
        <f t="shared" si="1"/>
        <v>538.86010362694299</v>
      </c>
      <c r="M62" s="7" t="str">
        <f t="shared" si="2"/>
        <v>Muito 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0</v>
      </c>
      <c r="J63" s="11">
        <v>5713</v>
      </c>
      <c r="K63" s="58" t="s">
        <v>1121</v>
      </c>
      <c r="L63" s="8">
        <f t="shared" si="1"/>
        <v>0</v>
      </c>
      <c r="M63" s="7" t="str">
        <f t="shared" si="2"/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14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14</v>
      </c>
      <c r="J64" s="11">
        <v>32319</v>
      </c>
      <c r="K64" s="58" t="s">
        <v>1122</v>
      </c>
      <c r="L64" s="8">
        <f t="shared" si="1"/>
        <v>43.318171973142732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0</v>
      </c>
      <c r="J65" s="11">
        <v>5443</v>
      </c>
      <c r="K65" s="58" t="s">
        <v>1121</v>
      </c>
      <c r="L65" s="8">
        <f t="shared" si="1"/>
        <v>0</v>
      </c>
      <c r="M65" s="7" t="str">
        <f t="shared" si="2"/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1</v>
      </c>
      <c r="J66" s="11">
        <v>136392</v>
      </c>
      <c r="K66" s="58" t="s">
        <v>1124</v>
      </c>
      <c r="L66" s="8">
        <f t="shared" si="1"/>
        <v>0.73318083172033555</v>
      </c>
      <c r="M66" s="7" t="str">
        <f t="shared" si="2"/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0</v>
      </c>
      <c r="J67" s="11">
        <v>5250</v>
      </c>
      <c r="K67" s="58" t="s">
        <v>1121</v>
      </c>
      <c r="L67" s="8">
        <f t="shared" si="1"/>
        <v>0</v>
      </c>
      <c r="M67" s="7" t="str">
        <f t="shared" si="2"/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2</v>
      </c>
      <c r="J68" s="11">
        <v>20720</v>
      </c>
      <c r="K68" s="58" t="s">
        <v>1121</v>
      </c>
      <c r="L68" s="8">
        <f t="shared" si="1"/>
        <v>9.6525096525096519</v>
      </c>
      <c r="M68" s="7" t="str">
        <f t="shared" si="2"/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1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1</v>
      </c>
      <c r="J69" s="11">
        <v>10248</v>
      </c>
      <c r="K69" s="58" t="s">
        <v>1121</v>
      </c>
      <c r="L69" s="8">
        <f t="shared" si="1"/>
        <v>9.7580015612802491</v>
      </c>
      <c r="M69" s="7" t="str">
        <f t="shared" si="2"/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0</v>
      </c>
      <c r="J70" s="11">
        <v>3433</v>
      </c>
      <c r="K70" s="58" t="s">
        <v>1121</v>
      </c>
      <c r="L70" s="8">
        <f t="shared" ref="L70:L133" si="4">I70/J70*100000</f>
        <v>0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1996</v>
      </c>
      <c r="G71" s="12">
        <f>VLOOKUP($A71,Chik!$1:$1048576,10,FALSE)</f>
        <v>2</v>
      </c>
      <c r="H71" s="12">
        <f>VLOOKUP($A71,zika!$1:$1048576,10,FALSE)</f>
        <v>0</v>
      </c>
      <c r="I71" s="12">
        <f t="shared" si="3"/>
        <v>1998</v>
      </c>
      <c r="J71" s="11">
        <v>2501576</v>
      </c>
      <c r="K71" s="58" t="s">
        <v>1125</v>
      </c>
      <c r="L71" s="8">
        <f t="shared" si="4"/>
        <v>79.869650172531237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123</v>
      </c>
      <c r="G72" s="12">
        <f>VLOOKUP($A72,Chik!$1:$1048576,10,FALSE)</f>
        <v>5</v>
      </c>
      <c r="H72" s="12">
        <f>VLOOKUP($A72,zika!$1:$1048576,10,FALSE)</f>
        <v>0</v>
      </c>
      <c r="I72" s="12">
        <f t="shared" si="3"/>
        <v>128</v>
      </c>
      <c r="J72" s="11">
        <v>26396</v>
      </c>
      <c r="K72" s="58" t="s">
        <v>1122</v>
      </c>
      <c r="L72" s="8">
        <f t="shared" si="4"/>
        <v>484.9219578724049</v>
      </c>
      <c r="M72" s="7" t="str">
        <f t="shared" si="5"/>
        <v>Alta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4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4</v>
      </c>
      <c r="J73" s="11">
        <v>7710</v>
      </c>
      <c r="K73" s="58" t="s">
        <v>1121</v>
      </c>
      <c r="L73" s="8">
        <f t="shared" si="4"/>
        <v>51.880674448767834</v>
      </c>
      <c r="M73" s="7" t="str">
        <f t="shared" si="5"/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2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2</v>
      </c>
      <c r="J74" s="11">
        <v>11995</v>
      </c>
      <c r="K74" s="58" t="s">
        <v>1121</v>
      </c>
      <c r="L74" s="8">
        <f t="shared" si="4"/>
        <v>16.673614005835763</v>
      </c>
      <c r="M74" s="7" t="str">
        <f t="shared" si="5"/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0</v>
      </c>
      <c r="J75" s="11">
        <v>4705</v>
      </c>
      <c r="K75" s="58" t="s">
        <v>1121</v>
      </c>
      <c r="L75" s="8">
        <f t="shared" si="4"/>
        <v>0</v>
      </c>
      <c r="M75" s="7" t="str">
        <f t="shared" si="5"/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0</v>
      </c>
      <c r="J76" s="11">
        <v>4602</v>
      </c>
      <c r="K76" s="58" t="s">
        <v>1121</v>
      </c>
      <c r="L76" s="8">
        <f t="shared" si="4"/>
        <v>0</v>
      </c>
      <c r="M76" s="7" t="str">
        <f t="shared" si="5"/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35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35</v>
      </c>
      <c r="J77" s="11">
        <v>432575</v>
      </c>
      <c r="K77" s="58" t="s">
        <v>1125</v>
      </c>
      <c r="L77" s="8">
        <f t="shared" si="4"/>
        <v>8.0910824712477591</v>
      </c>
      <c r="M77" s="7" t="str">
        <f t="shared" si="5"/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0</v>
      </c>
      <c r="J78" s="11">
        <v>3430</v>
      </c>
      <c r="K78" s="58" t="s">
        <v>1121</v>
      </c>
      <c r="L78" s="8">
        <f t="shared" si="4"/>
        <v>0</v>
      </c>
      <c r="M78" s="7" t="str">
        <f t="shared" si="5"/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1</v>
      </c>
      <c r="J79" s="11">
        <v>14431</v>
      </c>
      <c r="K79" s="58" t="s">
        <v>1121</v>
      </c>
      <c r="L79" s="8">
        <f t="shared" si="4"/>
        <v>6.9295267133254796</v>
      </c>
      <c r="M79" s="7" t="str">
        <f t="shared" si="5"/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0</v>
      </c>
      <c r="J80" s="11">
        <v>2532</v>
      </c>
      <c r="K80" s="58" t="s">
        <v>1121</v>
      </c>
      <c r="L80" s="8">
        <f t="shared" si="4"/>
        <v>0</v>
      </c>
      <c r="M80" s="7" t="str">
        <f t="shared" si="5"/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6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6</v>
      </c>
      <c r="J81" s="11">
        <v>40031</v>
      </c>
      <c r="K81" s="58" t="s">
        <v>1122</v>
      </c>
      <c r="L81" s="8">
        <f t="shared" si="4"/>
        <v>14.98838400239814</v>
      </c>
      <c r="M81" s="7" t="str">
        <f t="shared" si="5"/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1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1</v>
      </c>
      <c r="J82" s="11">
        <v>5091</v>
      </c>
      <c r="K82" s="58" t="s">
        <v>1121</v>
      </c>
      <c r="L82" s="8">
        <f t="shared" si="4"/>
        <v>19.642506383814574</v>
      </c>
      <c r="M82" s="7" t="str">
        <f t="shared" si="5"/>
        <v>Baixa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22</v>
      </c>
      <c r="G83" s="12">
        <f>VLOOKUP($A83,Chik!$1:$1048576,10,FALSE)</f>
        <v>0</v>
      </c>
      <c r="H83" s="12">
        <f>VLOOKUP($A83,zika!$1:$1048576,10,FALSE)</f>
        <v>1</v>
      </c>
      <c r="I83" s="12">
        <f t="shared" si="3"/>
        <v>23</v>
      </c>
      <c r="J83" s="11">
        <v>49942</v>
      </c>
      <c r="K83" s="58" t="s">
        <v>1122</v>
      </c>
      <c r="L83" s="8">
        <f t="shared" si="4"/>
        <v>46.053421969484603</v>
      </c>
      <c r="M83" s="7" t="str">
        <f t="shared" si="5"/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198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198</v>
      </c>
      <c r="J84" s="11">
        <v>50166</v>
      </c>
      <c r="K84" s="58" t="s">
        <v>1122</v>
      </c>
      <c r="L84" s="8">
        <f t="shared" si="4"/>
        <v>394.68963042698238</v>
      </c>
      <c r="M84" s="7" t="str">
        <f t="shared" si="5"/>
        <v>Alta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0</v>
      </c>
      <c r="J85" s="11">
        <v>6489</v>
      </c>
      <c r="K85" s="58" t="s">
        <v>1121</v>
      </c>
      <c r="L85" s="8">
        <f t="shared" si="4"/>
        <v>0</v>
      </c>
      <c r="M85" s="7" t="str">
        <f t="shared" si="5"/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6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6</v>
      </c>
      <c r="J86" s="11">
        <v>4190</v>
      </c>
      <c r="K86" s="58" t="s">
        <v>1121</v>
      </c>
      <c r="L86" s="8">
        <f t="shared" si="4"/>
        <v>143.19809069212411</v>
      </c>
      <c r="M86" s="7" t="str">
        <f t="shared" si="5"/>
        <v>Média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1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1</v>
      </c>
      <c r="J87" s="11">
        <v>6031</v>
      </c>
      <c r="K87" s="58" t="s">
        <v>1121</v>
      </c>
      <c r="L87" s="8">
        <f t="shared" si="4"/>
        <v>16.580998176090201</v>
      </c>
      <c r="M87" s="7" t="str">
        <f t="shared" si="5"/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4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4</v>
      </c>
      <c r="J88" s="11">
        <v>15010</v>
      </c>
      <c r="K88" s="58" t="s">
        <v>1121</v>
      </c>
      <c r="L88" s="8">
        <f t="shared" si="4"/>
        <v>26.648900732844769</v>
      </c>
      <c r="M88" s="7" t="str">
        <f t="shared" si="5"/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0</v>
      </c>
      <c r="J89" s="11">
        <v>10558</v>
      </c>
      <c r="K89" s="58" t="s">
        <v>1121</v>
      </c>
      <c r="L89" s="8">
        <f t="shared" si="4"/>
        <v>0</v>
      </c>
      <c r="M89" s="7" t="str">
        <f t="shared" si="5"/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1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1</v>
      </c>
      <c r="J90" s="11">
        <v>17598</v>
      </c>
      <c r="K90" s="58" t="s">
        <v>1121</v>
      </c>
      <c r="L90" s="8">
        <f t="shared" si="4"/>
        <v>5.6824639163541315</v>
      </c>
      <c r="M90" s="7" t="str">
        <f t="shared" si="5"/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1</v>
      </c>
      <c r="G91" s="12">
        <f>VLOOKUP($A91,Chik!$1:$1048576,10,FALSE)</f>
        <v>0</v>
      </c>
      <c r="H91" s="12">
        <f>VLOOKUP($A91,zika!$1:$1048576,10,FALSE)</f>
        <v>0</v>
      </c>
      <c r="I91" s="12">
        <f t="shared" si="3"/>
        <v>1</v>
      </c>
      <c r="J91" s="11">
        <v>6876</v>
      </c>
      <c r="K91" s="58" t="s">
        <v>1121</v>
      </c>
      <c r="L91" s="8">
        <f t="shared" si="4"/>
        <v>14.543339150668993</v>
      </c>
      <c r="M91" s="7" t="str">
        <f t="shared" si="5"/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0</v>
      </c>
      <c r="J92" s="11">
        <v>5544</v>
      </c>
      <c r="K92" s="58" t="s">
        <v>1121</v>
      </c>
      <c r="L92" s="8">
        <f t="shared" si="4"/>
        <v>0</v>
      </c>
      <c r="M92" s="7" t="str">
        <f t="shared" si="5"/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7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7</v>
      </c>
      <c r="J93" s="11">
        <v>11088</v>
      </c>
      <c r="K93" s="58" t="s">
        <v>1121</v>
      </c>
      <c r="L93" s="8">
        <f t="shared" si="4"/>
        <v>63.131313131313135</v>
      </c>
      <c r="M93" s="7" t="str">
        <f t="shared" si="5"/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1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1</v>
      </c>
      <c r="J94" s="11">
        <v>19202</v>
      </c>
      <c r="K94" s="58" t="s">
        <v>1121</v>
      </c>
      <c r="L94" s="8">
        <f t="shared" si="4"/>
        <v>5.2077908551192582</v>
      </c>
      <c r="M94" s="7" t="str">
        <f t="shared" si="5"/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0</v>
      </c>
      <c r="J95" s="11">
        <v>14995</v>
      </c>
      <c r="K95" s="58" t="s">
        <v>1121</v>
      </c>
      <c r="L95" s="8">
        <f t="shared" si="4"/>
        <v>0</v>
      </c>
      <c r="M95" s="7" t="str">
        <f t="shared" si="5"/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0</v>
      </c>
      <c r="J96" s="11">
        <v>6350</v>
      </c>
      <c r="K96" s="58" t="s">
        <v>1121</v>
      </c>
      <c r="L96" s="8">
        <f t="shared" si="4"/>
        <v>0</v>
      </c>
      <c r="M96" s="7" t="str">
        <f t="shared" si="5"/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3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3</v>
      </c>
      <c r="J97" s="11">
        <v>4374</v>
      </c>
      <c r="K97" s="58" t="s">
        <v>1121</v>
      </c>
      <c r="L97" s="8">
        <f t="shared" si="4"/>
        <v>68.587105624142652</v>
      </c>
      <c r="M97" s="7" t="str">
        <f t="shared" si="5"/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0</v>
      </c>
      <c r="J98" s="11">
        <v>16321</v>
      </c>
      <c r="K98" s="58" t="s">
        <v>1121</v>
      </c>
      <c r="L98" s="8">
        <f t="shared" si="4"/>
        <v>0</v>
      </c>
      <c r="M98" s="7" t="str">
        <f t="shared" si="5"/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0</v>
      </c>
      <c r="J99" s="11">
        <v>32288</v>
      </c>
      <c r="K99" s="58" t="s">
        <v>1122</v>
      </c>
      <c r="L99" s="8">
        <f t="shared" si="4"/>
        <v>0</v>
      </c>
      <c r="M99" s="7" t="str">
        <f t="shared" si="5"/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3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3</v>
      </c>
      <c r="J100" s="11">
        <v>14508</v>
      </c>
      <c r="K100" s="58" t="s">
        <v>1121</v>
      </c>
      <c r="L100" s="8">
        <f t="shared" si="4"/>
        <v>20.678246484698096</v>
      </c>
      <c r="M100" s="7" t="str">
        <f t="shared" si="5"/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3</v>
      </c>
      <c r="J101" s="11">
        <v>4835</v>
      </c>
      <c r="K101" s="58" t="s">
        <v>1121</v>
      </c>
      <c r="L101" s="8">
        <f t="shared" si="4"/>
        <v>62.047569803516026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11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11</v>
      </c>
      <c r="J102" s="11">
        <v>39520</v>
      </c>
      <c r="K102" s="58" t="s">
        <v>1122</v>
      </c>
      <c r="L102" s="8">
        <f t="shared" si="4"/>
        <v>27.834008097165992</v>
      </c>
      <c r="M102" s="7" t="str">
        <f t="shared" si="5"/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0</v>
      </c>
      <c r="J103" s="11">
        <v>11010</v>
      </c>
      <c r="K103" s="58" t="s">
        <v>1121</v>
      </c>
      <c r="L103" s="8">
        <f t="shared" si="4"/>
        <v>0</v>
      </c>
      <c r="M103" s="7" t="str">
        <f t="shared" si="5"/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0</v>
      </c>
      <c r="J104" s="11">
        <v>10377</v>
      </c>
      <c r="K104" s="58" t="s">
        <v>1121</v>
      </c>
      <c r="L104" s="8">
        <f t="shared" si="4"/>
        <v>0</v>
      </c>
      <c r="M104" s="7" t="str">
        <f t="shared" si="5"/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0</v>
      </c>
      <c r="J105" s="11">
        <v>4074</v>
      </c>
      <c r="K105" s="58" t="s">
        <v>1121</v>
      </c>
      <c r="L105" s="8">
        <f t="shared" si="4"/>
        <v>0</v>
      </c>
      <c r="M105" s="7" t="str">
        <f t="shared" si="5"/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15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15</v>
      </c>
      <c r="J106" s="11">
        <v>24663</v>
      </c>
      <c r="K106" s="58" t="s">
        <v>1121</v>
      </c>
      <c r="L106" s="8">
        <f t="shared" si="4"/>
        <v>60.819851599562099</v>
      </c>
      <c r="M106" s="7" t="str">
        <f t="shared" si="5"/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0</v>
      </c>
      <c r="J107" s="11">
        <v>27988</v>
      </c>
      <c r="K107" s="58" t="s">
        <v>1122</v>
      </c>
      <c r="L107" s="8">
        <f t="shared" si="4"/>
        <v>0</v>
      </c>
      <c r="M107" s="7" t="str">
        <f t="shared" si="5"/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1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1</v>
      </c>
      <c r="J108" s="11">
        <v>6909</v>
      </c>
      <c r="K108" s="58" t="s">
        <v>1121</v>
      </c>
      <c r="L108" s="8">
        <f t="shared" si="4"/>
        <v>14.473874656245476</v>
      </c>
      <c r="M108" s="7" t="str">
        <f t="shared" si="5"/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1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1</v>
      </c>
      <c r="J109" s="11">
        <v>14075</v>
      </c>
      <c r="K109" s="58" t="s">
        <v>1121</v>
      </c>
      <c r="L109" s="8">
        <f t="shared" si="4"/>
        <v>7.1047957371225579</v>
      </c>
      <c r="M109" s="7" t="str">
        <f t="shared" si="5"/>
        <v>Baixa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14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14</v>
      </c>
      <c r="J110" s="11">
        <v>3616</v>
      </c>
      <c r="K110" s="58" t="s">
        <v>1121</v>
      </c>
      <c r="L110" s="8">
        <f t="shared" si="4"/>
        <v>387.16814159292034</v>
      </c>
      <c r="M110" s="7" t="str">
        <f t="shared" si="5"/>
        <v>Alta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0</v>
      </c>
      <c r="J111" s="11">
        <v>11514</v>
      </c>
      <c r="K111" s="58" t="s">
        <v>1121</v>
      </c>
      <c r="L111" s="8">
        <f t="shared" si="4"/>
        <v>0</v>
      </c>
      <c r="M111" s="7" t="str">
        <f t="shared" si="5"/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1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1</v>
      </c>
      <c r="J112" s="11">
        <v>9382</v>
      </c>
      <c r="K112" s="58" t="s">
        <v>1121</v>
      </c>
      <c r="L112" s="8">
        <f t="shared" si="4"/>
        <v>10.658708164570454</v>
      </c>
      <c r="M112" s="7" t="str">
        <f t="shared" si="5"/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5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5</v>
      </c>
      <c r="J113" s="11">
        <v>2677</v>
      </c>
      <c r="K113" s="58" t="s">
        <v>1121</v>
      </c>
      <c r="L113" s="8">
        <f t="shared" si="4"/>
        <v>186.77624206200971</v>
      </c>
      <c r="M113" s="7" t="str">
        <f t="shared" si="5"/>
        <v>Média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8</v>
      </c>
      <c r="G114" s="12">
        <f>VLOOKUP($A114,Chik!$1:$1048576,10,FALSE)</f>
        <v>2</v>
      </c>
      <c r="H114" s="12">
        <f>VLOOKUP($A114,zika!$1:$1048576,10,FALSE)</f>
        <v>1</v>
      </c>
      <c r="I114" s="12">
        <f t="shared" si="3"/>
        <v>11</v>
      </c>
      <c r="J114" s="11">
        <v>11495</v>
      </c>
      <c r="K114" s="58" t="s">
        <v>1121</v>
      </c>
      <c r="L114" s="8">
        <f t="shared" si="4"/>
        <v>95.693779904306226</v>
      </c>
      <c r="M114" s="7" t="str">
        <f t="shared" si="5"/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23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23</v>
      </c>
      <c r="J115" s="11">
        <v>44377</v>
      </c>
      <c r="K115" s="58" t="s">
        <v>1122</v>
      </c>
      <c r="L115" s="8">
        <f t="shared" si="4"/>
        <v>51.828649976339086</v>
      </c>
      <c r="M115" s="7" t="str">
        <f t="shared" si="5"/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0</v>
      </c>
      <c r="J116" s="11">
        <v>5450</v>
      </c>
      <c r="K116" s="58" t="s">
        <v>1121</v>
      </c>
      <c r="L116" s="8">
        <f t="shared" si="4"/>
        <v>0</v>
      </c>
      <c r="M116" s="7" t="str">
        <f t="shared" si="5"/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0</v>
      </c>
      <c r="J117" s="11">
        <v>4002</v>
      </c>
      <c r="K117" s="58" t="s">
        <v>1121</v>
      </c>
      <c r="L117" s="8">
        <f t="shared" si="4"/>
        <v>0</v>
      </c>
      <c r="M117" s="7" t="str">
        <f t="shared" si="5"/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0</v>
      </c>
      <c r="J118" s="11">
        <v>14417</v>
      </c>
      <c r="K118" s="58" t="s">
        <v>1121</v>
      </c>
      <c r="L118" s="8">
        <f t="shared" si="4"/>
        <v>0</v>
      </c>
      <c r="M118" s="7" t="str">
        <f t="shared" si="5"/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0</v>
      </c>
      <c r="J119" s="11">
        <v>2934</v>
      </c>
      <c r="K119" s="58" t="s">
        <v>1121</v>
      </c>
      <c r="L119" s="8">
        <f t="shared" si="4"/>
        <v>0</v>
      </c>
      <c r="M119" s="7" t="str">
        <f t="shared" si="5"/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 t="shared" si="3"/>
        <v>0</v>
      </c>
      <c r="J120" s="11">
        <v>21738</v>
      </c>
      <c r="K120" s="58" t="s">
        <v>1121</v>
      </c>
      <c r="L120" s="8">
        <f t="shared" si="4"/>
        <v>0</v>
      </c>
      <c r="M120" s="7" t="str">
        <f t="shared" si="5"/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0</v>
      </c>
      <c r="J121" s="11">
        <v>29278</v>
      </c>
      <c r="K121" s="58" t="s">
        <v>1122</v>
      </c>
      <c r="L121" s="8">
        <f t="shared" si="4"/>
        <v>0</v>
      </c>
      <c r="M121" s="7" t="str">
        <f t="shared" si="5"/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0</v>
      </c>
      <c r="J122" s="11">
        <v>12816</v>
      </c>
      <c r="K122" s="58" t="s">
        <v>1121</v>
      </c>
      <c r="L122" s="8">
        <f t="shared" si="4"/>
        <v>0</v>
      </c>
      <c r="M122" s="7" t="str">
        <f t="shared" si="5"/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28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28</v>
      </c>
      <c r="J123" s="11">
        <v>3711</v>
      </c>
      <c r="K123" s="58" t="s">
        <v>1121</v>
      </c>
      <c r="L123" s="8">
        <f t="shared" si="4"/>
        <v>754.51360819186209</v>
      </c>
      <c r="M123" s="7" t="str">
        <f t="shared" si="5"/>
        <v>Muito Alta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3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3</v>
      </c>
      <c r="J124" s="11">
        <v>16565</v>
      </c>
      <c r="K124" s="58" t="s">
        <v>1121</v>
      </c>
      <c r="L124" s="8">
        <f t="shared" si="4"/>
        <v>18.110473890733473</v>
      </c>
      <c r="M124" s="7" t="str">
        <f t="shared" si="5"/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1</v>
      </c>
      <c r="J125" s="11">
        <v>21056</v>
      </c>
      <c r="K125" s="58" t="s">
        <v>1121</v>
      </c>
      <c r="L125" s="8">
        <f t="shared" si="4"/>
        <v>4.7492401215805469</v>
      </c>
      <c r="M125" s="7" t="str">
        <f t="shared" si="5"/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6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6</v>
      </c>
      <c r="J126" s="11">
        <v>19738</v>
      </c>
      <c r="K126" s="58" t="s">
        <v>1121</v>
      </c>
      <c r="L126" s="8">
        <f t="shared" si="4"/>
        <v>30.39821663795724</v>
      </c>
      <c r="M126" s="7" t="str">
        <f t="shared" si="5"/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20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20</v>
      </c>
      <c r="J127" s="11">
        <v>3810</v>
      </c>
      <c r="K127" s="58" t="s">
        <v>1121</v>
      </c>
      <c r="L127" s="8">
        <f t="shared" si="4"/>
        <v>524.93438320209975</v>
      </c>
      <c r="M127" s="7" t="str">
        <f t="shared" si="5"/>
        <v>Muito Alta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450</v>
      </c>
      <c r="G128" s="12">
        <f>VLOOKUP($A128,Chik!$1:$1048576,10,FALSE)</f>
        <v>0</v>
      </c>
      <c r="H128" s="12">
        <f>VLOOKUP($A128,zika!$1:$1048576,10,FALSE)</f>
        <v>0</v>
      </c>
      <c r="I128" s="12">
        <f t="shared" si="3"/>
        <v>450</v>
      </c>
      <c r="J128" s="11">
        <v>53866</v>
      </c>
      <c r="K128" s="58" t="s">
        <v>1122</v>
      </c>
      <c r="L128" s="8">
        <f t="shared" si="4"/>
        <v>835.40637879181668</v>
      </c>
      <c r="M128" s="7" t="str">
        <f t="shared" si="5"/>
        <v>Muito 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1</v>
      </c>
      <c r="J129" s="11">
        <v>11658</v>
      </c>
      <c r="K129" s="58" t="s">
        <v>1121</v>
      </c>
      <c r="L129" s="8">
        <f t="shared" si="4"/>
        <v>8.5778006519128489</v>
      </c>
      <c r="M129" s="7" t="str">
        <f t="shared" si="5"/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8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8</v>
      </c>
      <c r="J130" s="11">
        <v>8029</v>
      </c>
      <c r="K130" s="58" t="s">
        <v>1121</v>
      </c>
      <c r="L130" s="8">
        <f t="shared" si="4"/>
        <v>99.638809316228659</v>
      </c>
      <c r="M130" s="7" t="str">
        <f t="shared" si="5"/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1</v>
      </c>
      <c r="J131" s="11">
        <v>15356</v>
      </c>
      <c r="K131" s="58" t="s">
        <v>1121</v>
      </c>
      <c r="L131" s="8">
        <f t="shared" si="4"/>
        <v>6.5121125293045061</v>
      </c>
      <c r="M131" s="7" t="str">
        <f t="shared" si="5"/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 t="shared" si="3"/>
        <v>0</v>
      </c>
      <c r="J132" s="11">
        <v>28703</v>
      </c>
      <c r="K132" s="58" t="s">
        <v>1122</v>
      </c>
      <c r="L132" s="8">
        <f t="shared" si="4"/>
        <v>0</v>
      </c>
      <c r="M132" s="7" t="str">
        <f t="shared" si="5"/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9</v>
      </c>
      <c r="G133" s="12">
        <f>VLOOKUP($A133,Chik!$1:$1048576,10,FALSE)</f>
        <v>0</v>
      </c>
      <c r="H133" s="12">
        <f>VLOOKUP($A133,zika!$1:$1048576,10,FALSE)</f>
        <v>0</v>
      </c>
      <c r="I133" s="12">
        <f t="shared" si="3"/>
        <v>9</v>
      </c>
      <c r="J133" s="11">
        <v>5612</v>
      </c>
      <c r="K133" s="58" t="s">
        <v>1121</v>
      </c>
      <c r="L133" s="8">
        <f t="shared" si="4"/>
        <v>160.37063435495367</v>
      </c>
      <c r="M133" s="7" t="str">
        <f t="shared" si="5"/>
        <v>Média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0</v>
      </c>
      <c r="J134" s="11">
        <v>4579</v>
      </c>
      <c r="K134" s="58" t="s">
        <v>1121</v>
      </c>
      <c r="L134" s="8">
        <f t="shared" ref="L134:L197" si="7">I134/J134*100000</f>
        <v>0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11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11</v>
      </c>
      <c r="J135" s="11">
        <v>12025</v>
      </c>
      <c r="K135" s="58" t="s">
        <v>1121</v>
      </c>
      <c r="L135" s="8">
        <f t="shared" si="7"/>
        <v>91.476091476091469</v>
      </c>
      <c r="M135" s="7" t="str">
        <f t="shared" si="8"/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16</v>
      </c>
      <c r="G136" s="12">
        <f>VLOOKUP($A136,Chik!$1:$1048576,10,FALSE)</f>
        <v>0</v>
      </c>
      <c r="H136" s="12">
        <f>VLOOKUP($A136,zika!$1:$1048576,10,FALSE)</f>
        <v>0</v>
      </c>
      <c r="I136" s="12">
        <f t="shared" si="6"/>
        <v>16</v>
      </c>
      <c r="J136" s="11">
        <v>14883</v>
      </c>
      <c r="K136" s="58" t="s">
        <v>1121</v>
      </c>
      <c r="L136" s="8">
        <f t="shared" si="7"/>
        <v>107.50520728347779</v>
      </c>
      <c r="M136" s="7" t="str">
        <f t="shared" si="8"/>
        <v>Média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0</v>
      </c>
      <c r="J137" s="11">
        <v>4498</v>
      </c>
      <c r="K137" s="58" t="s">
        <v>1121</v>
      </c>
      <c r="L137" s="8">
        <f t="shared" si="7"/>
        <v>0</v>
      </c>
      <c r="M137" s="7" t="str">
        <f t="shared" si="8"/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1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1</v>
      </c>
      <c r="J138" s="11">
        <v>5424</v>
      </c>
      <c r="K138" s="58" t="s">
        <v>1121</v>
      </c>
      <c r="L138" s="8">
        <f t="shared" si="7"/>
        <v>18.436578171091444</v>
      </c>
      <c r="M138" s="7" t="str">
        <f t="shared" si="8"/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0</v>
      </c>
      <c r="J139" s="11">
        <v>4673</v>
      </c>
      <c r="K139" s="58" t="s">
        <v>1121</v>
      </c>
      <c r="L139" s="8">
        <f t="shared" si="7"/>
        <v>0</v>
      </c>
      <c r="M139" s="7" t="str">
        <f t="shared" si="8"/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6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6</v>
      </c>
      <c r="J140" s="11">
        <v>37856</v>
      </c>
      <c r="K140" s="58" t="s">
        <v>1122</v>
      </c>
      <c r="L140" s="8">
        <f t="shared" si="7"/>
        <v>15.849535080304312</v>
      </c>
      <c r="M140" s="7" t="str">
        <f t="shared" si="8"/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0</v>
      </c>
      <c r="J141" s="11">
        <v>6952</v>
      </c>
      <c r="K141" s="58" t="s">
        <v>1121</v>
      </c>
      <c r="L141" s="8">
        <f t="shared" si="7"/>
        <v>0</v>
      </c>
      <c r="M141" s="7" t="str">
        <f t="shared" si="8"/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53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53</v>
      </c>
      <c r="J142" s="11">
        <v>9679</v>
      </c>
      <c r="K142" s="58" t="s">
        <v>1121</v>
      </c>
      <c r="L142" s="8">
        <f t="shared" si="7"/>
        <v>547.57722905258811</v>
      </c>
      <c r="M142" s="7" t="str">
        <f t="shared" si="8"/>
        <v>Muito 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13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13</v>
      </c>
      <c r="J143" s="11">
        <v>16109</v>
      </c>
      <c r="K143" s="58" t="s">
        <v>1121</v>
      </c>
      <c r="L143" s="8">
        <f t="shared" si="7"/>
        <v>80.700229685269093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10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10</v>
      </c>
      <c r="J144" s="11">
        <v>5420</v>
      </c>
      <c r="K144" s="58" t="s">
        <v>1121</v>
      </c>
      <c r="L144" s="8">
        <f t="shared" si="7"/>
        <v>184.50184501845018</v>
      </c>
      <c r="M144" s="7" t="str">
        <f t="shared" si="8"/>
        <v>Média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12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12</v>
      </c>
      <c r="J145" s="11">
        <v>15153</v>
      </c>
      <c r="K145" s="58" t="s">
        <v>1121</v>
      </c>
      <c r="L145" s="8">
        <f t="shared" si="7"/>
        <v>79.192239160562266</v>
      </c>
      <c r="M145" s="7" t="str">
        <f t="shared" si="8"/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2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2</v>
      </c>
      <c r="J146" s="11">
        <v>8601</v>
      </c>
      <c r="K146" s="58" t="s">
        <v>1121</v>
      </c>
      <c r="L146" s="8">
        <f t="shared" si="7"/>
        <v>23.253110103476338</v>
      </c>
      <c r="M146" s="7" t="str">
        <f t="shared" si="8"/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0</v>
      </c>
      <c r="J147" s="11">
        <v>9287</v>
      </c>
      <c r="K147" s="58" t="s">
        <v>1121</v>
      </c>
      <c r="L147" s="8">
        <f t="shared" si="7"/>
        <v>0</v>
      </c>
      <c r="M147" s="7" t="str">
        <f t="shared" si="8"/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4</v>
      </c>
      <c r="G148" s="12">
        <f>VLOOKUP($A148,Chik!$1:$1048576,10,FALSE)</f>
        <v>0</v>
      </c>
      <c r="H148" s="12">
        <f>VLOOKUP($A148,zika!$1:$1048576,10,FALSE)</f>
        <v>0</v>
      </c>
      <c r="I148" s="12">
        <f t="shared" si="6"/>
        <v>4</v>
      </c>
      <c r="J148" s="11">
        <v>23586</v>
      </c>
      <c r="K148" s="58" t="s">
        <v>1121</v>
      </c>
      <c r="L148" s="8">
        <f t="shared" si="7"/>
        <v>16.95921309251251</v>
      </c>
      <c r="M148" s="7" t="str">
        <f t="shared" si="8"/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0</v>
      </c>
      <c r="J149" s="11">
        <v>3200</v>
      </c>
      <c r="K149" s="58" t="s">
        <v>1121</v>
      </c>
      <c r="L149" s="8">
        <f t="shared" si="7"/>
        <v>0</v>
      </c>
      <c r="M149" s="7" t="str">
        <f t="shared" si="8"/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7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7</v>
      </c>
      <c r="J150" s="11">
        <v>25327</v>
      </c>
      <c r="K150" s="58" t="s">
        <v>1122</v>
      </c>
      <c r="L150" s="8">
        <f t="shared" si="7"/>
        <v>27.638488569510798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2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2</v>
      </c>
      <c r="J151" s="11">
        <v>32988</v>
      </c>
      <c r="K151" s="58" t="s">
        <v>1122</v>
      </c>
      <c r="L151" s="8">
        <f t="shared" si="7"/>
        <v>6.0628107190493514</v>
      </c>
      <c r="M151" s="7" t="str">
        <f t="shared" si="8"/>
        <v>Baixa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11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11</v>
      </c>
      <c r="J152" s="11">
        <v>91503</v>
      </c>
      <c r="K152" s="58" t="s">
        <v>1123</v>
      </c>
      <c r="L152" s="8">
        <f t="shared" si="7"/>
        <v>12.021463777143918</v>
      </c>
      <c r="M152" s="7" t="str">
        <f t="shared" si="8"/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2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2</v>
      </c>
      <c r="J153" s="11">
        <v>9396</v>
      </c>
      <c r="K153" s="58" t="s">
        <v>1121</v>
      </c>
      <c r="L153" s="8">
        <f t="shared" si="7"/>
        <v>21.285653469561517</v>
      </c>
      <c r="M153" s="7" t="str">
        <f t="shared" si="8"/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0</v>
      </c>
      <c r="J154" s="11">
        <v>6721</v>
      </c>
      <c r="K154" s="58" t="s">
        <v>1121</v>
      </c>
      <c r="L154" s="8">
        <f t="shared" si="7"/>
        <v>0</v>
      </c>
      <c r="M154" s="7" t="str">
        <f t="shared" si="8"/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2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2</v>
      </c>
      <c r="J155" s="11">
        <v>19007</v>
      </c>
      <c r="K155" s="58" t="s">
        <v>1121</v>
      </c>
      <c r="L155" s="8">
        <f t="shared" si="7"/>
        <v>10.522439101383702</v>
      </c>
      <c r="M155" s="7" t="str">
        <f t="shared" si="8"/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0</v>
      </c>
      <c r="J156" s="11">
        <v>2617</v>
      </c>
      <c r="K156" s="58" t="s">
        <v>1121</v>
      </c>
      <c r="L156" s="8">
        <f t="shared" si="7"/>
        <v>0</v>
      </c>
      <c r="M156" s="7" t="str">
        <f t="shared" si="8"/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0</v>
      </c>
      <c r="J157" s="11">
        <v>12158</v>
      </c>
      <c r="K157" s="58" t="s">
        <v>1121</v>
      </c>
      <c r="L157" s="8">
        <f t="shared" si="7"/>
        <v>0</v>
      </c>
      <c r="M157" s="7" t="str">
        <f t="shared" si="8"/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30</v>
      </c>
      <c r="G158" s="12">
        <f>VLOOKUP($A158,Chik!$1:$1048576,10,FALSE)</f>
        <v>1</v>
      </c>
      <c r="H158" s="12">
        <f>VLOOKUP($A158,zika!$1:$1048576,10,FALSE)</f>
        <v>0</v>
      </c>
      <c r="I158" s="12">
        <f t="shared" si="6"/>
        <v>31</v>
      </c>
      <c r="J158" s="11">
        <v>11439</v>
      </c>
      <c r="K158" s="58" t="s">
        <v>1121</v>
      </c>
      <c r="L158" s="8">
        <f t="shared" si="7"/>
        <v>271.00271002710025</v>
      </c>
      <c r="M158" s="7" t="str">
        <f t="shared" si="8"/>
        <v>Média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0</v>
      </c>
      <c r="J159" s="11">
        <v>14769</v>
      </c>
      <c r="K159" s="58" t="s">
        <v>1121</v>
      </c>
      <c r="L159" s="8">
        <f t="shared" si="7"/>
        <v>0</v>
      </c>
      <c r="M159" s="7" t="str">
        <f t="shared" si="8"/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3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3</v>
      </c>
      <c r="J160" s="11">
        <v>22257</v>
      </c>
      <c r="K160" s="58" t="s">
        <v>1121</v>
      </c>
      <c r="L160" s="8">
        <f t="shared" si="7"/>
        <v>13.478905512872354</v>
      </c>
      <c r="M160" s="7" t="str">
        <f t="shared" si="8"/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0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0</v>
      </c>
      <c r="J161" s="11">
        <v>30324</v>
      </c>
      <c r="K161" s="58" t="s">
        <v>1122</v>
      </c>
      <c r="L161" s="8">
        <f t="shared" si="7"/>
        <v>0</v>
      </c>
      <c r="M161" s="7" t="str">
        <f t="shared" si="8"/>
        <v>Silencioso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2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2</v>
      </c>
      <c r="J162" s="11">
        <v>21180</v>
      </c>
      <c r="K162" s="58" t="s">
        <v>1121</v>
      </c>
      <c r="L162" s="8">
        <f t="shared" si="7"/>
        <v>9.4428706326723315</v>
      </c>
      <c r="M162" s="7" t="str">
        <f t="shared" si="8"/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1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1</v>
      </c>
      <c r="J163" s="11">
        <v>19144</v>
      </c>
      <c r="K163" s="58" t="s">
        <v>1121</v>
      </c>
      <c r="L163" s="8">
        <f t="shared" si="7"/>
        <v>5.2235687421646473</v>
      </c>
      <c r="M163" s="7" t="str">
        <f t="shared" si="8"/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31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31</v>
      </c>
      <c r="J164" s="11">
        <v>9986</v>
      </c>
      <c r="K164" s="58" t="s">
        <v>1121</v>
      </c>
      <c r="L164" s="8">
        <f t="shared" si="7"/>
        <v>310.43460845183256</v>
      </c>
      <c r="M164" s="7" t="str">
        <f t="shared" si="8"/>
        <v>Alta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0</v>
      </c>
      <c r="J165" s="11">
        <v>4044</v>
      </c>
      <c r="K165" s="58" t="s">
        <v>1121</v>
      </c>
      <c r="L165" s="8">
        <f t="shared" si="7"/>
        <v>0</v>
      </c>
      <c r="M165" s="7" t="str">
        <f t="shared" si="8"/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0</v>
      </c>
      <c r="J166" s="11">
        <v>3560</v>
      </c>
      <c r="K166" s="58" t="s">
        <v>1121</v>
      </c>
      <c r="L166" s="8">
        <f t="shared" si="7"/>
        <v>0</v>
      </c>
      <c r="M166" s="7" t="str">
        <f t="shared" si="8"/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0</v>
      </c>
      <c r="J167" s="11">
        <v>4495</v>
      </c>
      <c r="K167" s="58" t="s">
        <v>1121</v>
      </c>
      <c r="L167" s="8">
        <f t="shared" si="7"/>
        <v>0</v>
      </c>
      <c r="M167" s="7" t="str">
        <f t="shared" si="8"/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0</v>
      </c>
      <c r="J168" s="11">
        <v>2260</v>
      </c>
      <c r="K168" s="58" t="s">
        <v>1121</v>
      </c>
      <c r="L168" s="8">
        <f t="shared" si="7"/>
        <v>0</v>
      </c>
      <c r="M168" s="7" t="str">
        <f t="shared" si="8"/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0</v>
      </c>
      <c r="J169" s="11">
        <v>3057</v>
      </c>
      <c r="K169" s="58" t="s">
        <v>1121</v>
      </c>
      <c r="L169" s="8">
        <f t="shared" si="7"/>
        <v>0</v>
      </c>
      <c r="M169" s="7" t="str">
        <f t="shared" si="8"/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12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12</v>
      </c>
      <c r="J170" s="11">
        <v>17739</v>
      </c>
      <c r="K170" s="58" t="s">
        <v>1121</v>
      </c>
      <c r="L170" s="8">
        <f t="shared" si="7"/>
        <v>67.647556232031121</v>
      </c>
      <c r="M170" s="7" t="str">
        <f t="shared" si="8"/>
        <v>Baixa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15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15</v>
      </c>
      <c r="J171" s="11">
        <v>74691</v>
      </c>
      <c r="K171" s="58" t="s">
        <v>1123</v>
      </c>
      <c r="L171" s="8">
        <f t="shared" si="7"/>
        <v>20.082740892477005</v>
      </c>
      <c r="M171" s="7" t="str">
        <f t="shared" si="8"/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0</v>
      </c>
      <c r="J172" s="11">
        <v>5330</v>
      </c>
      <c r="K172" s="58" t="s">
        <v>1121</v>
      </c>
      <c r="L172" s="8">
        <f t="shared" si="7"/>
        <v>0</v>
      </c>
      <c r="M172" s="7" t="str">
        <f t="shared" si="8"/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1</v>
      </c>
      <c r="J173" s="11">
        <v>3629</v>
      </c>
      <c r="K173" s="58" t="s">
        <v>1121</v>
      </c>
      <c r="L173" s="8">
        <f t="shared" si="7"/>
        <v>27.555800496004412</v>
      </c>
      <c r="M173" s="7" t="str">
        <f t="shared" si="8"/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0</v>
      </c>
      <c r="J174" s="11">
        <v>6366</v>
      </c>
      <c r="K174" s="58" t="s">
        <v>1121</v>
      </c>
      <c r="L174" s="8">
        <f t="shared" si="7"/>
        <v>0</v>
      </c>
      <c r="M174" s="7" t="str">
        <f t="shared" si="8"/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0</v>
      </c>
      <c r="J175" s="11">
        <v>5008</v>
      </c>
      <c r="K175" s="58" t="s">
        <v>1121</v>
      </c>
      <c r="L175" s="8">
        <f t="shared" si="7"/>
        <v>0</v>
      </c>
      <c r="M175" s="7" t="str">
        <f t="shared" si="8"/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6</v>
      </c>
      <c r="G176" s="12">
        <f>VLOOKUP($A176,Chik!$1:$1048576,10,FALSE)</f>
        <v>1</v>
      </c>
      <c r="H176" s="12">
        <f>VLOOKUP($A176,zika!$1:$1048576,10,FALSE)</f>
        <v>0</v>
      </c>
      <c r="I176" s="12">
        <f t="shared" si="6"/>
        <v>7</v>
      </c>
      <c r="J176" s="11">
        <v>21703</v>
      </c>
      <c r="K176" s="58" t="s">
        <v>1121</v>
      </c>
      <c r="L176" s="8">
        <f t="shared" si="7"/>
        <v>32.253605492328248</v>
      </c>
      <c r="M176" s="7" t="str">
        <f t="shared" si="8"/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0</v>
      </c>
      <c r="J177" s="11">
        <v>1171</v>
      </c>
      <c r="K177" s="58" t="s">
        <v>1121</v>
      </c>
      <c r="L177" s="8">
        <f t="shared" si="7"/>
        <v>0</v>
      </c>
      <c r="M177" s="7" t="str">
        <f t="shared" si="8"/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16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16</v>
      </c>
      <c r="J178" s="11">
        <v>7017</v>
      </c>
      <c r="K178" s="58" t="s">
        <v>1121</v>
      </c>
      <c r="L178" s="8">
        <f t="shared" si="7"/>
        <v>228.01767136953112</v>
      </c>
      <c r="M178" s="7" t="str">
        <f t="shared" si="8"/>
        <v>Média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11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11</v>
      </c>
      <c r="J179" s="11">
        <v>10425</v>
      </c>
      <c r="K179" s="58" t="s">
        <v>1121</v>
      </c>
      <c r="L179" s="8">
        <f t="shared" si="7"/>
        <v>105.515587529976</v>
      </c>
      <c r="M179" s="7" t="str">
        <f t="shared" si="8"/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0</v>
      </c>
      <c r="J180" s="11">
        <v>3121</v>
      </c>
      <c r="K180" s="58" t="s">
        <v>1121</v>
      </c>
      <c r="L180" s="8">
        <f t="shared" si="7"/>
        <v>0</v>
      </c>
      <c r="M180" s="7" t="str">
        <f t="shared" si="8"/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2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2</v>
      </c>
      <c r="J181" s="11">
        <v>5709</v>
      </c>
      <c r="K181" s="58" t="s">
        <v>1121</v>
      </c>
      <c r="L181" s="8">
        <f t="shared" si="7"/>
        <v>35.032404974601512</v>
      </c>
      <c r="M181" s="7" t="str">
        <f t="shared" si="8"/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11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11</v>
      </c>
      <c r="J182" s="11">
        <v>15368</v>
      </c>
      <c r="K182" s="58" t="s">
        <v>1121</v>
      </c>
      <c r="L182" s="8">
        <f t="shared" si="7"/>
        <v>71.577303487766784</v>
      </c>
      <c r="M182" s="7" t="str">
        <f t="shared" si="8"/>
        <v>Baixa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28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28</v>
      </c>
      <c r="J183" s="11">
        <v>13397</v>
      </c>
      <c r="K183" s="58" t="s">
        <v>1121</v>
      </c>
      <c r="L183" s="8">
        <f t="shared" si="7"/>
        <v>209.00201537657685</v>
      </c>
      <c r="M183" s="7" t="str">
        <f t="shared" si="8"/>
        <v>Média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0</v>
      </c>
      <c r="J184" s="11">
        <v>2702</v>
      </c>
      <c r="K184" s="58" t="s">
        <v>1121</v>
      </c>
      <c r="L184" s="8">
        <f t="shared" si="7"/>
        <v>0</v>
      </c>
      <c r="M184" s="7" t="str">
        <f t="shared" si="8"/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0</v>
      </c>
      <c r="J185" s="11">
        <v>6774</v>
      </c>
      <c r="K185" s="58" t="s">
        <v>1121</v>
      </c>
      <c r="L185" s="8">
        <f t="shared" si="7"/>
        <v>0</v>
      </c>
      <c r="M185" s="7" t="str">
        <f t="shared" si="8"/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1</v>
      </c>
      <c r="J186" s="11">
        <v>4810</v>
      </c>
      <c r="K186" s="58" t="s">
        <v>1121</v>
      </c>
      <c r="L186" s="8">
        <f t="shared" si="7"/>
        <v>20.79002079002079</v>
      </c>
      <c r="M186" s="7" t="str">
        <f t="shared" si="8"/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0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0</v>
      </c>
      <c r="J187" s="11">
        <v>7590</v>
      </c>
      <c r="K187" s="58" t="s">
        <v>1121</v>
      </c>
      <c r="L187" s="8">
        <f t="shared" si="7"/>
        <v>0</v>
      </c>
      <c r="M187" s="7" t="str">
        <f t="shared" si="8"/>
        <v>Silencioso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8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8</v>
      </c>
      <c r="J188" s="11">
        <v>28366</v>
      </c>
      <c r="K188" s="58" t="s">
        <v>1122</v>
      </c>
      <c r="L188" s="8">
        <f t="shared" si="7"/>
        <v>28.202777973630401</v>
      </c>
      <c r="M188" s="7" t="str">
        <f t="shared" si="8"/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0</v>
      </c>
      <c r="J189" s="11">
        <v>7517</v>
      </c>
      <c r="K189" s="58" t="s">
        <v>1121</v>
      </c>
      <c r="L189" s="8">
        <f t="shared" si="7"/>
        <v>0</v>
      </c>
      <c r="M189" s="7" t="str">
        <f t="shared" si="8"/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3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3</v>
      </c>
      <c r="J190" s="11">
        <v>8907</v>
      </c>
      <c r="K190" s="58" t="s">
        <v>1121</v>
      </c>
      <c r="L190" s="8">
        <f t="shared" si="7"/>
        <v>33.68137420006736</v>
      </c>
      <c r="M190" s="7" t="str">
        <f t="shared" si="8"/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0</v>
      </c>
      <c r="J191" s="11">
        <v>3103</v>
      </c>
      <c r="K191" s="58" t="s">
        <v>1121</v>
      </c>
      <c r="L191" s="8">
        <f t="shared" si="7"/>
        <v>0</v>
      </c>
      <c r="M191" s="7" t="str">
        <f t="shared" si="8"/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1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1</v>
      </c>
      <c r="J192" s="11">
        <v>7090</v>
      </c>
      <c r="K192" s="58" t="s">
        <v>1121</v>
      </c>
      <c r="L192" s="8">
        <f t="shared" si="7"/>
        <v>14.104372355430183</v>
      </c>
      <c r="M192" s="7" t="str">
        <f t="shared" si="8"/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0</v>
      </c>
      <c r="J193" s="11">
        <v>10261</v>
      </c>
      <c r="K193" s="58" t="s">
        <v>1121</v>
      </c>
      <c r="L193" s="8">
        <f t="shared" si="7"/>
        <v>0</v>
      </c>
      <c r="M193" s="7" t="str">
        <f t="shared" si="8"/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0</v>
      </c>
      <c r="J194" s="11">
        <v>3962</v>
      </c>
      <c r="K194" s="58" t="s">
        <v>1121</v>
      </c>
      <c r="L194" s="8">
        <f t="shared" si="7"/>
        <v>0</v>
      </c>
      <c r="M194" s="7" t="str">
        <f t="shared" si="8"/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6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6</v>
      </c>
      <c r="J195" s="11">
        <v>27425</v>
      </c>
      <c r="K195" s="58" t="s">
        <v>1122</v>
      </c>
      <c r="L195" s="8">
        <f t="shared" si="7"/>
        <v>21.877848678213308</v>
      </c>
      <c r="M195" s="7" t="str">
        <f t="shared" si="8"/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0</v>
      </c>
      <c r="J196" s="11">
        <v>2811</v>
      </c>
      <c r="K196" s="58" t="s">
        <v>1121</v>
      </c>
      <c r="L196" s="8">
        <f t="shared" si="7"/>
        <v>0</v>
      </c>
      <c r="M196" s="7" t="str">
        <f t="shared" si="8"/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1</v>
      </c>
      <c r="J197" s="11">
        <v>4570</v>
      </c>
      <c r="K197" s="58" t="s">
        <v>1121</v>
      </c>
      <c r="L197" s="8">
        <f t="shared" si="7"/>
        <v>21.881838074398249</v>
      </c>
      <c r="M197" s="7" t="str">
        <f t="shared" si="8"/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6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6</v>
      </c>
      <c r="J198" s="11">
        <v>17641</v>
      </c>
      <c r="K198" s="58" t="s">
        <v>1121</v>
      </c>
      <c r="L198" s="8">
        <f t="shared" ref="L198:L261" si="10">I198/J198*100000</f>
        <v>34.011677342554272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1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</v>
      </c>
      <c r="J199" s="11">
        <v>5480</v>
      </c>
      <c r="K199" s="58" t="s">
        <v>1121</v>
      </c>
      <c r="L199" s="8">
        <f t="shared" si="10"/>
        <v>18.248175182481752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0</v>
      </c>
      <c r="J200" s="11">
        <v>13590</v>
      </c>
      <c r="K200" s="58" t="s">
        <v>1121</v>
      </c>
      <c r="L200" s="8">
        <f t="shared" si="10"/>
        <v>0</v>
      </c>
      <c r="M200" s="7" t="str">
        <f t="shared" si="11"/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1</v>
      </c>
      <c r="J201" s="11">
        <v>11525</v>
      </c>
      <c r="K201" s="58" t="s">
        <v>1121</v>
      </c>
      <c r="L201" s="8">
        <f t="shared" si="10"/>
        <v>8.676789587852495</v>
      </c>
      <c r="M201" s="7" t="str">
        <f t="shared" si="11"/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4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4</v>
      </c>
      <c r="J202" s="11">
        <v>7595</v>
      </c>
      <c r="K202" s="58" t="s">
        <v>1121</v>
      </c>
      <c r="L202" s="8">
        <f t="shared" si="10"/>
        <v>52.666227781435147</v>
      </c>
      <c r="M202" s="7" t="str">
        <f t="shared" si="11"/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1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1</v>
      </c>
      <c r="J203" s="11">
        <v>6657</v>
      </c>
      <c r="K203" s="58" t="s">
        <v>1121</v>
      </c>
      <c r="L203" s="8">
        <f t="shared" si="10"/>
        <v>15.021781583295779</v>
      </c>
      <c r="M203" s="7" t="str">
        <f t="shared" si="11"/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3</v>
      </c>
      <c r="G204" s="12">
        <f>VLOOKUP($A204,Chik!$1:$1048576,10,FALSE)</f>
        <v>0</v>
      </c>
      <c r="H204" s="12">
        <f>VLOOKUP($A204,zika!$1:$1048576,10,FALSE)</f>
        <v>0</v>
      </c>
      <c r="I204" s="12">
        <f t="shared" si="9"/>
        <v>3</v>
      </c>
      <c r="J204" s="11">
        <v>11813</v>
      </c>
      <c r="K204" s="58" t="s">
        <v>1121</v>
      </c>
      <c r="L204" s="8">
        <f t="shared" si="10"/>
        <v>25.395750444425634</v>
      </c>
      <c r="M204" s="7" t="str">
        <f t="shared" si="11"/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3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3</v>
      </c>
      <c r="J205" s="11">
        <v>54196</v>
      </c>
      <c r="K205" s="58" t="s">
        <v>1122</v>
      </c>
      <c r="L205" s="8">
        <f t="shared" si="10"/>
        <v>5.5354638718724631</v>
      </c>
      <c r="M205" s="7" t="str">
        <f t="shared" si="11"/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0</v>
      </c>
      <c r="J206" s="11">
        <v>5044</v>
      </c>
      <c r="K206" s="58" t="s">
        <v>1121</v>
      </c>
      <c r="L206" s="8">
        <f t="shared" si="10"/>
        <v>0</v>
      </c>
      <c r="M206" s="7" t="str">
        <f t="shared" si="11"/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30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30</v>
      </c>
      <c r="J207" s="11">
        <v>6908</v>
      </c>
      <c r="K207" s="58" t="s">
        <v>1121</v>
      </c>
      <c r="L207" s="8">
        <f t="shared" si="10"/>
        <v>434.27909669947888</v>
      </c>
      <c r="M207" s="7" t="str">
        <f t="shared" si="11"/>
        <v>Alta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6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6</v>
      </c>
      <c r="J208" s="11">
        <v>127539</v>
      </c>
      <c r="K208" s="58" t="s">
        <v>1124</v>
      </c>
      <c r="L208" s="8">
        <f t="shared" si="10"/>
        <v>4.7044433467409972</v>
      </c>
      <c r="M208" s="7" t="str">
        <f t="shared" si="11"/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55</v>
      </c>
      <c r="G209" s="12">
        <f>VLOOKUP($A209,Chik!$1:$1048576,10,FALSE)</f>
        <v>0</v>
      </c>
      <c r="H209" s="12">
        <f>VLOOKUP($A209,zika!$1:$1048576,10,FALSE)</f>
        <v>0</v>
      </c>
      <c r="I209" s="12">
        <f t="shared" si="9"/>
        <v>55</v>
      </c>
      <c r="J209" s="11">
        <v>22892</v>
      </c>
      <c r="K209" s="58" t="s">
        <v>1121</v>
      </c>
      <c r="L209" s="8">
        <f t="shared" si="10"/>
        <v>240.25860562641972</v>
      </c>
      <c r="M209" s="7" t="str">
        <f t="shared" si="11"/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0</v>
      </c>
      <c r="J210" s="11">
        <v>1782</v>
      </c>
      <c r="K210" s="58" t="s">
        <v>1121</v>
      </c>
      <c r="L210" s="8">
        <f t="shared" si="10"/>
        <v>0</v>
      </c>
      <c r="M210" s="7" t="str">
        <f t="shared" si="11"/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284</v>
      </c>
      <c r="G211" s="12">
        <f>VLOOKUP($A211,Chik!$1:$1048576,10,FALSE)</f>
        <v>0</v>
      </c>
      <c r="H211" s="12">
        <f>VLOOKUP($A211,zika!$1:$1048576,10,FALSE)</f>
        <v>1</v>
      </c>
      <c r="I211" s="12">
        <f t="shared" si="9"/>
        <v>285</v>
      </c>
      <c r="J211" s="11">
        <v>659070</v>
      </c>
      <c r="K211" s="58" t="s">
        <v>1125</v>
      </c>
      <c r="L211" s="8">
        <f t="shared" si="10"/>
        <v>43.242751149346809</v>
      </c>
      <c r="M211" s="7" t="str">
        <f t="shared" si="11"/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0</v>
      </c>
      <c r="J212" s="11">
        <v>9191</v>
      </c>
      <c r="K212" s="58" t="s">
        <v>1121</v>
      </c>
      <c r="L212" s="8">
        <f t="shared" si="10"/>
        <v>0</v>
      </c>
      <c r="M212" s="7" t="str">
        <f t="shared" si="11"/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0</v>
      </c>
      <c r="J213" s="11">
        <v>26592</v>
      </c>
      <c r="K213" s="58" t="s">
        <v>1122</v>
      </c>
      <c r="L213" s="8">
        <f t="shared" si="10"/>
        <v>0</v>
      </c>
      <c r="M213" s="7" t="str">
        <f t="shared" si="11"/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7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7</v>
      </c>
      <c r="J214" s="11">
        <v>8883</v>
      </c>
      <c r="K214" s="58" t="s">
        <v>1121</v>
      </c>
      <c r="L214" s="8">
        <f t="shared" si="10"/>
        <v>78.802206461780941</v>
      </c>
      <c r="M214" s="7" t="str">
        <f t="shared" si="11"/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0</v>
      </c>
      <c r="J215" s="11">
        <v>3534</v>
      </c>
      <c r="K215" s="58" t="s">
        <v>1121</v>
      </c>
      <c r="L215" s="8">
        <f t="shared" si="10"/>
        <v>0</v>
      </c>
      <c r="M215" s="7" t="str">
        <f t="shared" si="11"/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1</v>
      </c>
      <c r="J216" s="11">
        <v>23797</v>
      </c>
      <c r="K216" s="58" t="s">
        <v>1121</v>
      </c>
      <c r="L216" s="8">
        <f t="shared" si="10"/>
        <v>4.2022103626507539</v>
      </c>
      <c r="M216" s="7" t="str">
        <f t="shared" si="11"/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42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42</v>
      </c>
      <c r="J217" s="11">
        <v>10040</v>
      </c>
      <c r="K217" s="58" t="s">
        <v>1121</v>
      </c>
      <c r="L217" s="8">
        <f t="shared" si="10"/>
        <v>418.32669322709165</v>
      </c>
      <c r="M217" s="7" t="str">
        <f t="shared" si="11"/>
        <v>Alta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32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32</v>
      </c>
      <c r="J218" s="11">
        <v>27982</v>
      </c>
      <c r="K218" s="58" t="s">
        <v>1122</v>
      </c>
      <c r="L218" s="8">
        <f t="shared" si="10"/>
        <v>114.35923093417198</v>
      </c>
      <c r="M218" s="7" t="str">
        <f t="shared" si="11"/>
        <v>Média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20</v>
      </c>
      <c r="G219" s="12">
        <f>VLOOKUP($A219,Chik!$1:$1048576,10,FALSE)</f>
        <v>2</v>
      </c>
      <c r="H219" s="12">
        <f>VLOOKUP($A219,zika!$1:$1048576,10,FALSE)</f>
        <v>0</v>
      </c>
      <c r="I219" s="12">
        <f t="shared" si="9"/>
        <v>22</v>
      </c>
      <c r="J219" s="11">
        <v>109405</v>
      </c>
      <c r="K219" s="58" t="s">
        <v>1124</v>
      </c>
      <c r="L219" s="8">
        <f t="shared" si="10"/>
        <v>20.108770165897354</v>
      </c>
      <c r="M219" s="7" t="str">
        <f t="shared" si="11"/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13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13</v>
      </c>
      <c r="J220" s="11">
        <v>9228</v>
      </c>
      <c r="K220" s="58" t="s">
        <v>1121</v>
      </c>
      <c r="L220" s="8">
        <f t="shared" si="10"/>
        <v>140.87559601213698</v>
      </c>
      <c r="M220" s="7" t="str">
        <f t="shared" si="11"/>
        <v>Média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0</v>
      </c>
      <c r="J221" s="11">
        <v>3080</v>
      </c>
      <c r="K221" s="58" t="s">
        <v>1121</v>
      </c>
      <c r="L221" s="8">
        <f t="shared" si="10"/>
        <v>0</v>
      </c>
      <c r="M221" s="7" t="str">
        <f t="shared" si="11"/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0</v>
      </c>
      <c r="J222" s="11">
        <v>3426</v>
      </c>
      <c r="K222" s="58" t="s">
        <v>1121</v>
      </c>
      <c r="L222" s="8">
        <f t="shared" si="10"/>
        <v>0</v>
      </c>
      <c r="M222" s="7" t="str">
        <f t="shared" si="11"/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0</v>
      </c>
      <c r="J223" s="11">
        <v>3241</v>
      </c>
      <c r="K223" s="58" t="s">
        <v>1121</v>
      </c>
      <c r="L223" s="8">
        <f t="shared" si="10"/>
        <v>0</v>
      </c>
      <c r="M223" s="7" t="str">
        <f t="shared" si="11"/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1</v>
      </c>
      <c r="J224" s="11">
        <v>3714</v>
      </c>
      <c r="K224" s="58" t="s">
        <v>1121</v>
      </c>
      <c r="L224" s="8">
        <f t="shared" si="10"/>
        <v>26.925148088314486</v>
      </c>
      <c r="M224" s="7" t="str">
        <f t="shared" si="11"/>
        <v>Baixa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0</v>
      </c>
      <c r="J225" s="11">
        <v>6290</v>
      </c>
      <c r="K225" s="58" t="s">
        <v>1121</v>
      </c>
      <c r="L225" s="8">
        <f t="shared" si="10"/>
        <v>0</v>
      </c>
      <c r="M225" s="7" t="str">
        <f t="shared" si="11"/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0</v>
      </c>
      <c r="J226" s="11">
        <v>2814</v>
      </c>
      <c r="K226" s="58" t="s">
        <v>1121</v>
      </c>
      <c r="L226" s="8">
        <f t="shared" si="10"/>
        <v>0</v>
      </c>
      <c r="M226" s="7" t="str">
        <f t="shared" si="11"/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21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20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20</v>
      </c>
      <c r="J227" s="11">
        <v>4396</v>
      </c>
      <c r="K227" s="58" t="s">
        <v>1121</v>
      </c>
      <c r="L227" s="8">
        <f t="shared" si="10"/>
        <v>454.95905368516827</v>
      </c>
      <c r="M227" s="7" t="str">
        <f t="shared" si="11"/>
        <v>Alta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0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0</v>
      </c>
      <c r="J228" s="11">
        <v>6646</v>
      </c>
      <c r="K228" s="58" t="s">
        <v>1121</v>
      </c>
      <c r="L228" s="8">
        <f t="shared" si="10"/>
        <v>0</v>
      </c>
      <c r="M228" s="7" t="str">
        <f t="shared" si="11"/>
        <v>Silencioso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15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15</v>
      </c>
      <c r="J229" s="11">
        <v>12660</v>
      </c>
      <c r="K229" s="58" t="s">
        <v>1121</v>
      </c>
      <c r="L229" s="8">
        <f t="shared" si="10"/>
        <v>118.48341232227489</v>
      </c>
      <c r="M229" s="7" t="str">
        <f t="shared" si="11"/>
        <v>Média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4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4</v>
      </c>
      <c r="J230" s="11">
        <v>5960</v>
      </c>
      <c r="K230" s="58" t="s">
        <v>1121</v>
      </c>
      <c r="L230" s="8">
        <f t="shared" si="10"/>
        <v>67.114093959731534</v>
      </c>
      <c r="M230" s="7" t="str">
        <f t="shared" si="11"/>
        <v>Baixa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21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1</v>
      </c>
      <c r="J231" s="11">
        <v>5145</v>
      </c>
      <c r="K231" s="58" t="s">
        <v>1121</v>
      </c>
      <c r="L231" s="8">
        <f t="shared" si="10"/>
        <v>19.436345966958214</v>
      </c>
      <c r="M231" s="7" t="str">
        <f t="shared" si="11"/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0</v>
      </c>
      <c r="J232" s="11">
        <v>10258</v>
      </c>
      <c r="K232" s="58" t="s">
        <v>1121</v>
      </c>
      <c r="L232" s="8">
        <f t="shared" si="10"/>
        <v>0</v>
      </c>
      <c r="M232" s="7" t="str">
        <f t="shared" si="11"/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21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0</v>
      </c>
      <c r="J233" s="11">
        <v>5014</v>
      </c>
      <c r="K233" s="58" t="s">
        <v>1121</v>
      </c>
      <c r="L233" s="8">
        <f t="shared" si="10"/>
        <v>0</v>
      </c>
      <c r="M233" s="7" t="str">
        <f t="shared" si="11"/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21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0</v>
      </c>
      <c r="J234" s="11">
        <v>4134</v>
      </c>
      <c r="K234" s="58" t="s">
        <v>1121</v>
      </c>
      <c r="L234" s="8">
        <f t="shared" si="10"/>
        <v>0</v>
      </c>
      <c r="M234" s="7" t="str">
        <f t="shared" si="11"/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0</v>
      </c>
      <c r="J235" s="11">
        <v>15358</v>
      </c>
      <c r="K235" s="58" t="s">
        <v>1121</v>
      </c>
      <c r="L235" s="8">
        <f t="shared" si="10"/>
        <v>0</v>
      </c>
      <c r="M235" s="7" t="str">
        <f t="shared" si="11"/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0</v>
      </c>
      <c r="J236" s="11">
        <v>4960</v>
      </c>
      <c r="K236" s="58" t="s">
        <v>1121</v>
      </c>
      <c r="L236" s="8">
        <f t="shared" si="10"/>
        <v>0</v>
      </c>
      <c r="M236" s="7" t="str">
        <f t="shared" si="11"/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2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2</v>
      </c>
      <c r="J237" s="11">
        <v>7656</v>
      </c>
      <c r="K237" s="58" t="s">
        <v>1121</v>
      </c>
      <c r="L237" s="8">
        <f t="shared" si="10"/>
        <v>26.123301985370954</v>
      </c>
      <c r="M237" s="7" t="str">
        <f t="shared" si="11"/>
        <v>Baixa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21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22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22</v>
      </c>
      <c r="J238" s="11">
        <v>79625</v>
      </c>
      <c r="K238" s="58" t="s">
        <v>1123</v>
      </c>
      <c r="L238" s="8">
        <f t="shared" si="10"/>
        <v>27.629513343799061</v>
      </c>
      <c r="M238" s="7" t="str">
        <f t="shared" si="11"/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21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3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3</v>
      </c>
      <c r="J239" s="11">
        <v>5399</v>
      </c>
      <c r="K239" s="58" t="s">
        <v>1121</v>
      </c>
      <c r="L239" s="8">
        <f t="shared" si="10"/>
        <v>55.565845526949431</v>
      </c>
      <c r="M239" s="7" t="str">
        <f t="shared" si="11"/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0</v>
      </c>
      <c r="J240" s="11">
        <v>8035</v>
      </c>
      <c r="K240" s="58" t="s">
        <v>1121</v>
      </c>
      <c r="L240" s="8">
        <f t="shared" si="10"/>
        <v>0</v>
      </c>
      <c r="M240" s="7" t="str">
        <f t="shared" si="11"/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2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2</v>
      </c>
      <c r="J241" s="11">
        <v>7098</v>
      </c>
      <c r="K241" s="58" t="s">
        <v>1121</v>
      </c>
      <c r="L241" s="8">
        <f t="shared" si="10"/>
        <v>28.176951253874329</v>
      </c>
      <c r="M241" s="7" t="str">
        <f t="shared" si="11"/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26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26</v>
      </c>
      <c r="J242" s="11">
        <v>10291</v>
      </c>
      <c r="K242" s="58" t="s">
        <v>1121</v>
      </c>
      <c r="L242" s="8">
        <f t="shared" si="10"/>
        <v>252.64794480614128</v>
      </c>
      <c r="M242" s="7" t="str">
        <f t="shared" si="11"/>
        <v>Média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0</v>
      </c>
      <c r="J243" s="11">
        <v>4996</v>
      </c>
      <c r="K243" s="58" t="s">
        <v>1121</v>
      </c>
      <c r="L243" s="8">
        <f t="shared" si="10"/>
        <v>0</v>
      </c>
      <c r="M243" s="7" t="str">
        <f t="shared" si="11"/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0</v>
      </c>
      <c r="J244" s="11">
        <v>7232</v>
      </c>
      <c r="K244" s="58" t="s">
        <v>1121</v>
      </c>
      <c r="L244" s="8">
        <f t="shared" si="10"/>
        <v>0</v>
      </c>
      <c r="M244" s="7" t="str">
        <f t="shared" si="11"/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0</v>
      </c>
      <c r="J245" s="11">
        <v>2919</v>
      </c>
      <c r="K245" s="58" t="s">
        <v>1121</v>
      </c>
      <c r="L245" s="8">
        <f t="shared" si="10"/>
        <v>0</v>
      </c>
      <c r="M245" s="7" t="str">
        <f t="shared" si="11"/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205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205</v>
      </c>
      <c r="J246" s="11">
        <v>47617</v>
      </c>
      <c r="K246" s="58" t="s">
        <v>1122</v>
      </c>
      <c r="L246" s="8">
        <f t="shared" si="10"/>
        <v>430.51851229602875</v>
      </c>
      <c r="M246" s="7" t="str">
        <f t="shared" si="11"/>
        <v>Alta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0</v>
      </c>
      <c r="J247" s="11">
        <v>3814</v>
      </c>
      <c r="K247" s="58" t="s">
        <v>1121</v>
      </c>
      <c r="L247" s="8">
        <f t="shared" si="10"/>
        <v>0</v>
      </c>
      <c r="M247" s="7" t="str">
        <f t="shared" si="11"/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127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127</v>
      </c>
      <c r="J248" s="11">
        <v>7852</v>
      </c>
      <c r="K248" s="58" t="s">
        <v>1121</v>
      </c>
      <c r="L248" s="8">
        <f t="shared" si="10"/>
        <v>1617.4223127865512</v>
      </c>
      <c r="M248" s="7" t="str">
        <f t="shared" si="11"/>
        <v>Muito Alta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0</v>
      </c>
      <c r="J249" s="11">
        <v>3411</v>
      </c>
      <c r="K249" s="58" t="s">
        <v>1121</v>
      </c>
      <c r="L249" s="8">
        <f t="shared" si="10"/>
        <v>0</v>
      </c>
      <c r="M249" s="7" t="str">
        <f t="shared" si="11"/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0</v>
      </c>
      <c r="J250" s="11">
        <v>19884</v>
      </c>
      <c r="K250" s="58" t="s">
        <v>1121</v>
      </c>
      <c r="L250" s="8">
        <f t="shared" si="10"/>
        <v>0</v>
      </c>
      <c r="M250" s="7" t="str">
        <f t="shared" si="11"/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2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2</v>
      </c>
      <c r="J251" s="11">
        <v>4984</v>
      </c>
      <c r="K251" s="58" t="s">
        <v>1121</v>
      </c>
      <c r="L251" s="8">
        <f t="shared" si="10"/>
        <v>40.12841091492777</v>
      </c>
      <c r="M251" s="7" t="str">
        <f t="shared" si="11"/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1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1</v>
      </c>
      <c r="J252" s="11">
        <v>7527</v>
      </c>
      <c r="K252" s="58" t="s">
        <v>1121</v>
      </c>
      <c r="L252" s="8">
        <f t="shared" si="10"/>
        <v>13.285505513484789</v>
      </c>
      <c r="M252" s="7" t="str">
        <f t="shared" si="11"/>
        <v>Baixa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66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66</v>
      </c>
      <c r="J253" s="11">
        <v>235977</v>
      </c>
      <c r="K253" s="58" t="s">
        <v>1124</v>
      </c>
      <c r="L253" s="8">
        <f t="shared" si="10"/>
        <v>27.968827470473819</v>
      </c>
      <c r="M253" s="7" t="str">
        <f t="shared" si="11"/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7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7</v>
      </c>
      <c r="J254" s="11">
        <v>6702</v>
      </c>
      <c r="K254" s="58" t="s">
        <v>1121</v>
      </c>
      <c r="L254" s="8">
        <f t="shared" si="10"/>
        <v>104.44643390032826</v>
      </c>
      <c r="M254" s="7" t="str">
        <f t="shared" si="11"/>
        <v>Média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3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3</v>
      </c>
      <c r="J255" s="11">
        <v>5996</v>
      </c>
      <c r="K255" s="58" t="s">
        <v>1121</v>
      </c>
      <c r="L255" s="8">
        <f t="shared" si="10"/>
        <v>50.033355570380259</v>
      </c>
      <c r="M255" s="7" t="str">
        <f t="shared" si="11"/>
        <v>Baixa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3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3</v>
      </c>
      <c r="J256" s="11">
        <v>10820</v>
      </c>
      <c r="K256" s="58" t="s">
        <v>1121</v>
      </c>
      <c r="L256" s="8">
        <f t="shared" si="10"/>
        <v>27.726432532347502</v>
      </c>
      <c r="M256" s="7" t="str">
        <f t="shared" si="11"/>
        <v>Baixa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3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3</v>
      </c>
      <c r="J257" s="11">
        <v>3699</v>
      </c>
      <c r="K257" s="58" t="s">
        <v>1121</v>
      </c>
      <c r="L257" s="8">
        <f t="shared" si="10"/>
        <v>81.103000811030014</v>
      </c>
      <c r="M257" s="7" t="str">
        <f t="shared" si="11"/>
        <v>Baixa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5097</v>
      </c>
      <c r="K258" s="58" t="s">
        <v>1121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0</v>
      </c>
      <c r="J259" s="11">
        <v>4482</v>
      </c>
      <c r="K259" s="58" t="s">
        <v>1121</v>
      </c>
      <c r="L259" s="8">
        <f t="shared" si="10"/>
        <v>0</v>
      </c>
      <c r="M259" s="7" t="str">
        <f t="shared" si="11"/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5243</v>
      </c>
      <c r="K260" s="58" t="s">
        <v>1121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3007</v>
      </c>
      <c r="K261" s="58" t="s">
        <v>1121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1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1</v>
      </c>
      <c r="J262" s="11">
        <v>6523</v>
      </c>
      <c r="K262" s="58" t="s">
        <v>1121</v>
      </c>
      <c r="L262" s="8">
        <f t="shared" ref="L262:L325" si="13">I262/J262*100000</f>
        <v>15.330369461904032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10081</v>
      </c>
      <c r="K263" s="58" t="s">
        <v>1121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1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1</v>
      </c>
      <c r="J264" s="11">
        <v>5185</v>
      </c>
      <c r="K264" s="58" t="s">
        <v>1121</v>
      </c>
      <c r="L264" s="8">
        <f t="shared" si="13"/>
        <v>19.286403085824496</v>
      </c>
      <c r="M264" s="7" t="str">
        <f t="shared" si="14"/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4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4</v>
      </c>
      <c r="J265" s="11">
        <v>13541</v>
      </c>
      <c r="K265" s="58" t="s">
        <v>1121</v>
      </c>
      <c r="L265" s="8">
        <f t="shared" si="13"/>
        <v>29.539915811239936</v>
      </c>
      <c r="M265" s="7" t="str">
        <f t="shared" si="14"/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0</v>
      </c>
      <c r="J266" s="11">
        <v>4289</v>
      </c>
      <c r="K266" s="58" t="s">
        <v>1121</v>
      </c>
      <c r="L266" s="8">
        <f t="shared" si="13"/>
        <v>0</v>
      </c>
      <c r="M266" s="7" t="str">
        <f t="shared" si="14"/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1521</v>
      </c>
      <c r="K267" s="58" t="s">
        <v>1121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1905</v>
      </c>
      <c r="K268" s="58" t="s">
        <v>1121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7811</v>
      </c>
      <c r="K269" s="58" t="s">
        <v>1121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0</v>
      </c>
      <c r="J270" s="11">
        <v>27823</v>
      </c>
      <c r="K270" s="58" t="s">
        <v>1122</v>
      </c>
      <c r="L270" s="8">
        <f t="shared" si="13"/>
        <v>0</v>
      </c>
      <c r="M270" s="7" t="str">
        <f t="shared" si="14"/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10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10</v>
      </c>
      <c r="J271" s="11">
        <v>11064</v>
      </c>
      <c r="K271" s="58" t="s">
        <v>1121</v>
      </c>
      <c r="L271" s="8">
        <f t="shared" si="13"/>
        <v>90.383224873463476</v>
      </c>
      <c r="M271" s="7" t="str">
        <f t="shared" si="14"/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1</v>
      </c>
      <c r="J272" s="11">
        <v>7244</v>
      </c>
      <c r="K272" s="58" t="s">
        <v>1121</v>
      </c>
      <c r="L272" s="8">
        <f t="shared" si="13"/>
        <v>13.80452788514633</v>
      </c>
      <c r="M272" s="7" t="str">
        <f t="shared" si="14"/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1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1</v>
      </c>
      <c r="J273" s="11">
        <v>5362</v>
      </c>
      <c r="K273" s="58" t="s">
        <v>1121</v>
      </c>
      <c r="L273" s="8">
        <f t="shared" si="13"/>
        <v>18.649757553151812</v>
      </c>
      <c r="M273" s="7" t="str">
        <f t="shared" si="14"/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0</v>
      </c>
      <c r="J274" s="11">
        <v>15214</v>
      </c>
      <c r="K274" s="58" t="s">
        <v>1121</v>
      </c>
      <c r="L274" s="8">
        <f t="shared" si="13"/>
        <v>0</v>
      </c>
      <c r="M274" s="7" t="str">
        <f t="shared" si="14"/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18829</v>
      </c>
      <c r="K275" s="58" t="s">
        <v>1121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15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15</v>
      </c>
      <c r="J276" s="11">
        <v>70200</v>
      </c>
      <c r="K276" s="58" t="s">
        <v>1123</v>
      </c>
      <c r="L276" s="8">
        <f t="shared" si="13"/>
        <v>21.367521367521366</v>
      </c>
      <c r="M276" s="7" t="str">
        <f t="shared" si="14"/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7</v>
      </c>
      <c r="G277" s="12">
        <f>VLOOKUP($A277,Chik!$1:$1048576,10,FALSE)</f>
        <v>1</v>
      </c>
      <c r="H277" s="12">
        <f>VLOOKUP($A277,zika!$1:$1048576,10,FALSE)</f>
        <v>0</v>
      </c>
      <c r="I277" s="12">
        <f t="shared" si="12"/>
        <v>8</v>
      </c>
      <c r="J277" s="11">
        <v>24773</v>
      </c>
      <c r="K277" s="58" t="s">
        <v>1121</v>
      </c>
      <c r="L277" s="8">
        <f t="shared" si="13"/>
        <v>32.293222459936224</v>
      </c>
      <c r="M277" s="7" t="str">
        <f t="shared" si="14"/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1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1</v>
      </c>
      <c r="J278" s="11">
        <v>31624</v>
      </c>
      <c r="K278" s="58" t="s">
        <v>1122</v>
      </c>
      <c r="L278" s="8">
        <f t="shared" si="13"/>
        <v>3.1621553250695671</v>
      </c>
      <c r="M278" s="7" t="str">
        <f t="shared" si="14"/>
        <v>Baixa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4673</v>
      </c>
      <c r="K279" s="58" t="s">
        <v>1121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11321</v>
      </c>
      <c r="K280" s="58" t="s">
        <v>1121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2361</v>
      </c>
      <c r="K281" s="58" t="s">
        <v>1121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1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1</v>
      </c>
      <c r="J282" s="11">
        <v>3508</v>
      </c>
      <c r="K282" s="58" t="s">
        <v>1121</v>
      </c>
      <c r="L282" s="8">
        <f t="shared" si="13"/>
        <v>28.506271379703534</v>
      </c>
      <c r="M282" s="7" t="str">
        <f t="shared" si="14"/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7936</v>
      </c>
      <c r="K283" s="58" t="s">
        <v>1121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0</v>
      </c>
      <c r="J284" s="11">
        <v>11218</v>
      </c>
      <c r="K284" s="58" t="s">
        <v>1121</v>
      </c>
      <c r="L284" s="8">
        <f t="shared" si="13"/>
        <v>0</v>
      </c>
      <c r="M284" s="7" t="str">
        <f t="shared" si="14"/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0</v>
      </c>
      <c r="J285" s="11">
        <v>3904</v>
      </c>
      <c r="K285" s="58" t="s">
        <v>1121</v>
      </c>
      <c r="L285" s="8">
        <f t="shared" si="13"/>
        <v>0</v>
      </c>
      <c r="M285" s="7" t="str">
        <f t="shared" si="14"/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0</v>
      </c>
      <c r="J286" s="11">
        <v>35474</v>
      </c>
      <c r="K286" s="58" t="s">
        <v>1122</v>
      </c>
      <c r="L286" s="8">
        <f t="shared" si="13"/>
        <v>0</v>
      </c>
      <c r="M286" s="7" t="str">
        <f t="shared" si="14"/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0</v>
      </c>
      <c r="J287" s="11">
        <v>2379</v>
      </c>
      <c r="K287" s="58" t="s">
        <v>1121</v>
      </c>
      <c r="L287" s="8">
        <f t="shared" si="13"/>
        <v>0</v>
      </c>
      <c r="M287" s="7" t="str">
        <f t="shared" si="14"/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3262</v>
      </c>
      <c r="K288" s="58" t="s">
        <v>1121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4804</v>
      </c>
      <c r="K289" s="58" t="s">
        <v>1121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62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62</v>
      </c>
      <c r="J290" s="11">
        <v>7409</v>
      </c>
      <c r="K290" s="58" t="s">
        <v>1121</v>
      </c>
      <c r="L290" s="8">
        <f t="shared" si="13"/>
        <v>836.82008368200832</v>
      </c>
      <c r="M290" s="7" t="str">
        <f t="shared" si="14"/>
        <v>Muito Alta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24</v>
      </c>
      <c r="G291" s="12">
        <f>VLOOKUP($A291,Chik!$1:$1048576,10,FALSE)</f>
        <v>1</v>
      </c>
      <c r="H291" s="12">
        <f>VLOOKUP($A291,zika!$1:$1048576,10,FALSE)</f>
        <v>1</v>
      </c>
      <c r="I291" s="12">
        <f t="shared" si="12"/>
        <v>26</v>
      </c>
      <c r="J291" s="11">
        <v>15235</v>
      </c>
      <c r="K291" s="58" t="s">
        <v>1121</v>
      </c>
      <c r="L291" s="8">
        <f t="shared" si="13"/>
        <v>170.65966524450278</v>
      </c>
      <c r="M291" s="7" t="str">
        <f t="shared" si="14"/>
        <v>Média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3394</v>
      </c>
      <c r="K292" s="58" t="s">
        <v>1121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9949</v>
      </c>
      <c r="K293" s="58" t="s">
        <v>1121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10957</v>
      </c>
      <c r="K294" s="58" t="s">
        <v>1121</v>
      </c>
      <c r="L294" s="8">
        <f t="shared" si="13"/>
        <v>0</v>
      </c>
      <c r="M294" s="7" t="str">
        <f t="shared" si="14"/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1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1</v>
      </c>
      <c r="J295" s="11">
        <v>7386</v>
      </c>
      <c r="K295" s="58" t="s">
        <v>1121</v>
      </c>
      <c r="L295" s="8">
        <f t="shared" si="13"/>
        <v>13.539128080151638</v>
      </c>
      <c r="M295" s="7" t="str">
        <f t="shared" si="14"/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383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383</v>
      </c>
      <c r="J296" s="11">
        <v>67540</v>
      </c>
      <c r="K296" s="58" t="s">
        <v>1122</v>
      </c>
      <c r="L296" s="8">
        <f t="shared" si="13"/>
        <v>567.07136511696774</v>
      </c>
      <c r="M296" s="7" t="str">
        <f t="shared" si="14"/>
        <v>Muito 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9431</v>
      </c>
      <c r="K297" s="58" t="s">
        <v>1121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0</v>
      </c>
      <c r="J298" s="11">
        <v>4387</v>
      </c>
      <c r="K298" s="58" t="s">
        <v>1121</v>
      </c>
      <c r="L298" s="8">
        <f t="shared" si="13"/>
        <v>0</v>
      </c>
      <c r="M298" s="7" t="str">
        <f t="shared" si="14"/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12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12</v>
      </c>
      <c r="J299" s="11">
        <v>2927</v>
      </c>
      <c r="K299" s="58" t="s">
        <v>1121</v>
      </c>
      <c r="L299" s="8">
        <f t="shared" si="13"/>
        <v>409.9760847283909</v>
      </c>
      <c r="M299" s="7" t="str">
        <f t="shared" si="14"/>
        <v>Alta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10343</v>
      </c>
      <c r="K300" s="58" t="s">
        <v>1121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2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2</v>
      </c>
      <c r="J301" s="11">
        <v>5187</v>
      </c>
      <c r="K301" s="58" t="s">
        <v>1121</v>
      </c>
      <c r="L301" s="8">
        <f t="shared" si="13"/>
        <v>38.557933294775403</v>
      </c>
      <c r="M301" s="7" t="str">
        <f t="shared" si="14"/>
        <v>Baixa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6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6</v>
      </c>
      <c r="J302" s="11">
        <v>26181</v>
      </c>
      <c r="K302" s="58" t="s">
        <v>1122</v>
      </c>
      <c r="L302" s="8">
        <f t="shared" si="13"/>
        <v>22.917382834880257</v>
      </c>
      <c r="M302" s="7" t="str">
        <f t="shared" si="14"/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0</v>
      </c>
      <c r="J303" s="11">
        <v>5446</v>
      </c>
      <c r="K303" s="58" t="s">
        <v>1121</v>
      </c>
      <c r="L303" s="8">
        <f t="shared" si="13"/>
        <v>0</v>
      </c>
      <c r="M303" s="7" t="str">
        <f t="shared" si="14"/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48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48</v>
      </c>
      <c r="J304" s="11">
        <v>5891</v>
      </c>
      <c r="K304" s="58" t="s">
        <v>1121</v>
      </c>
      <c r="L304" s="8">
        <f t="shared" si="13"/>
        <v>814.80224070616202</v>
      </c>
      <c r="M304" s="7" t="str">
        <f t="shared" si="14"/>
        <v>Muito Alta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9555</v>
      </c>
      <c r="K305" s="58" t="s">
        <v>1121</v>
      </c>
      <c r="L305" s="8">
        <f t="shared" si="13"/>
        <v>0</v>
      </c>
      <c r="M305" s="7" t="str">
        <f t="shared" si="14"/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3469</v>
      </c>
      <c r="K306" s="58" t="s">
        <v>1121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20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20</v>
      </c>
      <c r="J307" s="11">
        <v>17701</v>
      </c>
      <c r="K307" s="58" t="s">
        <v>1121</v>
      </c>
      <c r="L307" s="8">
        <f t="shared" si="13"/>
        <v>112.98796678153778</v>
      </c>
      <c r="M307" s="7" t="str">
        <f t="shared" si="14"/>
        <v>Média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3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3</v>
      </c>
      <c r="J308" s="11">
        <v>4601</v>
      </c>
      <c r="K308" s="58" t="s">
        <v>1121</v>
      </c>
      <c r="L308" s="8">
        <f t="shared" si="13"/>
        <v>65.203216692023474</v>
      </c>
      <c r="M308" s="7" t="str">
        <f t="shared" si="14"/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3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3</v>
      </c>
      <c r="J309" s="11">
        <v>5441</v>
      </c>
      <c r="K309" s="58" t="s">
        <v>1121</v>
      </c>
      <c r="L309" s="8">
        <f t="shared" si="13"/>
        <v>55.13692335967653</v>
      </c>
      <c r="M309" s="7" t="str">
        <f t="shared" si="14"/>
        <v>Baixa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119</v>
      </c>
      <c r="G310" s="12">
        <f>VLOOKUP($A310,Chik!$1:$1048576,10,FALSE)</f>
        <v>0</v>
      </c>
      <c r="H310" s="12">
        <f>VLOOKUP($A310,zika!$1:$1048576,10,FALSE)</f>
        <v>11</v>
      </c>
      <c r="I310" s="12">
        <f t="shared" si="12"/>
        <v>130</v>
      </c>
      <c r="J310" s="11">
        <v>58962</v>
      </c>
      <c r="K310" s="58" t="s">
        <v>1122</v>
      </c>
      <c r="L310" s="8">
        <f t="shared" si="13"/>
        <v>220.48098775482512</v>
      </c>
      <c r="M310" s="7" t="str">
        <f t="shared" si="14"/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3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3</v>
      </c>
      <c r="J311" s="11">
        <v>4304</v>
      </c>
      <c r="K311" s="58" t="s">
        <v>1121</v>
      </c>
      <c r="L311" s="8">
        <f t="shared" si="13"/>
        <v>69.702602230483265</v>
      </c>
      <c r="M311" s="7" t="str">
        <f t="shared" si="14"/>
        <v>Baixa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6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6</v>
      </c>
      <c r="J312" s="11">
        <v>6844</v>
      </c>
      <c r="K312" s="58" t="s">
        <v>1121</v>
      </c>
      <c r="L312" s="8">
        <f t="shared" si="13"/>
        <v>87.668030391583869</v>
      </c>
      <c r="M312" s="7" t="str">
        <f t="shared" si="14"/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5122</v>
      </c>
      <c r="K313" s="58" t="s">
        <v>1121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3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3</v>
      </c>
      <c r="J314" s="11">
        <v>3136</v>
      </c>
      <c r="K314" s="58" t="s">
        <v>1121</v>
      </c>
      <c r="L314" s="8">
        <f t="shared" si="13"/>
        <v>95.66326530612244</v>
      </c>
      <c r="M314" s="7" t="str">
        <f t="shared" si="14"/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3328</v>
      </c>
      <c r="K315" s="58" t="s">
        <v>1121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0</v>
      </c>
      <c r="J316" s="11">
        <v>3940</v>
      </c>
      <c r="K316" s="58" t="s">
        <v>1121</v>
      </c>
      <c r="L316" s="8">
        <f t="shared" si="13"/>
        <v>0</v>
      </c>
      <c r="M316" s="7" t="str">
        <f t="shared" si="14"/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0</v>
      </c>
      <c r="J317" s="11">
        <v>4345</v>
      </c>
      <c r="K317" s="58" t="s">
        <v>1121</v>
      </c>
      <c r="L317" s="8">
        <f t="shared" si="13"/>
        <v>0</v>
      </c>
      <c r="M317" s="7" t="str">
        <f t="shared" si="14"/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6145</v>
      </c>
      <c r="K318" s="58" t="s">
        <v>1121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1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1</v>
      </c>
      <c r="J319" s="11">
        <v>11833</v>
      </c>
      <c r="K319" s="58" t="s">
        <v>1121</v>
      </c>
      <c r="L319" s="8">
        <f t="shared" si="13"/>
        <v>8.4509422800642273</v>
      </c>
      <c r="M319" s="7" t="str">
        <f t="shared" si="14"/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198</v>
      </c>
      <c r="G320" s="12">
        <f>VLOOKUP($A320,Chik!$1:$1048576,10,FALSE)</f>
        <v>0</v>
      </c>
      <c r="H320" s="12">
        <f>VLOOKUP($A320,zika!$1:$1048576,10,FALSE)</f>
        <v>0</v>
      </c>
      <c r="I320" s="12">
        <f t="shared" si="12"/>
        <v>198</v>
      </c>
      <c r="J320" s="11">
        <v>278685</v>
      </c>
      <c r="K320" s="58" t="s">
        <v>1124</v>
      </c>
      <c r="L320" s="8">
        <f t="shared" si="13"/>
        <v>71.047957371225579</v>
      </c>
      <c r="M320" s="7" t="str">
        <f t="shared" si="14"/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0</v>
      </c>
      <c r="J321" s="11">
        <v>15779</v>
      </c>
      <c r="K321" s="58" t="s">
        <v>1121</v>
      </c>
      <c r="L321" s="8">
        <f t="shared" si="13"/>
        <v>0</v>
      </c>
      <c r="M321" s="7" t="str">
        <f t="shared" si="14"/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4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4</v>
      </c>
      <c r="J322" s="11">
        <v>1389</v>
      </c>
      <c r="K322" s="58" t="s">
        <v>1121</v>
      </c>
      <c r="L322" s="8">
        <f t="shared" si="13"/>
        <v>287.97696184305255</v>
      </c>
      <c r="M322" s="7" t="str">
        <f t="shared" si="14"/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1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1</v>
      </c>
      <c r="J323" s="11">
        <v>34057</v>
      </c>
      <c r="K323" s="58" t="s">
        <v>1122</v>
      </c>
      <c r="L323" s="8">
        <f t="shared" si="13"/>
        <v>2.9362539272396275</v>
      </c>
      <c r="M323" s="7" t="str">
        <f t="shared" si="14"/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5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5</v>
      </c>
      <c r="J324" s="11">
        <v>14233</v>
      </c>
      <c r="K324" s="58" t="s">
        <v>1121</v>
      </c>
      <c r="L324" s="8">
        <f t="shared" si="13"/>
        <v>35.129628328532284</v>
      </c>
      <c r="M324" s="7" t="str">
        <f t="shared" si="14"/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10333</v>
      </c>
      <c r="K325" s="58" t="s">
        <v>1121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2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2</v>
      </c>
      <c r="J326" s="11">
        <v>4954</v>
      </c>
      <c r="K326" s="58" t="s">
        <v>1121</v>
      </c>
      <c r="L326" s="8">
        <f t="shared" ref="L326:L389" si="16">I326/J326*100000</f>
        <v>40.371417036737988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10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10</v>
      </c>
      <c r="J327" s="11">
        <v>19025</v>
      </c>
      <c r="K327" s="58" t="s">
        <v>1121</v>
      </c>
      <c r="L327" s="8">
        <f t="shared" si="16"/>
        <v>52.562417871222074</v>
      </c>
      <c r="M327" s="7" t="str">
        <f t="shared" si="17"/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11</v>
      </c>
      <c r="G328" s="12">
        <f>VLOOKUP($A328,Chik!$1:$1048576,10,FALSE)</f>
        <v>0</v>
      </c>
      <c r="H328" s="12">
        <f>VLOOKUP($A328,zika!$1:$1048576,10,FALSE)</f>
        <v>0</v>
      </c>
      <c r="I328" s="12">
        <f t="shared" si="15"/>
        <v>11</v>
      </c>
      <c r="J328" s="11">
        <v>8903</v>
      </c>
      <c r="K328" s="58" t="s">
        <v>1121</v>
      </c>
      <c r="L328" s="8">
        <f t="shared" si="16"/>
        <v>123.55385825002809</v>
      </c>
      <c r="M328" s="7" t="str">
        <f t="shared" si="17"/>
        <v>Média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3818</v>
      </c>
      <c r="K329" s="58" t="s">
        <v>1121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0</v>
      </c>
      <c r="J330" s="11">
        <v>6591</v>
      </c>
      <c r="K330" s="58" t="s">
        <v>1121</v>
      </c>
      <c r="L330" s="8">
        <f t="shared" si="16"/>
        <v>0</v>
      </c>
      <c r="M330" s="7" t="str">
        <f t="shared" si="17"/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15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15</v>
      </c>
      <c r="J331" s="11">
        <v>51750</v>
      </c>
      <c r="K331" s="58" t="s">
        <v>1122</v>
      </c>
      <c r="L331" s="8">
        <f t="shared" si="16"/>
        <v>28.985507246376812</v>
      </c>
      <c r="M331" s="7" t="str">
        <f t="shared" si="17"/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10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10</v>
      </c>
      <c r="J332" s="11">
        <v>7105</v>
      </c>
      <c r="K332" s="58" t="s">
        <v>1121</v>
      </c>
      <c r="L332" s="8">
        <f t="shared" si="16"/>
        <v>140.74595355383534</v>
      </c>
      <c r="M332" s="7" t="str">
        <f t="shared" si="17"/>
        <v>Média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7971</v>
      </c>
      <c r="K333" s="58" t="s">
        <v>1121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2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2</v>
      </c>
      <c r="J334" s="11">
        <v>8442</v>
      </c>
      <c r="K334" s="58" t="s">
        <v>1121</v>
      </c>
      <c r="L334" s="8">
        <f t="shared" si="16"/>
        <v>23.691068467187872</v>
      </c>
      <c r="M334" s="7" t="str">
        <f t="shared" si="17"/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23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23</v>
      </c>
      <c r="J335" s="11">
        <v>5704</v>
      </c>
      <c r="K335" s="58" t="s">
        <v>1121</v>
      </c>
      <c r="L335" s="8">
        <f t="shared" si="16"/>
        <v>403.22580645161287</v>
      </c>
      <c r="M335" s="7" t="str">
        <f t="shared" si="17"/>
        <v>Alta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6524</v>
      </c>
      <c r="K336" s="58" t="s">
        <v>1121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2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2</v>
      </c>
      <c r="J337" s="11">
        <v>10867</v>
      </c>
      <c r="K337" s="58" t="s">
        <v>1121</v>
      </c>
      <c r="L337" s="8">
        <f t="shared" si="16"/>
        <v>18.40434342504831</v>
      </c>
      <c r="M337" s="7" t="str">
        <f t="shared" si="17"/>
        <v>Baixa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5033</v>
      </c>
      <c r="K338" s="58" t="s">
        <v>1121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5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5</v>
      </c>
      <c r="J339" s="11">
        <v>25035</v>
      </c>
      <c r="K339" s="58" t="s">
        <v>1122</v>
      </c>
      <c r="L339" s="8">
        <f t="shared" si="16"/>
        <v>19.972039145196725</v>
      </c>
      <c r="M339" s="7" t="str">
        <f t="shared" si="17"/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9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9</v>
      </c>
      <c r="J340" s="11">
        <v>8351</v>
      </c>
      <c r="K340" s="58" t="s">
        <v>1121</v>
      </c>
      <c r="L340" s="8">
        <f t="shared" si="16"/>
        <v>107.77152436833913</v>
      </c>
      <c r="M340" s="7" t="str">
        <f t="shared" si="17"/>
        <v>Média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5975</v>
      </c>
      <c r="K341" s="58" t="s">
        <v>1121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2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2</v>
      </c>
      <c r="J342" s="11">
        <v>13687</v>
      </c>
      <c r="K342" s="58" t="s">
        <v>1121</v>
      </c>
      <c r="L342" s="8">
        <f t="shared" si="16"/>
        <v>14.612405932636809</v>
      </c>
      <c r="M342" s="7" t="str">
        <f t="shared" si="17"/>
        <v>Baixa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83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83</v>
      </c>
      <c r="J343" s="11">
        <v>179015</v>
      </c>
      <c r="K343" s="58" t="s">
        <v>1124</v>
      </c>
      <c r="L343" s="8">
        <f t="shared" si="16"/>
        <v>46.364829762869036</v>
      </c>
      <c r="M343" s="7" t="str">
        <f t="shared" si="17"/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3483</v>
      </c>
      <c r="K344" s="58" t="s">
        <v>1121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2982</v>
      </c>
      <c r="K345" s="58" t="s">
        <v>1121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11879</v>
      </c>
      <c r="K346" s="58" t="s">
        <v>1121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5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5</v>
      </c>
      <c r="J347" s="11">
        <v>42246</v>
      </c>
      <c r="K347" s="58" t="s">
        <v>1122</v>
      </c>
      <c r="L347" s="8">
        <f t="shared" si="16"/>
        <v>11.83544004166075</v>
      </c>
      <c r="M347" s="7" t="str">
        <f t="shared" si="17"/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6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6</v>
      </c>
      <c r="J348" s="11">
        <v>10709</v>
      </c>
      <c r="K348" s="58" t="s">
        <v>1121</v>
      </c>
      <c r="L348" s="8">
        <f t="shared" si="16"/>
        <v>56.027640302549258</v>
      </c>
      <c r="M348" s="7" t="str">
        <f t="shared" si="17"/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13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13</v>
      </c>
      <c r="J349" s="11">
        <v>7971</v>
      </c>
      <c r="K349" s="58" t="s">
        <v>1121</v>
      </c>
      <c r="L349" s="8">
        <f t="shared" si="16"/>
        <v>163.09120562037384</v>
      </c>
      <c r="M349" s="7" t="str">
        <f t="shared" si="17"/>
        <v>Média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6488</v>
      </c>
      <c r="K350" s="58" t="s">
        <v>1121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3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3</v>
      </c>
      <c r="J351" s="11">
        <v>12303</v>
      </c>
      <c r="K351" s="58" t="s">
        <v>1121</v>
      </c>
      <c r="L351" s="8">
        <f t="shared" si="16"/>
        <v>24.384296513045598</v>
      </c>
      <c r="M351" s="7" t="str">
        <f t="shared" si="17"/>
        <v>Baixa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6865</v>
      </c>
      <c r="K352" s="58" t="s">
        <v>1121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7297</v>
      </c>
      <c r="K353" s="58" t="s">
        <v>1121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7363</v>
      </c>
      <c r="K354" s="58" t="s">
        <v>1121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0</v>
      </c>
      <c r="J355" s="11">
        <v>6829</v>
      </c>
      <c r="K355" s="58" t="s">
        <v>1121</v>
      </c>
      <c r="L355" s="8">
        <f t="shared" si="16"/>
        <v>0</v>
      </c>
      <c r="M355" s="7" t="str">
        <f t="shared" si="17"/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2757</v>
      </c>
      <c r="K356" s="58" t="s">
        <v>1121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4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4</v>
      </c>
      <c r="J357" s="11">
        <v>24204</v>
      </c>
      <c r="K357" s="58" t="s">
        <v>1121</v>
      </c>
      <c r="L357" s="8">
        <f t="shared" si="16"/>
        <v>16.526194017517767</v>
      </c>
      <c r="M357" s="7" t="str">
        <f t="shared" si="17"/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115</v>
      </c>
      <c r="G358" s="12">
        <f>VLOOKUP($A358,Chik!$1:$1048576,10,FALSE)</f>
        <v>0</v>
      </c>
      <c r="H358" s="12">
        <f>VLOOKUP($A358,zika!$1:$1048576,10,FALSE)</f>
        <v>0</v>
      </c>
      <c r="I358" s="12">
        <f t="shared" si="15"/>
        <v>115</v>
      </c>
      <c r="J358" s="11">
        <v>6228</v>
      </c>
      <c r="K358" s="58" t="s">
        <v>1121</v>
      </c>
      <c r="L358" s="8">
        <f t="shared" si="16"/>
        <v>1846.499678869621</v>
      </c>
      <c r="M358" s="7" t="str">
        <f t="shared" si="17"/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0</v>
      </c>
      <c r="J359" s="11">
        <v>7467</v>
      </c>
      <c r="K359" s="58" t="s">
        <v>1121</v>
      </c>
      <c r="L359" s="8">
        <f t="shared" si="16"/>
        <v>0</v>
      </c>
      <c r="M359" s="7" t="str">
        <f t="shared" si="17"/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13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13</v>
      </c>
      <c r="J360" s="11">
        <v>18438</v>
      </c>
      <c r="K360" s="58" t="s">
        <v>1121</v>
      </c>
      <c r="L360" s="8">
        <f t="shared" si="16"/>
        <v>70.506562533897394</v>
      </c>
      <c r="M360" s="7" t="str">
        <f t="shared" si="17"/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117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117</v>
      </c>
      <c r="J361" s="11">
        <v>19717</v>
      </c>
      <c r="K361" s="58" t="s">
        <v>1121</v>
      </c>
      <c r="L361" s="8">
        <f t="shared" si="16"/>
        <v>593.39656134300355</v>
      </c>
      <c r="M361" s="7" t="str">
        <f t="shared" si="17"/>
        <v>Muito Alta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98</v>
      </c>
      <c r="G362" s="73">
        <f>VLOOKUP($A362,Chik!$1:$1048576,10,FALSE)</f>
        <v>1</v>
      </c>
      <c r="H362" s="12">
        <f>VLOOKUP($A362,zika!$1:$1048576,10,FALSE)</f>
        <v>0</v>
      </c>
      <c r="I362" s="12">
        <f t="shared" si="15"/>
        <v>99</v>
      </c>
      <c r="J362" s="11">
        <v>261344</v>
      </c>
      <c r="K362" s="58" t="s">
        <v>1124</v>
      </c>
      <c r="L362" s="8">
        <f t="shared" si="16"/>
        <v>37.881106893596183</v>
      </c>
      <c r="M362" s="7" t="str">
        <f t="shared" si="17"/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6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6</v>
      </c>
      <c r="J363" s="11">
        <v>4217</v>
      </c>
      <c r="K363" s="58" t="s">
        <v>1121</v>
      </c>
      <c r="L363" s="8">
        <f t="shared" si="16"/>
        <v>142.28124258951863</v>
      </c>
      <c r="M363" s="7" t="str">
        <f t="shared" si="17"/>
        <v>Média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10039</v>
      </c>
      <c r="K364" s="58" t="s">
        <v>1121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6</v>
      </c>
      <c r="G365" s="12">
        <f>VLOOKUP($A365,Chik!$1:$1048576,10,FALSE)</f>
        <v>0</v>
      </c>
      <c r="H365" s="12">
        <f>VLOOKUP($A365,zika!$1:$1048576,10,FALSE)</f>
        <v>0</v>
      </c>
      <c r="I365" s="12">
        <f t="shared" si="15"/>
        <v>6</v>
      </c>
      <c r="J365" s="11">
        <v>6944</v>
      </c>
      <c r="K365" s="58" t="s">
        <v>1121</v>
      </c>
      <c r="L365" s="8">
        <f t="shared" si="16"/>
        <v>86.405529953917053</v>
      </c>
      <c r="M365" s="7" t="str">
        <f t="shared" si="17"/>
        <v>Baixa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24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24</v>
      </c>
      <c r="J366" s="11">
        <v>119186</v>
      </c>
      <c r="K366" s="58" t="s">
        <v>1124</v>
      </c>
      <c r="L366" s="8">
        <f t="shared" si="16"/>
        <v>20.136593224036378</v>
      </c>
      <c r="M366" s="7" t="str">
        <f t="shared" si="17"/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31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31</v>
      </c>
      <c r="J367" s="11">
        <v>11446</v>
      </c>
      <c r="K367" s="58" t="s">
        <v>1121</v>
      </c>
      <c r="L367" s="8">
        <f t="shared" si="16"/>
        <v>270.83697361523679</v>
      </c>
      <c r="M367" s="7" t="str">
        <f t="shared" si="17"/>
        <v>Média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1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1</v>
      </c>
      <c r="J368" s="11">
        <v>51281</v>
      </c>
      <c r="K368" s="58" t="s">
        <v>1122</v>
      </c>
      <c r="L368" s="8">
        <f t="shared" si="16"/>
        <v>1.9500399758195042</v>
      </c>
      <c r="M368" s="7" t="str">
        <f t="shared" si="17"/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5353</v>
      </c>
      <c r="K369" s="58" t="s">
        <v>1121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18142</v>
      </c>
      <c r="K370" s="58" t="s">
        <v>1121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0</v>
      </c>
      <c r="J371" s="11">
        <v>13278</v>
      </c>
      <c r="K371" s="58" t="s">
        <v>1121</v>
      </c>
      <c r="L371" s="8">
        <f t="shared" si="16"/>
        <v>0</v>
      </c>
      <c r="M371" s="7" t="str">
        <f t="shared" si="17"/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12681</v>
      </c>
      <c r="K372" s="58" t="s">
        <v>1121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224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224</v>
      </c>
      <c r="J373" s="11">
        <v>96389</v>
      </c>
      <c r="K373" s="58" t="s">
        <v>1123</v>
      </c>
      <c r="L373" s="8">
        <f t="shared" si="16"/>
        <v>232.39166294909168</v>
      </c>
      <c r="M373" s="7" t="str">
        <f t="shared" si="17"/>
        <v>Média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2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2</v>
      </c>
      <c r="J374" s="11">
        <v>34527</v>
      </c>
      <c r="K374" s="58" t="s">
        <v>1122</v>
      </c>
      <c r="L374" s="8">
        <f t="shared" si="16"/>
        <v>5.7925681350826883</v>
      </c>
      <c r="M374" s="7" t="str">
        <f t="shared" si="17"/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0</v>
      </c>
      <c r="J375" s="11">
        <v>4333</v>
      </c>
      <c r="K375" s="58" t="s">
        <v>1121</v>
      </c>
      <c r="L375" s="8">
        <f t="shared" si="16"/>
        <v>0</v>
      </c>
      <c r="M375" s="7" t="str">
        <f t="shared" si="17"/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272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272</v>
      </c>
      <c r="J376" s="11">
        <v>23212</v>
      </c>
      <c r="K376" s="58" t="s">
        <v>1121</v>
      </c>
      <c r="L376" s="8">
        <f t="shared" si="16"/>
        <v>1171.8076856798207</v>
      </c>
      <c r="M376" s="7" t="str">
        <f t="shared" si="17"/>
        <v>Muito Alta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2107</v>
      </c>
      <c r="K377" s="58" t="s">
        <v>1121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9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9</v>
      </c>
      <c r="J378" s="11">
        <v>10229</v>
      </c>
      <c r="K378" s="58" t="s">
        <v>1121</v>
      </c>
      <c r="L378" s="8">
        <f t="shared" si="16"/>
        <v>87.985140287418119</v>
      </c>
      <c r="M378" s="7" t="str">
        <f t="shared" si="17"/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7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7</v>
      </c>
      <c r="J379" s="11">
        <v>15440</v>
      </c>
      <c r="K379" s="58" t="s">
        <v>1121</v>
      </c>
      <c r="L379" s="8">
        <f t="shared" si="16"/>
        <v>45.336787564766837</v>
      </c>
      <c r="M379" s="7" t="str">
        <f t="shared" si="17"/>
        <v>Baixa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4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4</v>
      </c>
      <c r="J380" s="11">
        <v>15236</v>
      </c>
      <c r="K380" s="58" t="s">
        <v>1121</v>
      </c>
      <c r="L380" s="8">
        <f t="shared" si="16"/>
        <v>26.253609871357312</v>
      </c>
      <c r="M380" s="7" t="str">
        <f t="shared" si="17"/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61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61</v>
      </c>
      <c r="J381" s="11">
        <v>12212</v>
      </c>
      <c r="K381" s="58" t="s">
        <v>1121</v>
      </c>
      <c r="L381" s="8">
        <f t="shared" si="16"/>
        <v>499.50867998689813</v>
      </c>
      <c r="M381" s="7" t="str">
        <f t="shared" si="17"/>
        <v>Alta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95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95</v>
      </c>
      <c r="J382" s="11">
        <v>21096</v>
      </c>
      <c r="K382" s="58" t="s">
        <v>1121</v>
      </c>
      <c r="L382" s="8">
        <f t="shared" si="16"/>
        <v>450.32233598786502</v>
      </c>
      <c r="M382" s="7" t="str">
        <f t="shared" si="17"/>
        <v>Alta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24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24</v>
      </c>
      <c r="J383" s="11">
        <v>15102</v>
      </c>
      <c r="K383" s="58" t="s">
        <v>1121</v>
      </c>
      <c r="L383" s="8">
        <f t="shared" si="16"/>
        <v>158.91934843067142</v>
      </c>
      <c r="M383" s="7" t="str">
        <f t="shared" si="17"/>
        <v>Média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1</v>
      </c>
      <c r="G384" s="12">
        <f>VLOOKUP($A384,Chik!$1:$1048576,10,FALSE)</f>
        <v>1</v>
      </c>
      <c r="H384" s="12">
        <f>VLOOKUP($A384,zika!$1:$1048576,10,FALSE)</f>
        <v>0</v>
      </c>
      <c r="I384" s="12">
        <f t="shared" si="15"/>
        <v>2</v>
      </c>
      <c r="J384" s="11">
        <v>21763</v>
      </c>
      <c r="K384" s="58" t="s">
        <v>1121</v>
      </c>
      <c r="L384" s="8">
        <f t="shared" si="16"/>
        <v>9.1899094793916287</v>
      </c>
      <c r="M384" s="7" t="str">
        <f t="shared" si="17"/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9682</v>
      </c>
      <c r="K385" s="58" t="s">
        <v>1121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11037</v>
      </c>
      <c r="K386" s="58" t="s">
        <v>1121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12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12</v>
      </c>
      <c r="J387" s="11">
        <v>16014</v>
      </c>
      <c r="K387" s="58" t="s">
        <v>1121</v>
      </c>
      <c r="L387" s="8">
        <f t="shared" si="16"/>
        <v>74.934432371674788</v>
      </c>
      <c r="M387" s="7" t="str">
        <f t="shared" si="17"/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2</v>
      </c>
      <c r="G388" s="12">
        <f>VLOOKUP($A388,Chik!$1:$1048576,10,FALSE)</f>
        <v>0</v>
      </c>
      <c r="H388" s="12">
        <f>VLOOKUP($A388,zika!$1:$1048576,10,FALSE)</f>
        <v>1</v>
      </c>
      <c r="I388" s="12">
        <f t="shared" si="15"/>
        <v>3</v>
      </c>
      <c r="J388" s="11">
        <v>92561</v>
      </c>
      <c r="K388" s="58" t="s">
        <v>1123</v>
      </c>
      <c r="L388" s="8">
        <f t="shared" si="16"/>
        <v>3.2411058653212472</v>
      </c>
      <c r="M388" s="7" t="str">
        <f t="shared" si="17"/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1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1</v>
      </c>
      <c r="J389" s="11">
        <v>5470</v>
      </c>
      <c r="K389" s="58" t="s">
        <v>1121</v>
      </c>
      <c r="L389" s="8">
        <f t="shared" si="16"/>
        <v>18.281535648994517</v>
      </c>
      <c r="M389" s="7" t="str">
        <f t="shared" si="17"/>
        <v>Baixa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52</v>
      </c>
      <c r="G390" s="12">
        <f>VLOOKUP($A390,Chik!$1:$1048576,10,FALSE)</f>
        <v>0</v>
      </c>
      <c r="H390" s="12">
        <f>VLOOKUP($A390,zika!$1:$1048576,10,FALSE)</f>
        <v>2</v>
      </c>
      <c r="I390" s="12">
        <f t="shared" ref="I390:I453" si="18">H390+F390+G390</f>
        <v>54</v>
      </c>
      <c r="J390" s="11">
        <v>14956</v>
      </c>
      <c r="K390" s="58" t="s">
        <v>1121</v>
      </c>
      <c r="L390" s="8">
        <f t="shared" ref="L390:L453" si="19">I390/J390*100000</f>
        <v>361.05910671302485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Alta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1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1</v>
      </c>
      <c r="J391" s="11">
        <v>6039</v>
      </c>
      <c r="K391" s="58" t="s">
        <v>1121</v>
      </c>
      <c r="L391" s="8">
        <f t="shared" si="19"/>
        <v>16.559032952475576</v>
      </c>
      <c r="M391" s="7" t="str">
        <f t="shared" si="20"/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270</v>
      </c>
      <c r="G392" s="12">
        <f>VLOOKUP($A392,Chik!$1:$1048576,10,FALSE)</f>
        <v>0</v>
      </c>
      <c r="H392" s="12">
        <f>VLOOKUP($A392,zika!$1:$1048576,10,FALSE)</f>
        <v>14</v>
      </c>
      <c r="I392" s="12">
        <f t="shared" si="18"/>
        <v>284</v>
      </c>
      <c r="J392" s="11">
        <v>104067</v>
      </c>
      <c r="K392" s="58" t="s">
        <v>1124</v>
      </c>
      <c r="L392" s="8">
        <f t="shared" si="19"/>
        <v>272.90111178375469</v>
      </c>
      <c r="M392" s="7" t="str">
        <f t="shared" si="20"/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6048</v>
      </c>
      <c r="K393" s="58" t="s">
        <v>1121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127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127</v>
      </c>
      <c r="J394" s="11">
        <v>38822</v>
      </c>
      <c r="K394" s="58" t="s">
        <v>1122</v>
      </c>
      <c r="L394" s="8">
        <f t="shared" si="19"/>
        <v>327.13409922209058</v>
      </c>
      <c r="M394" s="7" t="str">
        <f t="shared" si="20"/>
        <v>Alta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3809</v>
      </c>
      <c r="K395" s="58" t="s">
        <v>1121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28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28</v>
      </c>
      <c r="J396" s="11">
        <v>19858</v>
      </c>
      <c r="K396" s="58" t="s">
        <v>1121</v>
      </c>
      <c r="L396" s="8">
        <f t="shared" si="19"/>
        <v>141.00110786584753</v>
      </c>
      <c r="M396" s="7" t="str">
        <f t="shared" si="20"/>
        <v>Média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0</v>
      </c>
      <c r="J397" s="11">
        <v>12329</v>
      </c>
      <c r="K397" s="58" t="s">
        <v>1121</v>
      </c>
      <c r="L397" s="8">
        <f t="shared" si="19"/>
        <v>0</v>
      </c>
      <c r="M397" s="7" t="str">
        <f t="shared" si="20"/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1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1</v>
      </c>
      <c r="J398" s="11">
        <v>7681</v>
      </c>
      <c r="K398" s="58" t="s">
        <v>1121</v>
      </c>
      <c r="L398" s="8">
        <f t="shared" si="19"/>
        <v>13.019138133055591</v>
      </c>
      <c r="M398" s="7" t="str">
        <f t="shared" si="20"/>
        <v>Baixa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0</v>
      </c>
      <c r="J399" s="11">
        <v>25684</v>
      </c>
      <c r="K399" s="58" t="s">
        <v>1122</v>
      </c>
      <c r="L399" s="8">
        <f t="shared" si="19"/>
        <v>0</v>
      </c>
      <c r="M399" s="7" t="str">
        <f t="shared" si="20"/>
        <v>Silencioso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1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1</v>
      </c>
      <c r="J400" s="11">
        <v>3124</v>
      </c>
      <c r="K400" s="58" t="s">
        <v>1121</v>
      </c>
      <c r="L400" s="8">
        <f t="shared" si="19"/>
        <v>32.010243277848907</v>
      </c>
      <c r="M400" s="7" t="str">
        <f t="shared" si="20"/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9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9</v>
      </c>
      <c r="J401" s="11">
        <v>38413</v>
      </c>
      <c r="K401" s="58" t="s">
        <v>1122</v>
      </c>
      <c r="L401" s="8">
        <f t="shared" si="19"/>
        <v>23.429568114961082</v>
      </c>
      <c r="M401" s="7" t="str">
        <f t="shared" si="20"/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5</v>
      </c>
      <c r="G402" s="12">
        <f>VLOOKUP($A402,Chik!$1:$1048576,10,FALSE)</f>
        <v>0</v>
      </c>
      <c r="H402" s="12">
        <f>VLOOKUP($A402,zika!$1:$1048576,10,FALSE)</f>
        <v>3</v>
      </c>
      <c r="I402" s="12">
        <f t="shared" si="18"/>
        <v>8</v>
      </c>
      <c r="J402" s="11">
        <v>5378</v>
      </c>
      <c r="K402" s="58" t="s">
        <v>1121</v>
      </c>
      <c r="L402" s="8">
        <f t="shared" si="19"/>
        <v>148.75418371141689</v>
      </c>
      <c r="M402" s="7" t="str">
        <f t="shared" si="20"/>
        <v>Média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34</v>
      </c>
      <c r="G403" s="12">
        <f>VLOOKUP($A403,Chik!$1:$1048576,10,FALSE)</f>
        <v>0</v>
      </c>
      <c r="H403" s="12">
        <f>VLOOKUP($A403,zika!$1:$1048576,10,FALSE)</f>
        <v>0</v>
      </c>
      <c r="I403" s="12">
        <f t="shared" si="18"/>
        <v>34</v>
      </c>
      <c r="J403" s="11">
        <v>71265</v>
      </c>
      <c r="K403" s="58" t="s">
        <v>1123</v>
      </c>
      <c r="L403" s="8">
        <f t="shared" si="19"/>
        <v>47.709254192099912</v>
      </c>
      <c r="M403" s="7" t="str">
        <f t="shared" si="20"/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2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2</v>
      </c>
      <c r="J404" s="11">
        <v>67628</v>
      </c>
      <c r="K404" s="58" t="s">
        <v>1122</v>
      </c>
      <c r="L404" s="8">
        <f t="shared" si="19"/>
        <v>2.9573549417401077</v>
      </c>
      <c r="M404" s="7" t="str">
        <f t="shared" si="20"/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0</v>
      </c>
      <c r="J405" s="11">
        <v>4314</v>
      </c>
      <c r="K405" s="58" t="s">
        <v>1121</v>
      </c>
      <c r="L405" s="8">
        <f t="shared" si="19"/>
        <v>0</v>
      </c>
      <c r="M405" s="7" t="str">
        <f t="shared" si="20"/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1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1</v>
      </c>
      <c r="J406" s="11">
        <v>8556</v>
      </c>
      <c r="K406" s="58" t="s">
        <v>1121</v>
      </c>
      <c r="L406" s="8">
        <f t="shared" si="19"/>
        <v>11.68770453482936</v>
      </c>
      <c r="M406" s="7" t="str">
        <f t="shared" si="20"/>
        <v>Baixa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4973</v>
      </c>
      <c r="K407" s="58" t="s">
        <v>1121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2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2</v>
      </c>
      <c r="J408" s="11">
        <v>7645</v>
      </c>
      <c r="K408" s="58" t="s">
        <v>1121</v>
      </c>
      <c r="L408" s="8">
        <f t="shared" si="19"/>
        <v>26.160889470241987</v>
      </c>
      <c r="M408" s="7" t="str">
        <f t="shared" si="20"/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7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7</v>
      </c>
      <c r="J409" s="11">
        <v>12460</v>
      </c>
      <c r="K409" s="58" t="s">
        <v>1121</v>
      </c>
      <c r="L409" s="8">
        <f t="shared" si="19"/>
        <v>56.17977528089888</v>
      </c>
      <c r="M409" s="7" t="str">
        <f t="shared" si="20"/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7597</v>
      </c>
      <c r="K410" s="58" t="s">
        <v>1121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5215</v>
      </c>
      <c r="K411" s="58" t="s">
        <v>1121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7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7</v>
      </c>
      <c r="J412" s="11">
        <v>25305</v>
      </c>
      <c r="K412" s="58" t="s">
        <v>1122</v>
      </c>
      <c r="L412" s="8">
        <f t="shared" si="19"/>
        <v>27.662517289073303</v>
      </c>
      <c r="M412" s="7" t="str">
        <f t="shared" si="20"/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4795</v>
      </c>
      <c r="K413" s="58" t="s">
        <v>1121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104</v>
      </c>
      <c r="G414" s="12">
        <f>VLOOKUP($A414,Chik!$1:$1048576,10,FALSE)</f>
        <v>0</v>
      </c>
      <c r="H414" s="12">
        <f>VLOOKUP($A414,zika!$1:$1048576,10,FALSE)</f>
        <v>2</v>
      </c>
      <c r="I414" s="12">
        <f t="shared" si="18"/>
        <v>106</v>
      </c>
      <c r="J414" s="11">
        <v>15410</v>
      </c>
      <c r="K414" s="58" t="s">
        <v>1121</v>
      </c>
      <c r="L414" s="8">
        <f t="shared" si="19"/>
        <v>687.86502271252436</v>
      </c>
      <c r="M414" s="7" t="str">
        <f t="shared" si="20"/>
        <v>Muito Alta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2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2</v>
      </c>
      <c r="J415" s="11">
        <v>4674</v>
      </c>
      <c r="K415" s="58" t="s">
        <v>1121</v>
      </c>
      <c r="L415" s="8">
        <f t="shared" si="19"/>
        <v>42.78990158322636</v>
      </c>
      <c r="M415" s="7" t="str">
        <f t="shared" si="20"/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14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14</v>
      </c>
      <c r="J416" s="11">
        <v>79387</v>
      </c>
      <c r="K416" s="58" t="s">
        <v>1123</v>
      </c>
      <c r="L416" s="8">
        <f t="shared" si="19"/>
        <v>17.635129177321225</v>
      </c>
      <c r="M416" s="7" t="str">
        <f t="shared" si="20"/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1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1</v>
      </c>
      <c r="J417" s="11">
        <v>48561</v>
      </c>
      <c r="K417" s="58" t="s">
        <v>1122</v>
      </c>
      <c r="L417" s="8">
        <f t="shared" si="19"/>
        <v>2.0592656658635531</v>
      </c>
      <c r="M417" s="7" t="str">
        <f t="shared" si="20"/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8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8</v>
      </c>
      <c r="J418" s="11">
        <v>4662</v>
      </c>
      <c r="K418" s="58" t="s">
        <v>1121</v>
      </c>
      <c r="L418" s="8">
        <f t="shared" si="19"/>
        <v>171.60017160017159</v>
      </c>
      <c r="M418" s="7" t="str">
        <f t="shared" si="20"/>
        <v>Média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10780</v>
      </c>
      <c r="K419" s="58" t="s">
        <v>1121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36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36</v>
      </c>
      <c r="J420" s="11">
        <v>4516</v>
      </c>
      <c r="K420" s="58" t="s">
        <v>1121</v>
      </c>
      <c r="L420" s="8">
        <f t="shared" si="19"/>
        <v>797.1656333038087</v>
      </c>
      <c r="M420" s="7" t="str">
        <f t="shared" si="20"/>
        <v>Muito Alta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4938</v>
      </c>
      <c r="K421" s="58" t="s">
        <v>1121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23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23</v>
      </c>
      <c r="J422" s="11">
        <v>4844</v>
      </c>
      <c r="K422" s="58" t="s">
        <v>1121</v>
      </c>
      <c r="L422" s="8">
        <f t="shared" si="19"/>
        <v>474.81420313790255</v>
      </c>
      <c r="M422" s="7" t="str">
        <f t="shared" si="20"/>
        <v>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25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25</v>
      </c>
      <c r="J423" s="11">
        <v>26484</v>
      </c>
      <c r="K423" s="58" t="s">
        <v>1122</v>
      </c>
      <c r="L423" s="8">
        <f t="shared" si="19"/>
        <v>94.396616825252977</v>
      </c>
      <c r="M423" s="7" t="str">
        <f t="shared" si="20"/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17</v>
      </c>
      <c r="G424" s="12">
        <f>VLOOKUP($A424,Chik!$1:$1048576,10,FALSE)</f>
        <v>1</v>
      </c>
      <c r="H424" s="12">
        <f>VLOOKUP($A424,zika!$1:$1048576,10,FALSE)</f>
        <v>1</v>
      </c>
      <c r="I424" s="12">
        <f t="shared" si="18"/>
        <v>19</v>
      </c>
      <c r="J424" s="11">
        <v>564310</v>
      </c>
      <c r="K424" s="58" t="s">
        <v>1125</v>
      </c>
      <c r="L424" s="8">
        <f t="shared" si="19"/>
        <v>3.3669437011571657</v>
      </c>
      <c r="M424" s="7" t="str">
        <f t="shared" si="20"/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4316</v>
      </c>
      <c r="K425" s="58" t="s">
        <v>1121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2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2</v>
      </c>
      <c r="J426" s="11">
        <v>10441</v>
      </c>
      <c r="K426" s="58" t="s">
        <v>1121</v>
      </c>
      <c r="L426" s="8">
        <f t="shared" si="19"/>
        <v>19.155253328225267</v>
      </c>
      <c r="M426" s="7" t="str">
        <f t="shared" si="20"/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5733</v>
      </c>
      <c r="K427" s="58" t="s">
        <v>1121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1</v>
      </c>
      <c r="J428" s="11">
        <v>18026</v>
      </c>
      <c r="K428" s="58" t="s">
        <v>1121</v>
      </c>
      <c r="L428" s="8">
        <f t="shared" si="19"/>
        <v>5.5475424386996561</v>
      </c>
      <c r="M428" s="7" t="str">
        <f t="shared" si="20"/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7627</v>
      </c>
      <c r="K429" s="58" t="s">
        <v>1121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30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30</v>
      </c>
      <c r="J430" s="11">
        <v>51601</v>
      </c>
      <c r="K430" s="58" t="s">
        <v>1122</v>
      </c>
      <c r="L430" s="8">
        <f t="shared" si="19"/>
        <v>58.138408170384288</v>
      </c>
      <c r="M430" s="7" t="str">
        <f t="shared" si="20"/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1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1</v>
      </c>
      <c r="J431" s="11">
        <v>4124</v>
      </c>
      <c r="K431" s="58" t="s">
        <v>1121</v>
      </c>
      <c r="L431" s="8">
        <f t="shared" si="19"/>
        <v>24.248302618816684</v>
      </c>
      <c r="M431" s="7" t="str">
        <f t="shared" si="20"/>
        <v>Baixa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78"/>
      <c r="T431" s="78"/>
      <c r="U431" s="7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12953</v>
      </c>
      <c r="K432" s="58" t="s">
        <v>1121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1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1</v>
      </c>
      <c r="J433" s="11">
        <v>17991</v>
      </c>
      <c r="K433" s="58" t="s">
        <v>1121</v>
      </c>
      <c r="L433" s="8">
        <f t="shared" si="19"/>
        <v>5.5583347229170137</v>
      </c>
      <c r="M433" s="7" t="str">
        <f t="shared" si="20"/>
        <v>Baixa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6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6</v>
      </c>
      <c r="J434" s="11">
        <v>9454</v>
      </c>
      <c r="K434" s="58" t="s">
        <v>1121</v>
      </c>
      <c r="L434" s="8">
        <f t="shared" si="19"/>
        <v>63.465199915379735</v>
      </c>
      <c r="M434" s="7" t="str">
        <f t="shared" si="20"/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49</v>
      </c>
      <c r="G435" s="12">
        <f>VLOOKUP($A435,Chik!$1:$1048576,10,FALSE)</f>
        <v>0</v>
      </c>
      <c r="H435" s="12">
        <f>VLOOKUP($A435,zika!$1:$1048576,10,FALSE)</f>
        <v>0</v>
      </c>
      <c r="I435" s="12">
        <f t="shared" si="18"/>
        <v>49</v>
      </c>
      <c r="J435" s="11">
        <v>63359</v>
      </c>
      <c r="K435" s="58" t="s">
        <v>1122</v>
      </c>
      <c r="L435" s="8">
        <f t="shared" si="19"/>
        <v>77.337079183699231</v>
      </c>
      <c r="M435" s="7" t="str">
        <f t="shared" si="20"/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3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3</v>
      </c>
      <c r="J436" s="11">
        <v>19928</v>
      </c>
      <c r="K436" s="58" t="s">
        <v>1121</v>
      </c>
      <c r="L436" s="8">
        <f t="shared" si="19"/>
        <v>15.054195102368528</v>
      </c>
      <c r="M436" s="7" t="str">
        <f t="shared" si="20"/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1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1</v>
      </c>
      <c r="J437" s="11">
        <v>20719</v>
      </c>
      <c r="K437" s="58" t="s">
        <v>1121</v>
      </c>
      <c r="L437" s="8">
        <f t="shared" si="19"/>
        <v>4.8264877648535167</v>
      </c>
      <c r="M437" s="7" t="str">
        <f t="shared" si="20"/>
        <v>Baixa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3404</v>
      </c>
      <c r="K438" s="58" t="s">
        <v>1121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6786</v>
      </c>
      <c r="K439" s="58" t="s">
        <v>1121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5</v>
      </c>
      <c r="G440" s="12">
        <f>VLOOKUP($A440,Chik!$1:$1048576,10,FALSE)</f>
        <v>1</v>
      </c>
      <c r="H440" s="12">
        <f>VLOOKUP($A440,zika!$1:$1048576,10,FALSE)</f>
        <v>0</v>
      </c>
      <c r="I440" s="12">
        <f t="shared" si="18"/>
        <v>6</v>
      </c>
      <c r="J440" s="11">
        <v>6522</v>
      </c>
      <c r="K440" s="58" t="s">
        <v>1121</v>
      </c>
      <c r="L440" s="8">
        <f t="shared" si="19"/>
        <v>91.996320147194112</v>
      </c>
      <c r="M440" s="7" t="str">
        <f t="shared" si="20"/>
        <v>Baixa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4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4</v>
      </c>
      <c r="J441" s="11">
        <v>102728</v>
      </c>
      <c r="K441" s="58" t="s">
        <v>1124</v>
      </c>
      <c r="L441" s="8">
        <f t="shared" si="19"/>
        <v>3.89377774316642</v>
      </c>
      <c r="M441" s="7" t="str">
        <f t="shared" si="20"/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8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8</v>
      </c>
      <c r="J442" s="11">
        <v>3233</v>
      </c>
      <c r="K442" s="58" t="s">
        <v>1121</v>
      </c>
      <c r="L442" s="8">
        <f t="shared" si="19"/>
        <v>247.44819053510673</v>
      </c>
      <c r="M442" s="7" t="str">
        <f t="shared" si="20"/>
        <v>Média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17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17</v>
      </c>
      <c r="J443" s="11">
        <v>4915</v>
      </c>
      <c r="K443" s="58" t="s">
        <v>1121</v>
      </c>
      <c r="L443" s="8">
        <f t="shared" si="19"/>
        <v>345.87995930824007</v>
      </c>
      <c r="M443" s="7" t="str">
        <f t="shared" si="20"/>
        <v>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5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5</v>
      </c>
      <c r="J444" s="11">
        <v>52532</v>
      </c>
      <c r="K444" s="58" t="s">
        <v>1122</v>
      </c>
      <c r="L444" s="8">
        <f t="shared" si="19"/>
        <v>9.5180080712708435</v>
      </c>
      <c r="M444" s="7" t="str">
        <f t="shared" si="20"/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5109</v>
      </c>
      <c r="K445" s="58" t="s">
        <v>1121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1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1</v>
      </c>
      <c r="J446" s="11">
        <v>16671</v>
      </c>
      <c r="K446" s="58" t="s">
        <v>1121</v>
      </c>
      <c r="L446" s="8">
        <f t="shared" si="19"/>
        <v>5.9984404054945708</v>
      </c>
      <c r="M446" s="7" t="str">
        <f t="shared" si="20"/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30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30</v>
      </c>
      <c r="J447" s="11">
        <v>7481</v>
      </c>
      <c r="K447" s="58" t="s">
        <v>1121</v>
      </c>
      <c r="L447" s="8">
        <f t="shared" si="19"/>
        <v>401.01590696430964</v>
      </c>
      <c r="M447" s="7" t="str">
        <f t="shared" si="20"/>
        <v>Alta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1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1</v>
      </c>
      <c r="J448" s="11">
        <v>9008</v>
      </c>
      <c r="K448" s="58" t="s">
        <v>1121</v>
      </c>
      <c r="L448" s="8">
        <f t="shared" si="19"/>
        <v>11.101243339253998</v>
      </c>
      <c r="M448" s="7" t="str">
        <f t="shared" si="20"/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6275</v>
      </c>
      <c r="K449" s="58" t="s">
        <v>1121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4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4</v>
      </c>
      <c r="J450" s="11">
        <v>6680</v>
      </c>
      <c r="K450" s="58" t="s">
        <v>1121</v>
      </c>
      <c r="L450" s="8">
        <f t="shared" si="19"/>
        <v>59.880239520958085</v>
      </c>
      <c r="M450" s="7" t="str">
        <f t="shared" si="20"/>
        <v>Baixa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5454</v>
      </c>
      <c r="K451" s="58" t="s">
        <v>1121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4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4</v>
      </c>
      <c r="J452" s="11">
        <v>18172</v>
      </c>
      <c r="K452" s="58" t="s">
        <v>1121</v>
      </c>
      <c r="L452" s="8">
        <f t="shared" si="19"/>
        <v>22.01188641866608</v>
      </c>
      <c r="M452" s="7" t="str">
        <f t="shared" si="20"/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7110</v>
      </c>
      <c r="K453" s="58" t="s">
        <v>1121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0</v>
      </c>
      <c r="J454" s="11">
        <v>41844</v>
      </c>
      <c r="K454" s="58" t="s">
        <v>1122</v>
      </c>
      <c r="L454" s="8">
        <f t="shared" ref="L454:L517" si="22">I454/J454*100000</f>
        <v>0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5087</v>
      </c>
      <c r="K455" s="58" t="s">
        <v>1121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2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2</v>
      </c>
      <c r="J456" s="11">
        <v>18700</v>
      </c>
      <c r="K456" s="58" t="s">
        <v>1121</v>
      </c>
      <c r="L456" s="8">
        <f t="shared" si="22"/>
        <v>10.695187165775401</v>
      </c>
      <c r="M456" s="7" t="str">
        <f t="shared" si="23"/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2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2</v>
      </c>
      <c r="J457" s="11">
        <v>6532</v>
      </c>
      <c r="K457" s="58" t="s">
        <v>1121</v>
      </c>
      <c r="L457" s="8">
        <f t="shared" si="22"/>
        <v>30.61849357011635</v>
      </c>
      <c r="M457" s="7" t="str">
        <f t="shared" si="23"/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1</v>
      </c>
      <c r="G458" s="12">
        <f>VLOOKUP($A458,Chik!$1:$1048576,10,FALSE)</f>
        <v>0</v>
      </c>
      <c r="H458" s="12">
        <f>VLOOKUP($A458,zika!$1:$1048576,10,FALSE)</f>
        <v>1</v>
      </c>
      <c r="I458" s="12">
        <f t="shared" si="21"/>
        <v>2</v>
      </c>
      <c r="J458" s="11">
        <v>18594</v>
      </c>
      <c r="K458" s="58" t="s">
        <v>1121</v>
      </c>
      <c r="L458" s="8">
        <f t="shared" si="22"/>
        <v>10.756157900397978</v>
      </c>
      <c r="M458" s="7" t="str">
        <f t="shared" si="23"/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13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13</v>
      </c>
      <c r="J459" s="11">
        <v>89256</v>
      </c>
      <c r="K459" s="58" t="s">
        <v>1123</v>
      </c>
      <c r="L459" s="8">
        <f t="shared" si="22"/>
        <v>14.564847181141882</v>
      </c>
      <c r="M459" s="7" t="str">
        <f t="shared" si="23"/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8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8</v>
      </c>
      <c r="J460" s="11">
        <v>22608</v>
      </c>
      <c r="K460" s="58" t="s">
        <v>1121</v>
      </c>
      <c r="L460" s="8">
        <f t="shared" si="22"/>
        <v>35.385704175513091</v>
      </c>
      <c r="M460" s="7" t="str">
        <f t="shared" si="23"/>
        <v>Baixa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42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42</v>
      </c>
      <c r="J461" s="11">
        <v>27640</v>
      </c>
      <c r="K461" s="58" t="s">
        <v>1122</v>
      </c>
      <c r="L461" s="8">
        <f t="shared" si="22"/>
        <v>151.95369030390736</v>
      </c>
      <c r="M461" s="7" t="str">
        <f t="shared" si="23"/>
        <v>Média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12725</v>
      </c>
      <c r="K462" s="58" t="s">
        <v>1121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7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7</v>
      </c>
      <c r="J463" s="11">
        <v>7904</v>
      </c>
      <c r="K463" s="58" t="s">
        <v>1121</v>
      </c>
      <c r="L463" s="8">
        <f t="shared" si="22"/>
        <v>88.562753036437243</v>
      </c>
      <c r="M463" s="7" t="str">
        <f t="shared" si="23"/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2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2</v>
      </c>
      <c r="J464" s="11">
        <v>14136</v>
      </c>
      <c r="K464" s="58" t="s">
        <v>1121</v>
      </c>
      <c r="L464" s="8">
        <f t="shared" si="22"/>
        <v>14.14827391058291</v>
      </c>
      <c r="M464" s="7" t="str">
        <f t="shared" si="23"/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6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6</v>
      </c>
      <c r="J465" s="11">
        <v>60142</v>
      </c>
      <c r="K465" s="58" t="s">
        <v>1122</v>
      </c>
      <c r="L465" s="8">
        <f t="shared" si="22"/>
        <v>9.9763892121977982</v>
      </c>
      <c r="M465" s="7" t="str">
        <f t="shared" si="23"/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1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1</v>
      </c>
      <c r="J466" s="11">
        <v>4134</v>
      </c>
      <c r="K466" s="58" t="s">
        <v>1121</v>
      </c>
      <c r="L466" s="8">
        <f t="shared" si="22"/>
        <v>24.189646831156264</v>
      </c>
      <c r="M466" s="7" t="str">
        <f t="shared" si="23"/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4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4</v>
      </c>
      <c r="J467" s="11">
        <v>15207</v>
      </c>
      <c r="K467" s="58" t="s">
        <v>1121</v>
      </c>
      <c r="L467" s="8">
        <f t="shared" si="22"/>
        <v>26.303675938712434</v>
      </c>
      <c r="M467" s="7" t="str">
        <f t="shared" si="23"/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2959</v>
      </c>
      <c r="K468" s="58" t="s">
        <v>1121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1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1</v>
      </c>
      <c r="J469" s="11">
        <v>4044</v>
      </c>
      <c r="K469" s="58" t="s">
        <v>1121</v>
      </c>
      <c r="L469" s="8">
        <f t="shared" si="22"/>
        <v>24.72799208704253</v>
      </c>
      <c r="M469" s="7" t="str">
        <f t="shared" si="23"/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1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1</v>
      </c>
      <c r="J470" s="11">
        <v>2784</v>
      </c>
      <c r="K470" s="58" t="s">
        <v>1121</v>
      </c>
      <c r="L470" s="8">
        <f t="shared" si="22"/>
        <v>35.919540229885058</v>
      </c>
      <c r="M470" s="7" t="str">
        <f t="shared" si="23"/>
        <v>Baixa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9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9</v>
      </c>
      <c r="J471" s="11">
        <v>13330</v>
      </c>
      <c r="K471" s="58" t="s">
        <v>1121</v>
      </c>
      <c r="L471" s="8">
        <f t="shared" si="22"/>
        <v>67.516879219804949</v>
      </c>
      <c r="M471" s="7" t="str">
        <f t="shared" si="23"/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8299</v>
      </c>
      <c r="K472" s="58" t="s">
        <v>1121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0</v>
      </c>
      <c r="J473" s="11">
        <v>8526</v>
      </c>
      <c r="K473" s="58" t="s">
        <v>1121</v>
      </c>
      <c r="L473" s="8">
        <f t="shared" si="22"/>
        <v>0</v>
      </c>
      <c r="M473" s="7" t="str">
        <f t="shared" si="23"/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4482</v>
      </c>
      <c r="K474" s="58" t="s">
        <v>1121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30798</v>
      </c>
      <c r="K475" s="58" t="s">
        <v>1122</v>
      </c>
      <c r="L475" s="8">
        <f t="shared" si="22"/>
        <v>0</v>
      </c>
      <c r="M475" s="7" t="str">
        <f t="shared" si="23"/>
        <v>Silencioso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3227</v>
      </c>
      <c r="K476" s="58" t="s">
        <v>1121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0</v>
      </c>
      <c r="J477" s="11">
        <v>14385</v>
      </c>
      <c r="K477" s="58" t="s">
        <v>1121</v>
      </c>
      <c r="L477" s="8">
        <f t="shared" si="22"/>
        <v>0</v>
      </c>
      <c r="M477" s="7" t="str">
        <f t="shared" si="23"/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2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2</v>
      </c>
      <c r="J478" s="11">
        <v>11050</v>
      </c>
      <c r="K478" s="58" t="s">
        <v>1121</v>
      </c>
      <c r="L478" s="8">
        <f t="shared" si="22"/>
        <v>18.099547511312217</v>
      </c>
      <c r="M478" s="7" t="str">
        <f t="shared" si="23"/>
        <v>Baixa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18808</v>
      </c>
      <c r="K479" s="58" t="s">
        <v>1121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1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1</v>
      </c>
      <c r="J480" s="11">
        <v>12508</v>
      </c>
      <c r="K480" s="58" t="s">
        <v>1121</v>
      </c>
      <c r="L480" s="8">
        <f t="shared" si="22"/>
        <v>7.9948832747041898</v>
      </c>
      <c r="M480" s="7" t="str">
        <f t="shared" si="23"/>
        <v>Baixa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21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20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20</v>
      </c>
      <c r="J481" s="11">
        <v>37473</v>
      </c>
      <c r="K481" s="58" t="s">
        <v>1122</v>
      </c>
      <c r="L481" s="8">
        <f t="shared" si="22"/>
        <v>53.371761001254242</v>
      </c>
      <c r="M481" s="7" t="str">
        <f t="shared" si="23"/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21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1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1</v>
      </c>
      <c r="J482" s="11">
        <v>3758</v>
      </c>
      <c r="K482" s="58" t="s">
        <v>1121</v>
      </c>
      <c r="L482" s="8">
        <f t="shared" si="22"/>
        <v>26.609898882384247</v>
      </c>
      <c r="M482" s="7" t="str">
        <f t="shared" si="23"/>
        <v>Baixa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3771</v>
      </c>
      <c r="K483" s="58" t="s">
        <v>1121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111</v>
      </c>
      <c r="G484" s="12">
        <f>VLOOKUP($A484,Chik!$1:$1048576,10,FALSE)</f>
        <v>0</v>
      </c>
      <c r="H484" s="12">
        <f>VLOOKUP($A484,zika!$1:$1048576,10,FALSE)</f>
        <v>2</v>
      </c>
      <c r="I484" s="12">
        <f t="shared" si="21"/>
        <v>113</v>
      </c>
      <c r="J484" s="11">
        <v>20882</v>
      </c>
      <c r="K484" s="58" t="s">
        <v>1121</v>
      </c>
      <c r="L484" s="8">
        <f t="shared" si="22"/>
        <v>541.13590652236371</v>
      </c>
      <c r="M484" s="7" t="str">
        <f t="shared" si="23"/>
        <v>Muito Alta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21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2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2</v>
      </c>
      <c r="J485" s="11">
        <v>6446</v>
      </c>
      <c r="K485" s="58" t="s">
        <v>1121</v>
      </c>
      <c r="L485" s="8">
        <f t="shared" si="22"/>
        <v>31.026993484331367</v>
      </c>
      <c r="M485" s="7" t="str">
        <f t="shared" si="23"/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4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4</v>
      </c>
      <c r="J486" s="11">
        <v>10720</v>
      </c>
      <c r="K486" s="58" t="s">
        <v>1121</v>
      </c>
      <c r="L486" s="8">
        <f t="shared" si="22"/>
        <v>37.313432835820898</v>
      </c>
      <c r="M486" s="7" t="str">
        <f t="shared" si="23"/>
        <v>Baixa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3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3</v>
      </c>
      <c r="J487" s="11">
        <v>5666</v>
      </c>
      <c r="K487" s="58" t="s">
        <v>1121</v>
      </c>
      <c r="L487" s="8">
        <f t="shared" si="22"/>
        <v>52.947405577126723</v>
      </c>
      <c r="M487" s="7" t="str">
        <f t="shared" si="23"/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21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1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1</v>
      </c>
      <c r="J488" s="11">
        <v>31471</v>
      </c>
      <c r="K488" s="58" t="s">
        <v>1122</v>
      </c>
      <c r="L488" s="8">
        <f t="shared" si="22"/>
        <v>3.1775285183184523</v>
      </c>
      <c r="M488" s="7" t="str">
        <f t="shared" si="23"/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3896</v>
      </c>
      <c r="K489" s="58" t="s">
        <v>1121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3</v>
      </c>
      <c r="G490" s="12">
        <f>VLOOKUP($A490,Chik!$1:$1048576,10,FALSE)</f>
        <v>0</v>
      </c>
      <c r="H490" s="12">
        <f>VLOOKUP($A490,zika!$1:$1048576,10,FALSE)</f>
        <v>1</v>
      </c>
      <c r="I490" s="12">
        <f t="shared" si="21"/>
        <v>4</v>
      </c>
      <c r="J490" s="11">
        <v>13557</v>
      </c>
      <c r="K490" s="58" t="s">
        <v>1121</v>
      </c>
      <c r="L490" s="8">
        <f t="shared" si="22"/>
        <v>29.505052740281776</v>
      </c>
      <c r="M490" s="7" t="str">
        <f t="shared" si="23"/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2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2</v>
      </c>
      <c r="J491" s="11">
        <v>10721</v>
      </c>
      <c r="K491" s="58" t="s">
        <v>1121</v>
      </c>
      <c r="L491" s="8">
        <f t="shared" si="22"/>
        <v>18.654976214905325</v>
      </c>
      <c r="M491" s="7" t="str">
        <f t="shared" si="23"/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21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14913</v>
      </c>
      <c r="K492" s="58" t="s">
        <v>1121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9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9</v>
      </c>
      <c r="J493" s="11">
        <v>4861</v>
      </c>
      <c r="K493" s="58" t="s">
        <v>1121</v>
      </c>
      <c r="L493" s="8">
        <f t="shared" si="22"/>
        <v>185.14708907632175</v>
      </c>
      <c r="M493" s="7" t="str">
        <f t="shared" si="23"/>
        <v>Média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0</v>
      </c>
      <c r="J494" s="11">
        <v>4904</v>
      </c>
      <c r="K494" s="58" t="s">
        <v>1121</v>
      </c>
      <c r="L494" s="8">
        <f t="shared" si="22"/>
        <v>0</v>
      </c>
      <c r="M494" s="7" t="str">
        <f t="shared" si="23"/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7479</v>
      </c>
      <c r="K495" s="58" t="s">
        <v>1121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4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4</v>
      </c>
      <c r="J496" s="11">
        <v>2240</v>
      </c>
      <c r="K496" s="58" t="s">
        <v>1121</v>
      </c>
      <c r="L496" s="8">
        <f t="shared" si="22"/>
        <v>178.57142857142856</v>
      </c>
      <c r="M496" s="7" t="str">
        <f t="shared" si="23"/>
        <v>Média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2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2</v>
      </c>
      <c r="J497" s="11">
        <v>8648</v>
      </c>
      <c r="K497" s="58" t="s">
        <v>1121</v>
      </c>
      <c r="L497" s="8">
        <f t="shared" si="22"/>
        <v>23.126734505087882</v>
      </c>
      <c r="M497" s="7" t="str">
        <f t="shared" si="23"/>
        <v>Baixa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1</v>
      </c>
      <c r="J498" s="11">
        <v>15012</v>
      </c>
      <c r="K498" s="58" t="s">
        <v>1121</v>
      </c>
      <c r="L498" s="8">
        <f t="shared" si="22"/>
        <v>6.6613375965893953</v>
      </c>
      <c r="M498" s="7" t="str">
        <f t="shared" si="23"/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50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50</v>
      </c>
      <c r="J499" s="11">
        <v>20999</v>
      </c>
      <c r="K499" s="58" t="s">
        <v>1121</v>
      </c>
      <c r="L499" s="8">
        <f t="shared" si="22"/>
        <v>238.10657650364303</v>
      </c>
      <c r="M499" s="7" t="str">
        <f t="shared" si="23"/>
        <v>Média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1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1</v>
      </c>
      <c r="J500" s="11">
        <v>21017</v>
      </c>
      <c r="K500" s="58" t="s">
        <v>1121</v>
      </c>
      <c r="L500" s="8">
        <f t="shared" si="22"/>
        <v>4.7580530047104723</v>
      </c>
      <c r="M500" s="7" t="str">
        <f t="shared" si="23"/>
        <v>Baixa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1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1</v>
      </c>
      <c r="J501" s="11">
        <v>13180</v>
      </c>
      <c r="K501" s="58" t="s">
        <v>1121</v>
      </c>
      <c r="L501" s="8">
        <f t="shared" si="22"/>
        <v>7.587253414264036</v>
      </c>
      <c r="M501" s="7" t="str">
        <f t="shared" si="23"/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16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16</v>
      </c>
      <c r="J502" s="11">
        <v>47682</v>
      </c>
      <c r="K502" s="58" t="s">
        <v>1122</v>
      </c>
      <c r="L502" s="8">
        <f t="shared" si="22"/>
        <v>33.555639444654169</v>
      </c>
      <c r="M502" s="7" t="str">
        <f t="shared" si="23"/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1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1</v>
      </c>
      <c r="J503" s="11">
        <v>4889</v>
      </c>
      <c r="K503" s="58" t="s">
        <v>1121</v>
      </c>
      <c r="L503" s="8">
        <f t="shared" si="22"/>
        <v>20.45408058907752</v>
      </c>
      <c r="M503" s="7" t="str">
        <f t="shared" si="23"/>
        <v>Baixa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23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23</v>
      </c>
      <c r="J504" s="11">
        <v>21534</v>
      </c>
      <c r="K504" s="58" t="s">
        <v>1121</v>
      </c>
      <c r="L504" s="8">
        <f t="shared" si="22"/>
        <v>106.80783876660166</v>
      </c>
      <c r="M504" s="7" t="str">
        <f t="shared" si="23"/>
        <v>Média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1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1</v>
      </c>
      <c r="J505" s="11">
        <v>23569</v>
      </c>
      <c r="K505" s="58" t="s">
        <v>1121</v>
      </c>
      <c r="L505" s="8">
        <f t="shared" si="22"/>
        <v>4.2428613857185287</v>
      </c>
      <c r="M505" s="7" t="str">
        <f t="shared" si="23"/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2</v>
      </c>
      <c r="G506" s="12">
        <f>VLOOKUP($A506,Chik!$1:$1048576,10,FALSE)</f>
        <v>1</v>
      </c>
      <c r="H506" s="12">
        <f>VLOOKUP($A506,zika!$1:$1048576,10,FALSE)</f>
        <v>0</v>
      </c>
      <c r="I506" s="12">
        <f t="shared" si="21"/>
        <v>3</v>
      </c>
      <c r="J506" s="11">
        <v>404804</v>
      </c>
      <c r="K506" s="58" t="s">
        <v>1125</v>
      </c>
      <c r="L506" s="8">
        <f t="shared" si="22"/>
        <v>0.74109939625102517</v>
      </c>
      <c r="M506" s="7" t="str">
        <f t="shared" si="23"/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8180</v>
      </c>
      <c r="K507" s="58" t="s">
        <v>1121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5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5</v>
      </c>
      <c r="J508" s="11">
        <v>8815</v>
      </c>
      <c r="K508" s="58" t="s">
        <v>1121</v>
      </c>
      <c r="L508" s="8">
        <f t="shared" si="22"/>
        <v>56.72149744753262</v>
      </c>
      <c r="M508" s="7" t="str">
        <f t="shared" si="23"/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2488</v>
      </c>
      <c r="K509" s="58" t="s">
        <v>1121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3211</v>
      </c>
      <c r="K510" s="58" t="s">
        <v>1121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6065</v>
      </c>
      <c r="K511" s="58" t="s">
        <v>1121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17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17</v>
      </c>
      <c r="J512" s="11">
        <v>108113</v>
      </c>
      <c r="K512" s="58" t="s">
        <v>1124</v>
      </c>
      <c r="L512" s="8">
        <f t="shared" si="22"/>
        <v>15.724288475946462</v>
      </c>
      <c r="M512" s="7" t="str">
        <f t="shared" si="23"/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183</v>
      </c>
      <c r="G513" s="12">
        <f>VLOOKUP($A513,Chik!$1:$1048576,10,FALSE)</f>
        <v>0</v>
      </c>
      <c r="H513" s="12">
        <f>VLOOKUP($A513,zika!$1:$1048576,10,FALSE)</f>
        <v>2</v>
      </c>
      <c r="I513" s="12">
        <f t="shared" si="21"/>
        <v>185</v>
      </c>
      <c r="J513" s="11">
        <v>26997</v>
      </c>
      <c r="K513" s="58" t="s">
        <v>1122</v>
      </c>
      <c r="L513" s="8">
        <f t="shared" si="22"/>
        <v>685.26132533244436</v>
      </c>
      <c r="M513" s="7" t="str">
        <f t="shared" si="23"/>
        <v>Muito Alta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0</v>
      </c>
      <c r="J514" s="11">
        <v>20594</v>
      </c>
      <c r="K514" s="58" t="s">
        <v>1121</v>
      </c>
      <c r="L514" s="8">
        <f t="shared" si="22"/>
        <v>0</v>
      </c>
      <c r="M514" s="7" t="str">
        <f t="shared" si="23"/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3219</v>
      </c>
      <c r="K515" s="58" t="s">
        <v>1121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0</v>
      </c>
      <c r="J516" s="11">
        <v>40839</v>
      </c>
      <c r="K516" s="58" t="s">
        <v>1122</v>
      </c>
      <c r="L516" s="8">
        <f t="shared" si="22"/>
        <v>0</v>
      </c>
      <c r="M516" s="7" t="str">
        <f t="shared" si="23"/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12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12</v>
      </c>
      <c r="J517" s="11">
        <v>6939</v>
      </c>
      <c r="K517" s="58" t="s">
        <v>1121</v>
      </c>
      <c r="L517" s="8">
        <f t="shared" si="22"/>
        <v>172.93558149589276</v>
      </c>
      <c r="M517" s="7" t="str">
        <f t="shared" si="23"/>
        <v>Média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2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2</v>
      </c>
      <c r="J518" s="11">
        <v>3314</v>
      </c>
      <c r="K518" s="58" t="s">
        <v>1121</v>
      </c>
      <c r="L518" s="8">
        <f t="shared" ref="L518:L581" si="25">I518/J518*100000</f>
        <v>60.350030175015085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4731</v>
      </c>
      <c r="K519" s="58" t="s">
        <v>1121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8555</v>
      </c>
      <c r="K520" s="58" t="s">
        <v>1121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3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3</v>
      </c>
      <c r="J521" s="11">
        <v>26709</v>
      </c>
      <c r="K521" s="58" t="s">
        <v>1122</v>
      </c>
      <c r="L521" s="8">
        <f t="shared" si="25"/>
        <v>11.232168931820734</v>
      </c>
      <c r="M521" s="7" t="str">
        <f t="shared" si="26"/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10263</v>
      </c>
      <c r="K522" s="58" t="s">
        <v>1121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1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1</v>
      </c>
      <c r="J523" s="11">
        <v>3255</v>
      </c>
      <c r="K523" s="58" t="s">
        <v>1121</v>
      </c>
      <c r="L523" s="8">
        <f t="shared" si="25"/>
        <v>30.721966205837173</v>
      </c>
      <c r="M523" s="7" t="str">
        <f t="shared" si="26"/>
        <v>Baixa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17607</v>
      </c>
      <c r="K524" s="58" t="s">
        <v>1121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39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39</v>
      </c>
      <c r="J525" s="11">
        <v>93577</v>
      </c>
      <c r="K525" s="58" t="s">
        <v>1123</v>
      </c>
      <c r="L525" s="8">
        <f t="shared" si="25"/>
        <v>41.676907787169924</v>
      </c>
      <c r="M525" s="7" t="str">
        <f t="shared" si="26"/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1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1</v>
      </c>
      <c r="J526" s="11">
        <v>3627</v>
      </c>
      <c r="K526" s="58" t="s">
        <v>1121</v>
      </c>
      <c r="L526" s="8">
        <f t="shared" si="25"/>
        <v>27.570995312930798</v>
      </c>
      <c r="M526" s="7" t="str">
        <f t="shared" si="26"/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21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21</v>
      </c>
      <c r="J527" s="11">
        <v>15280</v>
      </c>
      <c r="K527" s="58" t="s">
        <v>1121</v>
      </c>
      <c r="L527" s="8">
        <f t="shared" si="25"/>
        <v>137.434554973822</v>
      </c>
      <c r="M527" s="7" t="str">
        <f t="shared" si="26"/>
        <v>Média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7504</v>
      </c>
      <c r="K528" s="58" t="s">
        <v>1121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16610</v>
      </c>
      <c r="K529" s="58" t="s">
        <v>1121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62</v>
      </c>
      <c r="G530" s="12">
        <f>VLOOKUP($A530,Chik!$1:$1048576,10,FALSE)</f>
        <v>0</v>
      </c>
      <c r="H530" s="12">
        <f>VLOOKUP($A530,zika!$1:$1048576,10,FALSE)</f>
        <v>1</v>
      </c>
      <c r="I530" s="12">
        <f t="shared" si="24"/>
        <v>63</v>
      </c>
      <c r="J530" s="11">
        <v>99770</v>
      </c>
      <c r="K530" s="58" t="s">
        <v>1123</v>
      </c>
      <c r="L530" s="8">
        <f t="shared" si="25"/>
        <v>63.145234038288066</v>
      </c>
      <c r="M530" s="7" t="str">
        <f t="shared" si="26"/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5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5</v>
      </c>
      <c r="J531" s="11">
        <v>5718</v>
      </c>
      <c r="K531" s="58" t="s">
        <v>1121</v>
      </c>
      <c r="L531" s="8">
        <f t="shared" si="25"/>
        <v>87.44316194473592</v>
      </c>
      <c r="M531" s="7" t="str">
        <f t="shared" si="26"/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1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1</v>
      </c>
      <c r="J532" s="11">
        <v>31326</v>
      </c>
      <c r="K532" s="58" t="s">
        <v>1122</v>
      </c>
      <c r="L532" s="8">
        <f t="shared" si="25"/>
        <v>3.1922364808785031</v>
      </c>
      <c r="M532" s="7" t="str">
        <f t="shared" si="26"/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142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142</v>
      </c>
      <c r="J533" s="11">
        <v>10731</v>
      </c>
      <c r="K533" s="58" t="s">
        <v>1121</v>
      </c>
      <c r="L533" s="8">
        <f t="shared" si="25"/>
        <v>1323.2690336408536</v>
      </c>
      <c r="M533" s="7" t="str">
        <f t="shared" si="26"/>
        <v>Muito 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1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1</v>
      </c>
      <c r="J534" s="11">
        <v>5273</v>
      </c>
      <c r="K534" s="58" t="s">
        <v>1121</v>
      </c>
      <c r="L534" s="8">
        <f t="shared" si="25"/>
        <v>18.964536317087045</v>
      </c>
      <c r="M534" s="7" t="str">
        <f t="shared" si="26"/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1775</v>
      </c>
      <c r="K535" s="58" t="s">
        <v>1121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6018</v>
      </c>
      <c r="K536" s="58" t="s">
        <v>1121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2765</v>
      </c>
      <c r="K537" s="58" t="s">
        <v>1121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4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4</v>
      </c>
      <c r="J538" s="11">
        <v>41529</v>
      </c>
      <c r="K538" s="58" t="s">
        <v>1122</v>
      </c>
      <c r="L538" s="8">
        <f t="shared" si="25"/>
        <v>9.6318235449926561</v>
      </c>
      <c r="M538" s="7" t="str">
        <f t="shared" si="26"/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2136</v>
      </c>
      <c r="K539" s="58" t="s">
        <v>1121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4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4</v>
      </c>
      <c r="J540" s="11">
        <v>3144</v>
      </c>
      <c r="K540" s="58" t="s">
        <v>1121</v>
      </c>
      <c r="L540" s="8">
        <f t="shared" si="25"/>
        <v>127.2264631043257</v>
      </c>
      <c r="M540" s="7" t="str">
        <f t="shared" si="26"/>
        <v>Média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1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1</v>
      </c>
      <c r="J541" s="11">
        <v>4647</v>
      </c>
      <c r="K541" s="58" t="s">
        <v>1121</v>
      </c>
      <c r="L541" s="8">
        <f t="shared" si="25"/>
        <v>21.519259737465031</v>
      </c>
      <c r="M541" s="7" t="str">
        <f t="shared" si="26"/>
        <v>Baixa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7954</v>
      </c>
      <c r="K542" s="58" t="s">
        <v>1121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39121</v>
      </c>
      <c r="K543" s="58" t="s">
        <v>1122</v>
      </c>
      <c r="L543" s="8">
        <f t="shared" si="25"/>
        <v>0</v>
      </c>
      <c r="M543" s="7" t="str">
        <f t="shared" si="26"/>
        <v>Silencioso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33481</v>
      </c>
      <c r="K544" s="58" t="s">
        <v>1122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4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4</v>
      </c>
      <c r="J545" s="11">
        <v>73994</v>
      </c>
      <c r="K545" s="58" t="s">
        <v>1123</v>
      </c>
      <c r="L545" s="8">
        <f t="shared" si="25"/>
        <v>5.4058437170581399</v>
      </c>
      <c r="M545" s="7" t="str">
        <f t="shared" si="26"/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8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8</v>
      </c>
      <c r="J546" s="11">
        <v>5954</v>
      </c>
      <c r="K546" s="58" t="s">
        <v>1121</v>
      </c>
      <c r="L546" s="8">
        <f t="shared" si="25"/>
        <v>134.36345314074572</v>
      </c>
      <c r="M546" s="7" t="str">
        <f t="shared" si="26"/>
        <v>Média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16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16</v>
      </c>
      <c r="J547" s="11">
        <v>6332</v>
      </c>
      <c r="K547" s="58" t="s">
        <v>1121</v>
      </c>
      <c r="L547" s="8">
        <f t="shared" si="25"/>
        <v>252.68477574226151</v>
      </c>
      <c r="M547" s="7" t="str">
        <f t="shared" si="26"/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20052</v>
      </c>
      <c r="K548" s="58" t="s">
        <v>1121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8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8</v>
      </c>
      <c r="J549" s="11">
        <v>6084</v>
      </c>
      <c r="K549" s="58" t="s">
        <v>1121</v>
      </c>
      <c r="L549" s="8">
        <f t="shared" si="25"/>
        <v>131.49243918474687</v>
      </c>
      <c r="M549" s="7" t="str">
        <f t="shared" si="26"/>
        <v>Média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2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2</v>
      </c>
      <c r="J550" s="11">
        <v>4510</v>
      </c>
      <c r="K550" s="58" t="s">
        <v>1121</v>
      </c>
      <c r="L550" s="8">
        <f t="shared" si="25"/>
        <v>44.345898004434588</v>
      </c>
      <c r="M550" s="7" t="str">
        <f t="shared" si="26"/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12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12</v>
      </c>
      <c r="J551" s="11">
        <v>8270</v>
      </c>
      <c r="K551" s="58" t="s">
        <v>1121</v>
      </c>
      <c r="L551" s="8">
        <f t="shared" si="25"/>
        <v>145.10278113663847</v>
      </c>
      <c r="M551" s="7" t="str">
        <f t="shared" si="26"/>
        <v>Média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1535</v>
      </c>
      <c r="K552" s="58" t="s">
        <v>1121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6621</v>
      </c>
      <c r="K553" s="58" t="s">
        <v>1121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48</v>
      </c>
      <c r="G554" s="12">
        <f>VLOOKUP($A554,Chik!$1:$1048576,10,FALSE)</f>
        <v>0</v>
      </c>
      <c r="H554" s="12">
        <f>VLOOKUP($A554,zika!$1:$1048576,10,FALSE)</f>
        <v>14</v>
      </c>
      <c r="I554" s="12">
        <f t="shared" si="24"/>
        <v>62</v>
      </c>
      <c r="J554" s="11">
        <v>5671</v>
      </c>
      <c r="K554" s="58" t="s">
        <v>1121</v>
      </c>
      <c r="L554" s="8">
        <f t="shared" si="25"/>
        <v>1093.2816081819785</v>
      </c>
      <c r="M554" s="7" t="str">
        <f t="shared" si="26"/>
        <v>Muito Alta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6</v>
      </c>
      <c r="G555" s="12">
        <f>VLOOKUP($A555,Chik!$1:$1048576,10,FALSE)</f>
        <v>0</v>
      </c>
      <c r="H555" s="12">
        <f>VLOOKUP($A555,zika!$1:$1048576,10,FALSE)</f>
        <v>1</v>
      </c>
      <c r="I555" s="12">
        <f t="shared" si="24"/>
        <v>7</v>
      </c>
      <c r="J555" s="11">
        <v>15543</v>
      </c>
      <c r="K555" s="58" t="s">
        <v>1121</v>
      </c>
      <c r="L555" s="8">
        <f t="shared" si="25"/>
        <v>45.036350768834843</v>
      </c>
      <c r="M555" s="7" t="str">
        <f t="shared" si="26"/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783</v>
      </c>
      <c r="G556" s="12">
        <f>VLOOKUP($A556,Chik!$1:$1048576,10,FALSE)</f>
        <v>0</v>
      </c>
      <c r="H556" s="12">
        <f>VLOOKUP($A556,zika!$1:$1048576,10,FALSE)</f>
        <v>1</v>
      </c>
      <c r="I556" s="12">
        <f t="shared" si="24"/>
        <v>784</v>
      </c>
      <c r="J556" s="11">
        <v>93101</v>
      </c>
      <c r="K556" s="58" t="s">
        <v>1123</v>
      </c>
      <c r="L556" s="8">
        <f t="shared" si="25"/>
        <v>842.0962180857349</v>
      </c>
      <c r="M556" s="7" t="str">
        <f t="shared" si="26"/>
        <v>Muito 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26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26</v>
      </c>
      <c r="J557" s="11">
        <v>92430</v>
      </c>
      <c r="K557" s="58" t="s">
        <v>1123</v>
      </c>
      <c r="L557" s="8">
        <f t="shared" si="25"/>
        <v>28.129395218002813</v>
      </c>
      <c r="M557" s="7" t="str">
        <f t="shared" si="26"/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72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72</v>
      </c>
      <c r="J558" s="11">
        <v>21418</v>
      </c>
      <c r="K558" s="58" t="s">
        <v>1121</v>
      </c>
      <c r="L558" s="8">
        <f t="shared" si="25"/>
        <v>336.16584181529555</v>
      </c>
      <c r="M558" s="7" t="str">
        <f t="shared" si="26"/>
        <v>Alta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1</v>
      </c>
      <c r="J559" s="11">
        <v>20940</v>
      </c>
      <c r="K559" s="58" t="s">
        <v>1121</v>
      </c>
      <c r="L559" s="8">
        <f t="shared" si="25"/>
        <v>4.7755491881566385</v>
      </c>
      <c r="M559" s="7" t="str">
        <f t="shared" si="26"/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8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8</v>
      </c>
      <c r="J560" s="11">
        <v>24375</v>
      </c>
      <c r="K560" s="58" t="s">
        <v>1121</v>
      </c>
      <c r="L560" s="8">
        <f t="shared" si="25"/>
        <v>32.820512820512818</v>
      </c>
      <c r="M560" s="7" t="str">
        <f t="shared" si="26"/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15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15</v>
      </c>
      <c r="J561" s="11">
        <v>16294</v>
      </c>
      <c r="K561" s="58" t="s">
        <v>1121</v>
      </c>
      <c r="L561" s="8">
        <f t="shared" si="25"/>
        <v>92.058426414631143</v>
      </c>
      <c r="M561" s="7" t="str">
        <f t="shared" si="26"/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2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2</v>
      </c>
      <c r="J562" s="11">
        <v>8112</v>
      </c>
      <c r="K562" s="58" t="s">
        <v>1121</v>
      </c>
      <c r="L562" s="8">
        <f t="shared" si="25"/>
        <v>24.65483234714004</v>
      </c>
      <c r="M562" s="7" t="str">
        <f t="shared" si="26"/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2048</v>
      </c>
      <c r="K563" s="58" t="s">
        <v>1121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1664</v>
      </c>
      <c r="K564" s="58" t="s">
        <v>1121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52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52</v>
      </c>
      <c r="J565" s="11">
        <v>113998</v>
      </c>
      <c r="K565" s="58" t="s">
        <v>1124</v>
      </c>
      <c r="L565" s="8">
        <f t="shared" si="25"/>
        <v>45.61483534798856</v>
      </c>
      <c r="M565" s="7" t="str">
        <f t="shared" si="26"/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5942</v>
      </c>
      <c r="K566" s="58" t="s">
        <v>1121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129</v>
      </c>
      <c r="G567" s="12">
        <f>VLOOKUP($A567,Chik!$1:$1048576,10,FALSE)</f>
        <v>1</v>
      </c>
      <c r="H567" s="12">
        <f>VLOOKUP($A567,zika!$1:$1048576,10,FALSE)</f>
        <v>0</v>
      </c>
      <c r="I567" s="12">
        <f t="shared" si="24"/>
        <v>130</v>
      </c>
      <c r="J567" s="11">
        <v>150833</v>
      </c>
      <c r="K567" s="58" t="s">
        <v>1124</v>
      </c>
      <c r="L567" s="8">
        <f t="shared" si="25"/>
        <v>86.188035774664698</v>
      </c>
      <c r="M567" s="7" t="str">
        <f t="shared" si="26"/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14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14</v>
      </c>
      <c r="J568" s="11">
        <v>90041</v>
      </c>
      <c r="K568" s="58" t="s">
        <v>1123</v>
      </c>
      <c r="L568" s="8">
        <f t="shared" si="25"/>
        <v>15.548472362590376</v>
      </c>
      <c r="M568" s="7" t="str">
        <f t="shared" si="26"/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5652</v>
      </c>
      <c r="K569" s="58" t="s">
        <v>1121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9557</v>
      </c>
      <c r="K570" s="58" t="s">
        <v>1121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10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10</v>
      </c>
      <c r="J571" s="11">
        <v>4849</v>
      </c>
      <c r="K571" s="58" t="s">
        <v>1121</v>
      </c>
      <c r="L571" s="8">
        <f t="shared" si="25"/>
        <v>206.22808826562178</v>
      </c>
      <c r="M571" s="7" t="str">
        <f t="shared" si="26"/>
        <v>Média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8481</v>
      </c>
      <c r="K572" s="58" t="s">
        <v>1121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17545</v>
      </c>
      <c r="K573" s="58" t="s">
        <v>1121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79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79</v>
      </c>
      <c r="J574" s="11">
        <v>24319</v>
      </c>
      <c r="K574" s="58" t="s">
        <v>1121</v>
      </c>
      <c r="L574" s="8">
        <f t="shared" si="25"/>
        <v>324.84888358896336</v>
      </c>
      <c r="M574" s="7" t="str">
        <f t="shared" si="26"/>
        <v>Alta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7065</v>
      </c>
      <c r="K575" s="58" t="s">
        <v>1121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3100</v>
      </c>
      <c r="K576" s="58" t="s">
        <v>1121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3969</v>
      </c>
      <c r="K577" s="58" t="s">
        <v>1121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2475</v>
      </c>
      <c r="K578" s="58" t="s">
        <v>1121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1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1</v>
      </c>
      <c r="J579" s="11">
        <v>11246</v>
      </c>
      <c r="K579" s="58" t="s">
        <v>1121</v>
      </c>
      <c r="L579" s="8">
        <f t="shared" si="25"/>
        <v>8.8920505068468785</v>
      </c>
      <c r="M579" s="7" t="str">
        <f t="shared" si="26"/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11453</v>
      </c>
      <c r="K580" s="58" t="s">
        <v>1121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1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1</v>
      </c>
      <c r="J581" s="11">
        <v>3626</v>
      </c>
      <c r="K581" s="58" t="s">
        <v>1121</v>
      </c>
      <c r="L581" s="8">
        <f t="shared" si="25"/>
        <v>27.578599007170439</v>
      </c>
      <c r="M581" s="7" t="str">
        <f t="shared" si="26"/>
        <v>Baixa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9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9</v>
      </c>
      <c r="J582" s="11">
        <v>63789</v>
      </c>
      <c r="K582" s="58" t="s">
        <v>1122</v>
      </c>
      <c r="L582" s="8">
        <f t="shared" ref="L582:L645" si="28">I582/J582*100000</f>
        <v>14.109015661007383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1808</v>
      </c>
      <c r="K583" s="58" t="s">
        <v>1121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3310</v>
      </c>
      <c r="K584" s="58" t="s">
        <v>1121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5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5</v>
      </c>
      <c r="J585" s="11">
        <v>4379</v>
      </c>
      <c r="K585" s="58" t="s">
        <v>1121</v>
      </c>
      <c r="L585" s="8">
        <f t="shared" si="28"/>
        <v>114.18131993605847</v>
      </c>
      <c r="M585" s="7" t="str">
        <f t="shared" si="29"/>
        <v>Média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60</v>
      </c>
      <c r="G586" s="12">
        <f>VLOOKUP($A586,Chik!$1:$1048576,10,FALSE)</f>
        <v>2</v>
      </c>
      <c r="H586" s="12">
        <f>VLOOKUP($A586,zika!$1:$1048576,10,FALSE)</f>
        <v>0</v>
      </c>
      <c r="I586" s="12">
        <f t="shared" si="27"/>
        <v>62</v>
      </c>
      <c r="J586" s="11">
        <v>11249</v>
      </c>
      <c r="K586" s="58" t="s">
        <v>1121</v>
      </c>
      <c r="L586" s="8">
        <f t="shared" si="28"/>
        <v>551.16010312027731</v>
      </c>
      <c r="M586" s="7" t="str">
        <f t="shared" si="29"/>
        <v>Muito Alta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1</v>
      </c>
      <c r="I587" s="12">
        <f t="shared" si="27"/>
        <v>2</v>
      </c>
      <c r="J587" s="11">
        <v>16009</v>
      </c>
      <c r="K587" s="58" t="s">
        <v>1121</v>
      </c>
      <c r="L587" s="8">
        <f t="shared" si="28"/>
        <v>12.492972702854644</v>
      </c>
      <c r="M587" s="7" t="str">
        <f t="shared" si="29"/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8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8</v>
      </c>
      <c r="J588" s="11">
        <v>21291</v>
      </c>
      <c r="K588" s="58" t="s">
        <v>1121</v>
      </c>
      <c r="L588" s="8">
        <f t="shared" si="28"/>
        <v>37.57456202151144</v>
      </c>
      <c r="M588" s="7" t="str">
        <f t="shared" si="29"/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4</v>
      </c>
      <c r="G589" s="12">
        <f>VLOOKUP($A589,Chik!$1:$1048576,10,FALSE)</f>
        <v>1</v>
      </c>
      <c r="H589" s="12">
        <f>VLOOKUP($A589,zika!$1:$1048576,10,FALSE)</f>
        <v>0</v>
      </c>
      <c r="I589" s="12">
        <f t="shared" si="27"/>
        <v>5</v>
      </c>
      <c r="J589" s="11">
        <v>6847</v>
      </c>
      <c r="K589" s="58" t="s">
        <v>1121</v>
      </c>
      <c r="L589" s="8">
        <f t="shared" si="28"/>
        <v>73.024682342631806</v>
      </c>
      <c r="M589" s="7" t="str">
        <f t="shared" si="29"/>
        <v>Baixa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4246</v>
      </c>
      <c r="K590" s="58" t="s">
        <v>1121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2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2</v>
      </c>
      <c r="J591" s="11">
        <v>2763</v>
      </c>
      <c r="K591" s="58" t="s">
        <v>1121</v>
      </c>
      <c r="L591" s="8">
        <f t="shared" si="28"/>
        <v>72.385088671733627</v>
      </c>
      <c r="M591" s="7" t="str">
        <f t="shared" si="29"/>
        <v>Baixa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0</v>
      </c>
      <c r="J592" s="11">
        <v>8426</v>
      </c>
      <c r="K592" s="58" t="s">
        <v>1121</v>
      </c>
      <c r="L592" s="8">
        <f t="shared" si="28"/>
        <v>0</v>
      </c>
      <c r="M592" s="7" t="str">
        <f t="shared" si="29"/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4140</v>
      </c>
      <c r="K593" s="58" t="s">
        <v>1121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4528</v>
      </c>
      <c r="K594" s="58" t="s">
        <v>1121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4955</v>
      </c>
      <c r="K595" s="58" t="s">
        <v>1121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8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8</v>
      </c>
      <c r="J596" s="11">
        <v>8631</v>
      </c>
      <c r="K596" s="58" t="s">
        <v>1121</v>
      </c>
      <c r="L596" s="8">
        <f t="shared" si="28"/>
        <v>92.6891437840343</v>
      </c>
      <c r="M596" s="7" t="str">
        <f t="shared" si="29"/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26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26</v>
      </c>
      <c r="J597" s="11">
        <v>4894</v>
      </c>
      <c r="K597" s="58" t="s">
        <v>1121</v>
      </c>
      <c r="L597" s="8">
        <f t="shared" si="28"/>
        <v>531.26277073968129</v>
      </c>
      <c r="M597" s="7" t="str">
        <f t="shared" si="29"/>
        <v>Muito 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7490</v>
      </c>
      <c r="K598" s="58" t="s">
        <v>1121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1</v>
      </c>
      <c r="J599" s="11">
        <v>6421</v>
      </c>
      <c r="K599" s="58" t="s">
        <v>1121</v>
      </c>
      <c r="L599" s="8">
        <f t="shared" si="28"/>
        <v>15.573898146706121</v>
      </c>
      <c r="M599" s="7" t="str">
        <f t="shared" si="29"/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25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25</v>
      </c>
      <c r="J600" s="11">
        <v>6044</v>
      </c>
      <c r="K600" s="58" t="s">
        <v>1121</v>
      </c>
      <c r="L600" s="8">
        <f t="shared" si="28"/>
        <v>413.63335539377897</v>
      </c>
      <c r="M600" s="7" t="str">
        <f t="shared" si="29"/>
        <v>Alta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17618</v>
      </c>
      <c r="K601" s="58" t="s">
        <v>1121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5455</v>
      </c>
      <c r="K602" s="58" t="s">
        <v>1121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4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4</v>
      </c>
      <c r="J603" s="11">
        <v>8550</v>
      </c>
      <c r="K603" s="58" t="s">
        <v>1121</v>
      </c>
      <c r="L603" s="8">
        <f t="shared" si="28"/>
        <v>46.783625730994153</v>
      </c>
      <c r="M603" s="7" t="str">
        <f t="shared" si="29"/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2</v>
      </c>
      <c r="G604" s="12">
        <f>VLOOKUP($A604,Chik!$1:$1048576,10,FALSE)</f>
        <v>8</v>
      </c>
      <c r="H604" s="12">
        <f>VLOOKUP($A604,zika!$1:$1048576,10,FALSE)</f>
        <v>0</v>
      </c>
      <c r="I604" s="12">
        <f t="shared" si="27"/>
        <v>10</v>
      </c>
      <c r="J604" s="11">
        <v>10731</v>
      </c>
      <c r="K604" s="58" t="s">
        <v>1121</v>
      </c>
      <c r="L604" s="8">
        <f t="shared" si="28"/>
        <v>93.187960115553068</v>
      </c>
      <c r="M604" s="7" t="str">
        <f t="shared" si="29"/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2</v>
      </c>
      <c r="G605" s="73">
        <f>VLOOKUP($A605,Chik!$1:$1048576,10,FALSE)</f>
        <v>0</v>
      </c>
      <c r="H605" s="12">
        <f>VLOOKUP($A605,zika!$1:$1048576,10,FALSE)</f>
        <v>0</v>
      </c>
      <c r="I605" s="12">
        <f t="shared" si="27"/>
        <v>2</v>
      </c>
      <c r="J605" s="11">
        <v>56208</v>
      </c>
      <c r="K605" s="58" t="s">
        <v>1122</v>
      </c>
      <c r="L605" s="8">
        <f t="shared" si="28"/>
        <v>3.5582123541132935</v>
      </c>
      <c r="M605" s="7" t="str">
        <f t="shared" si="29"/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17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17</v>
      </c>
      <c r="J606" s="11">
        <v>10816</v>
      </c>
      <c r="K606" s="58" t="s">
        <v>1121</v>
      </c>
      <c r="L606" s="8">
        <f t="shared" si="28"/>
        <v>157.17455621301775</v>
      </c>
      <c r="M606" s="7" t="str">
        <f t="shared" si="29"/>
        <v>Média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3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3</v>
      </c>
      <c r="J607" s="11">
        <v>27755</v>
      </c>
      <c r="K607" s="58" t="s">
        <v>1122</v>
      </c>
      <c r="L607" s="8">
        <f t="shared" si="28"/>
        <v>10.808863267879662</v>
      </c>
      <c r="M607" s="7" t="str">
        <f t="shared" si="29"/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20</v>
      </c>
      <c r="G608" s="12">
        <f>VLOOKUP($A608,Chik!$1:$1048576,10,FALSE)</f>
        <v>0</v>
      </c>
      <c r="H608" s="12">
        <f>VLOOKUP($A608,zika!$1:$1048576,10,FALSE)</f>
        <v>2</v>
      </c>
      <c r="I608" s="12">
        <f t="shared" si="27"/>
        <v>22</v>
      </c>
      <c r="J608" s="11">
        <v>34456</v>
      </c>
      <c r="K608" s="58" t="s">
        <v>1122</v>
      </c>
      <c r="L608" s="8">
        <f t="shared" si="28"/>
        <v>63.849547248664962</v>
      </c>
      <c r="M608" s="7" t="str">
        <f t="shared" si="29"/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43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43</v>
      </c>
      <c r="J609" s="11">
        <v>11968</v>
      </c>
      <c r="K609" s="58" t="s">
        <v>1121</v>
      </c>
      <c r="L609" s="8">
        <f t="shared" si="28"/>
        <v>359.2914438502674</v>
      </c>
      <c r="M609" s="7" t="str">
        <f t="shared" si="29"/>
        <v>Alta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16734</v>
      </c>
      <c r="K610" s="58" t="s">
        <v>1121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3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3</v>
      </c>
      <c r="J611" s="11">
        <v>166111</v>
      </c>
      <c r="K611" s="58" t="s">
        <v>1124</v>
      </c>
      <c r="L611" s="8">
        <f t="shared" si="28"/>
        <v>1.8060212749306186</v>
      </c>
      <c r="M611" s="7" t="str">
        <f t="shared" si="29"/>
        <v>Baixa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7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7</v>
      </c>
      <c r="J612" s="11">
        <v>8508</v>
      </c>
      <c r="K612" s="58" t="s">
        <v>1121</v>
      </c>
      <c r="L612" s="8">
        <f t="shared" si="28"/>
        <v>82.275505406676075</v>
      </c>
      <c r="M612" s="7" t="str">
        <f t="shared" si="29"/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1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1</v>
      </c>
      <c r="J613" s="11">
        <v>31583</v>
      </c>
      <c r="K613" s="58" t="s">
        <v>1122</v>
      </c>
      <c r="L613" s="8">
        <f t="shared" si="28"/>
        <v>3.1662603299243259</v>
      </c>
      <c r="M613" s="7" t="str">
        <f t="shared" si="29"/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9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9</v>
      </c>
      <c r="J614" s="11">
        <v>59605</v>
      </c>
      <c r="K614" s="58" t="s">
        <v>1122</v>
      </c>
      <c r="L614" s="8">
        <f t="shared" si="28"/>
        <v>15.099404412381512</v>
      </c>
      <c r="M614" s="7" t="str">
        <f t="shared" si="29"/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4237</v>
      </c>
      <c r="K615" s="58" t="s">
        <v>1121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8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8</v>
      </c>
      <c r="J616" s="11">
        <v>12061</v>
      </c>
      <c r="K616" s="58" t="s">
        <v>1121</v>
      </c>
      <c r="L616" s="8">
        <f t="shared" si="28"/>
        <v>66.329491750269469</v>
      </c>
      <c r="M616" s="7" t="str">
        <f t="shared" si="29"/>
        <v>Baixa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8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8</v>
      </c>
      <c r="J617" s="11">
        <v>37950</v>
      </c>
      <c r="K617" s="58" t="s">
        <v>1122</v>
      </c>
      <c r="L617" s="8">
        <f t="shared" si="28"/>
        <v>21.080368906455863</v>
      </c>
      <c r="M617" s="7" t="str">
        <f t="shared" si="29"/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11208</v>
      </c>
      <c r="K618" s="58" t="s">
        <v>1121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16491</v>
      </c>
      <c r="K619" s="58" t="s">
        <v>1121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20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20</v>
      </c>
      <c r="J620" s="11">
        <v>148862</v>
      </c>
      <c r="K620" s="58" t="s">
        <v>1124</v>
      </c>
      <c r="L620" s="8">
        <f t="shared" si="28"/>
        <v>13.43526218914162</v>
      </c>
      <c r="M620" s="7" t="str">
        <f t="shared" si="29"/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5981</v>
      </c>
      <c r="K621" s="58" t="s">
        <v>1121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12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12</v>
      </c>
      <c r="J622" s="11">
        <v>8979</v>
      </c>
      <c r="K622" s="58" t="s">
        <v>1121</v>
      </c>
      <c r="L622" s="8">
        <f t="shared" si="28"/>
        <v>133.64517206815904</v>
      </c>
      <c r="M622" s="7" t="str">
        <f t="shared" si="29"/>
        <v>Média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27688</v>
      </c>
      <c r="K623" s="58" t="s">
        <v>1122</v>
      </c>
      <c r="L623" s="8">
        <f t="shared" si="28"/>
        <v>0</v>
      </c>
      <c r="M623" s="7" t="str">
        <f t="shared" si="29"/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3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3</v>
      </c>
      <c r="J624" s="11">
        <v>8642</v>
      </c>
      <c r="K624" s="58" t="s">
        <v>1121</v>
      </c>
      <c r="L624" s="8">
        <f t="shared" si="28"/>
        <v>34.714186530895624</v>
      </c>
      <c r="M624" s="7" t="str">
        <f t="shared" si="29"/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3573</v>
      </c>
      <c r="K625" s="58" t="s">
        <v>1121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5398</v>
      </c>
      <c r="K626" s="58" t="s">
        <v>1121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1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1</v>
      </c>
      <c r="J627" s="11">
        <v>3676</v>
      </c>
      <c r="K627" s="58" t="s">
        <v>1121</v>
      </c>
      <c r="L627" s="8">
        <f t="shared" si="28"/>
        <v>27.20348204570185</v>
      </c>
      <c r="M627" s="7" t="str">
        <f t="shared" si="29"/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1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1</v>
      </c>
      <c r="J628" s="11">
        <v>3004</v>
      </c>
      <c r="K628" s="58" t="s">
        <v>1121</v>
      </c>
      <c r="L628" s="8">
        <f t="shared" si="28"/>
        <v>33.288948069241016</v>
      </c>
      <c r="M628" s="7" t="str">
        <f t="shared" si="29"/>
        <v>Baixa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19377</v>
      </c>
      <c r="K629" s="58" t="s">
        <v>1121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5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5</v>
      </c>
      <c r="J630" s="11">
        <v>10629</v>
      </c>
      <c r="K630" s="58" t="s">
        <v>1121</v>
      </c>
      <c r="L630" s="8">
        <f t="shared" si="28"/>
        <v>47.041113933577947</v>
      </c>
      <c r="M630" s="7" t="str">
        <f t="shared" si="29"/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3542</v>
      </c>
      <c r="K631" s="58" t="s">
        <v>1121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1934</v>
      </c>
      <c r="K632" s="58" t="s">
        <v>1121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16277</v>
      </c>
      <c r="K633" s="58" t="s">
        <v>1121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79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79</v>
      </c>
      <c r="J634" s="11">
        <v>23814</v>
      </c>
      <c r="K634" s="58" t="s">
        <v>1121</v>
      </c>
      <c r="L634" s="8">
        <f t="shared" si="28"/>
        <v>331.7376333249349</v>
      </c>
      <c r="M634" s="7" t="str">
        <f t="shared" si="29"/>
        <v>Alta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0</v>
      </c>
      <c r="G635" s="73">
        <f>VLOOKUP($A635,Chik!$1:$1048576,10,FALSE)</f>
        <v>0</v>
      </c>
      <c r="H635" s="12">
        <f>VLOOKUP($A635,zika!$1:$1048576,10,FALSE)</f>
        <v>0</v>
      </c>
      <c r="I635" s="12">
        <f t="shared" si="27"/>
        <v>0</v>
      </c>
      <c r="J635" s="11">
        <v>10514</v>
      </c>
      <c r="K635" s="58" t="s">
        <v>1121</v>
      </c>
      <c r="L635" s="8">
        <f t="shared" si="28"/>
        <v>0</v>
      </c>
      <c r="M635" s="7" t="str">
        <f t="shared" si="29"/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1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1</v>
      </c>
      <c r="J636" s="11">
        <v>7105</v>
      </c>
      <c r="K636" s="58" t="s">
        <v>1121</v>
      </c>
      <c r="L636" s="8">
        <f t="shared" si="28"/>
        <v>14.074595355383533</v>
      </c>
      <c r="M636" s="7" t="str">
        <f t="shared" si="29"/>
        <v>Baixa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11459</v>
      </c>
      <c r="K637" s="58" t="s">
        <v>1121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7</v>
      </c>
      <c r="G638" s="12">
        <f>VLOOKUP($A638,Chik!$1:$1048576,10,FALSE)</f>
        <v>0</v>
      </c>
      <c r="H638" s="12">
        <f>VLOOKUP($A638,zika!$1:$1048576,10,FALSE)</f>
        <v>1</v>
      </c>
      <c r="I638" s="12">
        <f t="shared" si="27"/>
        <v>8</v>
      </c>
      <c r="J638" s="11">
        <v>17398</v>
      </c>
      <c r="K638" s="58" t="s">
        <v>1121</v>
      </c>
      <c r="L638" s="8">
        <f t="shared" si="28"/>
        <v>45.982296815725945</v>
      </c>
      <c r="M638" s="7" t="str">
        <f t="shared" si="29"/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4798</v>
      </c>
      <c r="K639" s="58" t="s">
        <v>1121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2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2</v>
      </c>
      <c r="J640" s="11">
        <v>8138</v>
      </c>
      <c r="K640" s="58" t="s">
        <v>1121</v>
      </c>
      <c r="L640" s="8">
        <f t="shared" si="28"/>
        <v>24.57606291472106</v>
      </c>
      <c r="M640" s="7" t="str">
        <f t="shared" si="29"/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1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1</v>
      </c>
      <c r="J641" s="11">
        <v>9487</v>
      </c>
      <c r="K641" s="58" t="s">
        <v>1121</v>
      </c>
      <c r="L641" s="8">
        <f t="shared" si="28"/>
        <v>10.540739959945189</v>
      </c>
      <c r="M641" s="7" t="str">
        <f t="shared" si="29"/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55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55</v>
      </c>
      <c r="J642" s="11">
        <v>331045</v>
      </c>
      <c r="K642" s="58" t="s">
        <v>1124</v>
      </c>
      <c r="L642" s="8">
        <f t="shared" si="28"/>
        <v>16.61405549094534</v>
      </c>
      <c r="M642" s="7" t="str">
        <f t="shared" si="29"/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24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24</v>
      </c>
      <c r="J643" s="11">
        <v>4019</v>
      </c>
      <c r="K643" s="58" t="s">
        <v>1121</v>
      </c>
      <c r="L643" s="8">
        <f t="shared" si="28"/>
        <v>597.16347350087085</v>
      </c>
      <c r="M643" s="7" t="str">
        <f t="shared" si="29"/>
        <v>Muito 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15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15</v>
      </c>
      <c r="J644" s="11">
        <v>10203</v>
      </c>
      <c r="K644" s="58" t="s">
        <v>1121</v>
      </c>
      <c r="L644" s="8">
        <f t="shared" si="28"/>
        <v>147.0155836518671</v>
      </c>
      <c r="M644" s="7" t="str">
        <f t="shared" si="29"/>
        <v>Média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8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8</v>
      </c>
      <c r="J645" s="11">
        <v>13659</v>
      </c>
      <c r="K645" s="58" t="s">
        <v>1121</v>
      </c>
      <c r="L645" s="8">
        <f t="shared" si="28"/>
        <v>58.569441393952708</v>
      </c>
      <c r="M645" s="7" t="str">
        <f t="shared" si="29"/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0</v>
      </c>
      <c r="J646" s="11">
        <v>5167</v>
      </c>
      <c r="K646" s="58" t="s">
        <v>1121</v>
      </c>
      <c r="L646" s="8">
        <f t="shared" ref="L646:L709" si="31">I646/J646*100000</f>
        <v>0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2599</v>
      </c>
      <c r="K647" s="58" t="s">
        <v>1121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5549</v>
      </c>
      <c r="K648" s="58" t="s">
        <v>1121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5783</v>
      </c>
      <c r="K649" s="58" t="s">
        <v>1121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8941</v>
      </c>
      <c r="K650" s="58" t="s">
        <v>1121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2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2</v>
      </c>
      <c r="J651" s="11">
        <v>12291</v>
      </c>
      <c r="K651" s="58" t="s">
        <v>1121</v>
      </c>
      <c r="L651" s="8">
        <f t="shared" si="31"/>
        <v>16.272068993572532</v>
      </c>
      <c r="M651" s="7" t="str">
        <f t="shared" si="32"/>
        <v>Baixa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30779</v>
      </c>
      <c r="K652" s="58" t="s">
        <v>1122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14346</v>
      </c>
      <c r="K653" s="58" t="s">
        <v>1121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29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29</v>
      </c>
      <c r="J654" s="11">
        <v>17858</v>
      </c>
      <c r="K654" s="58" t="s">
        <v>1121</v>
      </c>
      <c r="L654" s="8">
        <f t="shared" si="31"/>
        <v>162.39220517415163</v>
      </c>
      <c r="M654" s="7" t="str">
        <f t="shared" si="32"/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1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1</v>
      </c>
      <c r="J655" s="11">
        <v>5467</v>
      </c>
      <c r="K655" s="58" t="s">
        <v>1121</v>
      </c>
      <c r="L655" s="8">
        <f t="shared" si="31"/>
        <v>18.291567587342236</v>
      </c>
      <c r="M655" s="7" t="str">
        <f t="shared" si="32"/>
        <v>Baixa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12957</v>
      </c>
      <c r="K656" s="58" t="s">
        <v>1121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1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1</v>
      </c>
      <c r="J657" s="11">
        <v>4648</v>
      </c>
      <c r="K657" s="58" t="s">
        <v>1121</v>
      </c>
      <c r="L657" s="8">
        <f t="shared" si="31"/>
        <v>21.514629948364888</v>
      </c>
      <c r="M657" s="7" t="str">
        <f t="shared" si="32"/>
        <v>Baixa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2289</v>
      </c>
      <c r="K658" s="58" t="s">
        <v>1121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41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41</v>
      </c>
      <c r="J659" s="11">
        <v>7991</v>
      </c>
      <c r="K659" s="58" t="s">
        <v>1121</v>
      </c>
      <c r="L659" s="8">
        <f t="shared" si="31"/>
        <v>513.07721186334629</v>
      </c>
      <c r="M659" s="7" t="str">
        <f t="shared" si="32"/>
        <v>Muito Alta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3547</v>
      </c>
      <c r="K660" s="58" t="s">
        <v>1121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4566</v>
      </c>
      <c r="K661" s="58" t="s">
        <v>1121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1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1</v>
      </c>
      <c r="J662" s="11">
        <v>6198</v>
      </c>
      <c r="K662" s="58" t="s">
        <v>1121</v>
      </c>
      <c r="L662" s="8">
        <f t="shared" si="31"/>
        <v>16.134236850596967</v>
      </c>
      <c r="M662" s="7" t="str">
        <f t="shared" si="32"/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84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84</v>
      </c>
      <c r="J663" s="11">
        <v>10226</v>
      </c>
      <c r="K663" s="58" t="s">
        <v>1121</v>
      </c>
      <c r="L663" s="8">
        <f t="shared" si="31"/>
        <v>821.43555642479953</v>
      </c>
      <c r="M663" s="7" t="str">
        <f t="shared" si="32"/>
        <v>Muito Alta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85</v>
      </c>
      <c r="G664" s="12">
        <f>VLOOKUP($A664,Chik!$1:$1048576,10,FALSE)</f>
        <v>0</v>
      </c>
      <c r="H664" s="12">
        <f>VLOOKUP($A664,zika!$1:$1048576,10,FALSE)</f>
        <v>1</v>
      </c>
      <c r="I664" s="12">
        <f t="shared" si="30"/>
        <v>86</v>
      </c>
      <c r="J664" s="11">
        <v>135421</v>
      </c>
      <c r="K664" s="58" t="s">
        <v>1124</v>
      </c>
      <c r="L664" s="8">
        <f t="shared" si="31"/>
        <v>63.505660126568259</v>
      </c>
      <c r="M664" s="7" t="str">
        <f t="shared" si="32"/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2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2</v>
      </c>
      <c r="J665" s="11">
        <v>15525</v>
      </c>
      <c r="K665" s="58" t="s">
        <v>1121</v>
      </c>
      <c r="L665" s="8">
        <f t="shared" si="31"/>
        <v>12.882447665056359</v>
      </c>
      <c r="M665" s="7" t="str">
        <f t="shared" si="32"/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10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10</v>
      </c>
      <c r="J666" s="11">
        <v>25989</v>
      </c>
      <c r="K666" s="58" t="s">
        <v>1122</v>
      </c>
      <c r="L666" s="8">
        <f t="shared" si="31"/>
        <v>38.477817538189235</v>
      </c>
      <c r="M666" s="7" t="str">
        <f t="shared" si="32"/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35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35</v>
      </c>
      <c r="J667" s="11">
        <v>41349</v>
      </c>
      <c r="K667" s="58" t="s">
        <v>1122</v>
      </c>
      <c r="L667" s="8">
        <f t="shared" si="31"/>
        <v>84.645336041984081</v>
      </c>
      <c r="M667" s="7" t="str">
        <f t="shared" si="32"/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7007</v>
      </c>
      <c r="K668" s="58" t="s">
        <v>1121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30807</v>
      </c>
      <c r="K669" s="58" t="s">
        <v>1122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8113</v>
      </c>
      <c r="K670" s="58" t="s">
        <v>1121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3117</v>
      </c>
      <c r="K671" s="58" t="s">
        <v>1121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4454</v>
      </c>
      <c r="K672" s="58" t="s">
        <v>1121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4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4</v>
      </c>
      <c r="J673" s="11">
        <v>8541</v>
      </c>
      <c r="K673" s="58" t="s">
        <v>1121</v>
      </c>
      <c r="L673" s="8">
        <f t="shared" si="31"/>
        <v>46.832923545252314</v>
      </c>
      <c r="M673" s="7" t="str">
        <f t="shared" si="32"/>
        <v>Baixa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1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1</v>
      </c>
      <c r="J674" s="11">
        <v>4177</v>
      </c>
      <c r="K674" s="58" t="s">
        <v>1121</v>
      </c>
      <c r="L674" s="8">
        <f t="shared" si="31"/>
        <v>23.940627244433802</v>
      </c>
      <c r="M674" s="7" t="str">
        <f t="shared" si="32"/>
        <v>Baixa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1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1</v>
      </c>
      <c r="J675" s="11">
        <v>4793</v>
      </c>
      <c r="K675" s="58" t="s">
        <v>1121</v>
      </c>
      <c r="L675" s="8">
        <f t="shared" si="31"/>
        <v>20.863759649488838</v>
      </c>
      <c r="M675" s="7" t="str">
        <f t="shared" si="32"/>
        <v>Baixa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4438</v>
      </c>
      <c r="K676" s="58" t="s">
        <v>1121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3866</v>
      </c>
      <c r="K677" s="58" t="s">
        <v>1121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2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2</v>
      </c>
      <c r="J678" s="11">
        <v>6345</v>
      </c>
      <c r="K678" s="58" t="s">
        <v>1121</v>
      </c>
      <c r="L678" s="8">
        <f t="shared" si="31"/>
        <v>31.520882584712375</v>
      </c>
      <c r="M678" s="7" t="str">
        <f t="shared" si="32"/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4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4</v>
      </c>
      <c r="J679" s="11">
        <v>13743</v>
      </c>
      <c r="K679" s="58" t="s">
        <v>1121</v>
      </c>
      <c r="L679" s="8">
        <f t="shared" si="31"/>
        <v>29.105726551699046</v>
      </c>
      <c r="M679" s="7" t="str">
        <f t="shared" si="32"/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54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54</v>
      </c>
      <c r="J680" s="11">
        <v>218147</v>
      </c>
      <c r="K680" s="58" t="s">
        <v>1124</v>
      </c>
      <c r="L680" s="8">
        <f t="shared" si="31"/>
        <v>24.753950317904902</v>
      </c>
      <c r="M680" s="7" t="str">
        <f t="shared" si="32"/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16111</v>
      </c>
      <c r="K681" s="58" t="s">
        <v>1121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10836</v>
      </c>
      <c r="K682" s="58" t="s">
        <v>1121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5248</v>
      </c>
      <c r="K683" s="58" t="s">
        <v>1121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14620</v>
      </c>
      <c r="K684" s="58" t="s">
        <v>1121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8974</v>
      </c>
      <c r="K685" s="58" t="s">
        <v>1121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4905</v>
      </c>
      <c r="K686" s="58" t="s">
        <v>1121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7155</v>
      </c>
      <c r="K687" s="58" t="s">
        <v>1121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3449</v>
      </c>
      <c r="K688" s="58" t="s">
        <v>1121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1</v>
      </c>
      <c r="J689" s="11">
        <v>5522</v>
      </c>
      <c r="K689" s="58" t="s">
        <v>1121</v>
      </c>
      <c r="L689" s="8">
        <f t="shared" si="31"/>
        <v>18.109380659181458</v>
      </c>
      <c r="M689" s="7" t="str">
        <f t="shared" si="32"/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2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2</v>
      </c>
      <c r="J690" s="11">
        <v>42751</v>
      </c>
      <c r="K690" s="58" t="s">
        <v>1122</v>
      </c>
      <c r="L690" s="8">
        <f t="shared" si="31"/>
        <v>4.6782531402774206</v>
      </c>
      <c r="M690" s="7" t="str">
        <f t="shared" si="32"/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3343</v>
      </c>
      <c r="K691" s="58" t="s">
        <v>1121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10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10</v>
      </c>
      <c r="J692" s="11">
        <v>19608</v>
      </c>
      <c r="K692" s="58" t="s">
        <v>1121</v>
      </c>
      <c r="L692" s="8">
        <f t="shared" si="31"/>
        <v>50.999592003263977</v>
      </c>
      <c r="M692" s="7" t="str">
        <f t="shared" si="32"/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4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4</v>
      </c>
      <c r="J693" s="11">
        <v>7128</v>
      </c>
      <c r="K693" s="58" t="s">
        <v>1121</v>
      </c>
      <c r="L693" s="8">
        <f t="shared" si="31"/>
        <v>56.116722783389456</v>
      </c>
      <c r="M693" s="7" t="str">
        <f t="shared" si="32"/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3853</v>
      </c>
      <c r="K694" s="58" t="s">
        <v>1121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2</v>
      </c>
      <c r="J695" s="11">
        <v>7696</v>
      </c>
      <c r="K695" s="58" t="s">
        <v>1121</v>
      </c>
      <c r="L695" s="8">
        <f t="shared" si="31"/>
        <v>25.987525987525988</v>
      </c>
      <c r="M695" s="7" t="str">
        <f t="shared" si="32"/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9</v>
      </c>
      <c r="G696" s="12">
        <f>VLOOKUP($A696,Chik!$1:$1048576,10,FALSE)</f>
        <v>1</v>
      </c>
      <c r="H696" s="12">
        <f>VLOOKUP($A696,zika!$1:$1048576,10,FALSE)</f>
        <v>0</v>
      </c>
      <c r="I696" s="12">
        <f t="shared" si="30"/>
        <v>10</v>
      </c>
      <c r="J696" s="11">
        <v>3971</v>
      </c>
      <c r="K696" s="58" t="s">
        <v>1121</v>
      </c>
      <c r="L696" s="8">
        <f t="shared" si="31"/>
        <v>251.82573659027955</v>
      </c>
      <c r="M696" s="7" t="str">
        <f t="shared" si="32"/>
        <v>Média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2438</v>
      </c>
      <c r="K697" s="58" t="s">
        <v>1121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1</v>
      </c>
      <c r="G698" s="12">
        <f>VLOOKUP($A698,Chik!$1:$1048576,10,FALSE)</f>
        <v>1</v>
      </c>
      <c r="H698" s="12">
        <f>VLOOKUP($A698,zika!$1:$1048576,10,FALSE)</f>
        <v>0</v>
      </c>
      <c r="I698" s="12">
        <f t="shared" si="30"/>
        <v>2</v>
      </c>
      <c r="J698" s="11">
        <v>4807</v>
      </c>
      <c r="K698" s="58" t="s">
        <v>1121</v>
      </c>
      <c r="L698" s="8">
        <f t="shared" si="31"/>
        <v>41.605991262741831</v>
      </c>
      <c r="M698" s="7" t="str">
        <f t="shared" si="32"/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8681</v>
      </c>
      <c r="K699" s="58" t="s">
        <v>1121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15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15</v>
      </c>
      <c r="J700" s="11">
        <v>33934</v>
      </c>
      <c r="K700" s="58" t="s">
        <v>1122</v>
      </c>
      <c r="L700" s="8">
        <f t="shared" si="31"/>
        <v>44.203453763187362</v>
      </c>
      <c r="M700" s="7" t="str">
        <f t="shared" si="32"/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1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1</v>
      </c>
      <c r="J701" s="11">
        <v>4274</v>
      </c>
      <c r="K701" s="58" t="s">
        <v>1121</v>
      </c>
      <c r="L701" s="8">
        <f t="shared" si="31"/>
        <v>23.39728591483388</v>
      </c>
      <c r="M701" s="7" t="str">
        <f t="shared" si="32"/>
        <v>Baixa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3789</v>
      </c>
      <c r="K702" s="58" t="s">
        <v>1121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19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19</v>
      </c>
      <c r="J703" s="11">
        <v>18434</v>
      </c>
      <c r="K703" s="58" t="s">
        <v>1121</v>
      </c>
      <c r="L703" s="8">
        <f t="shared" si="31"/>
        <v>103.07041336660519</v>
      </c>
      <c r="M703" s="7" t="str">
        <f t="shared" si="32"/>
        <v>Média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3602</v>
      </c>
      <c r="K704" s="58" t="s">
        <v>1121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53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53</v>
      </c>
      <c r="J705" s="11">
        <v>3937</v>
      </c>
      <c r="K705" s="58" t="s">
        <v>1121</v>
      </c>
      <c r="L705" s="8">
        <f t="shared" si="31"/>
        <v>1346.2026924053848</v>
      </c>
      <c r="M705" s="7" t="str">
        <f t="shared" si="32"/>
        <v>Muito Alta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10"/>
      <c r="T705" s="10"/>
      <c r="U705" s="10"/>
    </row>
    <row r="706" spans="1:21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3877</v>
      </c>
      <c r="K706" s="58" t="s">
        <v>1121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2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2</v>
      </c>
      <c r="J707" s="11">
        <v>11677</v>
      </c>
      <c r="K707" s="58" t="s">
        <v>1121</v>
      </c>
      <c r="L707" s="8">
        <f t="shared" si="31"/>
        <v>17.127686905883358</v>
      </c>
      <c r="M707" s="7" t="str">
        <f t="shared" si="32"/>
        <v>Baixa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117</v>
      </c>
      <c r="G708" s="12">
        <f>VLOOKUP($A708,Chik!$1:$1048576,10,FALSE)</f>
        <v>0</v>
      </c>
      <c r="H708" s="12">
        <f>VLOOKUP($A708,zika!$1:$1048576,10,FALSE)</f>
        <v>2</v>
      </c>
      <c r="I708" s="12">
        <f t="shared" si="30"/>
        <v>119</v>
      </c>
      <c r="J708" s="11">
        <v>28054</v>
      </c>
      <c r="K708" s="58" t="s">
        <v>1122</v>
      </c>
      <c r="L708" s="8">
        <f t="shared" si="31"/>
        <v>424.18193483995151</v>
      </c>
      <c r="M708" s="7" t="str">
        <f t="shared" si="32"/>
        <v>Alta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21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7256</v>
      </c>
      <c r="K709" s="58" t="s">
        <v>1121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1770</v>
      </c>
      <c r="K710" s="58" t="s">
        <v>1121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3109</v>
      </c>
      <c r="K711" s="58" t="s">
        <v>1121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46555</v>
      </c>
      <c r="K712" s="58" t="s">
        <v>1122</v>
      </c>
      <c r="L712" s="8">
        <f t="shared" si="34"/>
        <v>0</v>
      </c>
      <c r="M712" s="7" t="str">
        <f t="shared" si="35"/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21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5220</v>
      </c>
      <c r="K713" s="58" t="s">
        <v>1121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3721</v>
      </c>
      <c r="K714" s="58" t="s">
        <v>1121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1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1</v>
      </c>
      <c r="J715" s="11">
        <v>5630</v>
      </c>
      <c r="K715" s="58" t="s">
        <v>1121</v>
      </c>
      <c r="L715" s="8">
        <f t="shared" si="34"/>
        <v>17.761989342806395</v>
      </c>
      <c r="M715" s="7" t="str">
        <f t="shared" si="35"/>
        <v>Baixa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3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3</v>
      </c>
      <c r="J716" s="11">
        <v>17393</v>
      </c>
      <c r="K716" s="58" t="s">
        <v>1121</v>
      </c>
      <c r="L716" s="8">
        <f t="shared" si="34"/>
        <v>17.248318288966825</v>
      </c>
      <c r="M716" s="7" t="str">
        <f t="shared" si="35"/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3377</v>
      </c>
      <c r="K717" s="58" t="s">
        <v>1121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3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3</v>
      </c>
      <c r="J718" s="11">
        <v>56163</v>
      </c>
      <c r="K718" s="58" t="s">
        <v>1122</v>
      </c>
      <c r="L718" s="8">
        <f t="shared" si="34"/>
        <v>5.3415950002670796</v>
      </c>
      <c r="M718" s="7" t="str">
        <f t="shared" si="35"/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21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6535</v>
      </c>
      <c r="K719" s="58" t="s">
        <v>1121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7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7</v>
      </c>
      <c r="J720" s="11">
        <v>6200</v>
      </c>
      <c r="K720" s="58" t="s">
        <v>1121</v>
      </c>
      <c r="L720" s="8">
        <f t="shared" si="34"/>
        <v>112.90322580645163</v>
      </c>
      <c r="M720" s="7" t="str">
        <f t="shared" si="35"/>
        <v>Média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4889</v>
      </c>
      <c r="K721" s="58" t="s">
        <v>1121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4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4</v>
      </c>
      <c r="J722" s="11">
        <v>12164</v>
      </c>
      <c r="K722" s="58" t="s">
        <v>1121</v>
      </c>
      <c r="L722" s="8">
        <f t="shared" si="34"/>
        <v>32.883919763235781</v>
      </c>
      <c r="M722" s="7" t="str">
        <f t="shared" si="35"/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4015</v>
      </c>
      <c r="K723" s="58" t="s">
        <v>1121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3963</v>
      </c>
      <c r="K724" s="58" t="s">
        <v>1121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6923</v>
      </c>
      <c r="K725" s="58" t="s">
        <v>1121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5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5</v>
      </c>
      <c r="J726" s="11">
        <v>12218</v>
      </c>
      <c r="K726" s="58" t="s">
        <v>1121</v>
      </c>
      <c r="L726" s="8">
        <f t="shared" si="34"/>
        <v>40.923228024226553</v>
      </c>
      <c r="M726" s="7" t="str">
        <f t="shared" si="35"/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8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8</v>
      </c>
      <c r="J727" s="11">
        <v>10818</v>
      </c>
      <c r="K727" s="58" t="s">
        <v>1121</v>
      </c>
      <c r="L727" s="8">
        <f t="shared" si="34"/>
        <v>73.95082270290257</v>
      </c>
      <c r="M727" s="7" t="str">
        <f t="shared" si="35"/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0</v>
      </c>
      <c r="J728" s="11">
        <v>3161</v>
      </c>
      <c r="K728" s="58" t="s">
        <v>1121</v>
      </c>
      <c r="L728" s="8">
        <f t="shared" si="34"/>
        <v>0</v>
      </c>
      <c r="M728" s="7" t="str">
        <f t="shared" si="35"/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2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2</v>
      </c>
      <c r="J729" s="11">
        <v>25332</v>
      </c>
      <c r="K729" s="58" t="s">
        <v>1122</v>
      </c>
      <c r="L729" s="8">
        <f t="shared" si="34"/>
        <v>7.8951523764408655</v>
      </c>
      <c r="M729" s="7" t="str">
        <f t="shared" si="35"/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10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10</v>
      </c>
      <c r="J730" s="11">
        <v>35145</v>
      </c>
      <c r="K730" s="58" t="s">
        <v>1122</v>
      </c>
      <c r="L730" s="8">
        <f t="shared" si="34"/>
        <v>28.453549580310142</v>
      </c>
      <c r="M730" s="7" t="str">
        <f t="shared" si="35"/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5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5</v>
      </c>
      <c r="J731" s="11">
        <v>7407</v>
      </c>
      <c r="K731" s="58" t="s">
        <v>1121</v>
      </c>
      <c r="L731" s="8">
        <f t="shared" si="34"/>
        <v>67.503712704198733</v>
      </c>
      <c r="M731" s="7" t="str">
        <f t="shared" si="35"/>
        <v>Baixa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4896</v>
      </c>
      <c r="K732" s="58" t="s">
        <v>1121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2753</v>
      </c>
      <c r="K733" s="58" t="s">
        <v>1121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4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4</v>
      </c>
      <c r="J734" s="11">
        <v>25235</v>
      </c>
      <c r="K734" s="58" t="s">
        <v>1122</v>
      </c>
      <c r="L734" s="8">
        <f t="shared" si="34"/>
        <v>15.851000594412524</v>
      </c>
      <c r="M734" s="7" t="str">
        <f t="shared" si="35"/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12899</v>
      </c>
      <c r="K735" s="58" t="s">
        <v>1121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9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9</v>
      </c>
      <c r="J736" s="11">
        <v>89653</v>
      </c>
      <c r="K736" s="58" t="s">
        <v>1123</v>
      </c>
      <c r="L736" s="8">
        <f t="shared" si="34"/>
        <v>10.038704784000535</v>
      </c>
      <c r="M736" s="7" t="str">
        <f t="shared" si="35"/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11440</v>
      </c>
      <c r="K737" s="58" t="s">
        <v>1121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5798</v>
      </c>
      <c r="K738" s="58" t="s">
        <v>1121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7553</v>
      </c>
      <c r="K739" s="58" t="s">
        <v>1121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4389</v>
      </c>
      <c r="K740" s="58" t="s">
        <v>1121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1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1</v>
      </c>
      <c r="J741" s="11">
        <v>23524</v>
      </c>
      <c r="K741" s="58" t="s">
        <v>1121</v>
      </c>
      <c r="L741" s="8">
        <f t="shared" si="34"/>
        <v>4.2509777248767211</v>
      </c>
      <c r="M741" s="7" t="str">
        <f t="shared" si="35"/>
        <v>Baixa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1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1</v>
      </c>
      <c r="J742" s="11">
        <v>15781</v>
      </c>
      <c r="K742" s="58" t="s">
        <v>1121</v>
      </c>
      <c r="L742" s="8">
        <f t="shared" si="34"/>
        <v>6.3367340472720359</v>
      </c>
      <c r="M742" s="7" t="str">
        <f t="shared" si="35"/>
        <v>Baixa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1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1</v>
      </c>
      <c r="J743" s="11">
        <v>26272</v>
      </c>
      <c r="K743" s="58" t="s">
        <v>1122</v>
      </c>
      <c r="L743" s="8">
        <f t="shared" si="34"/>
        <v>3.8063337393422652</v>
      </c>
      <c r="M743" s="7" t="str">
        <f t="shared" si="35"/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22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22</v>
      </c>
      <c r="J744" s="11">
        <v>30989</v>
      </c>
      <c r="K744" s="58" t="s">
        <v>1122</v>
      </c>
      <c r="L744" s="8">
        <f t="shared" si="34"/>
        <v>70.992932976217375</v>
      </c>
      <c r="M744" s="7" t="str">
        <f t="shared" si="35"/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2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2</v>
      </c>
      <c r="J745" s="11">
        <v>7371</v>
      </c>
      <c r="K745" s="58" t="s">
        <v>1121</v>
      </c>
      <c r="L745" s="8">
        <f t="shared" si="34"/>
        <v>27.133360466693802</v>
      </c>
      <c r="M745" s="7" t="str">
        <f t="shared" si="35"/>
        <v>Baixa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30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30</v>
      </c>
      <c r="J746" s="11">
        <v>23385</v>
      </c>
      <c r="K746" s="58" t="s">
        <v>1121</v>
      </c>
      <c r="L746" s="8">
        <f t="shared" si="34"/>
        <v>128.28736369467606</v>
      </c>
      <c r="M746" s="7" t="str">
        <f t="shared" si="35"/>
        <v>Média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12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12</v>
      </c>
      <c r="J747" s="11">
        <v>4255</v>
      </c>
      <c r="K747" s="58" t="s">
        <v>1121</v>
      </c>
      <c r="L747" s="8">
        <f t="shared" si="34"/>
        <v>282.021151586369</v>
      </c>
      <c r="M747" s="7" t="str">
        <f t="shared" si="35"/>
        <v>Média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106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106</v>
      </c>
      <c r="J748" s="11">
        <v>4927</v>
      </c>
      <c r="K748" s="58" t="s">
        <v>1121</v>
      </c>
      <c r="L748" s="8">
        <f t="shared" si="34"/>
        <v>2151.4105946823624</v>
      </c>
      <c r="M748" s="7" t="str">
        <f t="shared" si="35"/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4183</v>
      </c>
      <c r="K749" s="58" t="s">
        <v>1121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3865</v>
      </c>
      <c r="K750" s="58" t="s">
        <v>1121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43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43</v>
      </c>
      <c r="J751" s="11">
        <v>5454</v>
      </c>
      <c r="K751" s="58" t="s">
        <v>1121</v>
      </c>
      <c r="L751" s="8">
        <f t="shared" si="34"/>
        <v>788.41217455078834</v>
      </c>
      <c r="M751" s="7" t="str">
        <f t="shared" si="35"/>
        <v>Muito Alta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6477</v>
      </c>
      <c r="K752" s="58" t="s">
        <v>1121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2775</v>
      </c>
      <c r="K753" s="58" t="s">
        <v>1121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22</v>
      </c>
      <c r="G754" s="12">
        <f>VLOOKUP($A754,Chik!$1:$1048576,10,FALSE)</f>
        <v>0</v>
      </c>
      <c r="H754" s="12">
        <f>VLOOKUP($A754,zika!$1:$1048576,10,FALSE)</f>
        <v>2</v>
      </c>
      <c r="I754" s="12">
        <f t="shared" si="33"/>
        <v>24</v>
      </c>
      <c r="J754" s="11">
        <v>45488</v>
      </c>
      <c r="K754" s="58" t="s">
        <v>1122</v>
      </c>
      <c r="L754" s="8">
        <f t="shared" si="34"/>
        <v>52.761167780513546</v>
      </c>
      <c r="M754" s="7" t="str">
        <f t="shared" si="35"/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6933</v>
      </c>
      <c r="K755" s="58" t="s">
        <v>1121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4709</v>
      </c>
      <c r="K756" s="58" t="s">
        <v>1121</v>
      </c>
      <c r="L756" s="8">
        <f t="shared" si="34"/>
        <v>0</v>
      </c>
      <c r="M756" s="7" t="str">
        <f t="shared" si="35"/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5291</v>
      </c>
      <c r="K757" s="58" t="s">
        <v>1121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74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74</v>
      </c>
      <c r="J758" s="11">
        <v>7858</v>
      </c>
      <c r="K758" s="58" t="s">
        <v>1121</v>
      </c>
      <c r="L758" s="8">
        <f t="shared" si="34"/>
        <v>941.71544922372095</v>
      </c>
      <c r="M758" s="7" t="str">
        <f t="shared" si="35"/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1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1</v>
      </c>
      <c r="J759" s="11">
        <v>12139</v>
      </c>
      <c r="K759" s="58" t="s">
        <v>1121</v>
      </c>
      <c r="L759" s="8">
        <f t="shared" si="34"/>
        <v>8.237910865804432</v>
      </c>
      <c r="M759" s="7" t="str">
        <f t="shared" si="35"/>
        <v>Baixa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7026</v>
      </c>
      <c r="K760" s="58" t="s">
        <v>1121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5455</v>
      </c>
      <c r="K761" s="58" t="s">
        <v>1121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2991</v>
      </c>
      <c r="K762" s="58" t="s">
        <v>1121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6479</v>
      </c>
      <c r="K763" s="58" t="s">
        <v>1121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1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1</v>
      </c>
      <c r="J764" s="11">
        <v>10129</v>
      </c>
      <c r="K764" s="58" t="s">
        <v>1121</v>
      </c>
      <c r="L764" s="8">
        <f t="shared" si="34"/>
        <v>9.8726429065060728</v>
      </c>
      <c r="M764" s="7" t="str">
        <f t="shared" si="35"/>
        <v>Baixa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3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3</v>
      </c>
      <c r="J765" s="11">
        <v>6684</v>
      </c>
      <c r="K765" s="58" t="s">
        <v>1121</v>
      </c>
      <c r="L765" s="8">
        <f t="shared" si="34"/>
        <v>44.88330341113106</v>
      </c>
      <c r="M765" s="7" t="str">
        <f t="shared" si="35"/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19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19</v>
      </c>
      <c r="J766" s="11">
        <v>70450</v>
      </c>
      <c r="K766" s="58" t="s">
        <v>1123</v>
      </c>
      <c r="L766" s="8">
        <f t="shared" si="34"/>
        <v>26.969481902058199</v>
      </c>
      <c r="M766" s="7" t="str">
        <f t="shared" si="35"/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1520</v>
      </c>
      <c r="K767" s="58" t="s">
        <v>1121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1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1</v>
      </c>
      <c r="J768" s="11">
        <v>2231</v>
      </c>
      <c r="K768" s="58" t="s">
        <v>1121</v>
      </c>
      <c r="L768" s="8">
        <f t="shared" si="34"/>
        <v>44.822949350067233</v>
      </c>
      <c r="M768" s="7" t="str">
        <f t="shared" si="35"/>
        <v>Baixa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8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8</v>
      </c>
      <c r="J769" s="11">
        <v>10922</v>
      </c>
      <c r="K769" s="58" t="s">
        <v>1121</v>
      </c>
      <c r="L769" s="8">
        <f t="shared" si="34"/>
        <v>73.24665812122322</v>
      </c>
      <c r="M769" s="7" t="str">
        <f t="shared" si="35"/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2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2</v>
      </c>
      <c r="J770" s="11">
        <v>7042</v>
      </c>
      <c r="K770" s="58" t="s">
        <v>1121</v>
      </c>
      <c r="L770" s="8">
        <f t="shared" si="34"/>
        <v>28.401022436807725</v>
      </c>
      <c r="M770" s="7" t="str">
        <f t="shared" si="35"/>
        <v>Baixa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7056</v>
      </c>
      <c r="K771" s="58" t="s">
        <v>1121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7687</v>
      </c>
      <c r="K772" s="58" t="s">
        <v>1121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6869</v>
      </c>
      <c r="K773" s="58" t="s">
        <v>1121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6236</v>
      </c>
      <c r="K774" s="58" t="s">
        <v>1121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9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9</v>
      </c>
      <c r="J775" s="11">
        <v>32069</v>
      </c>
      <c r="K775" s="58" t="s">
        <v>1122</v>
      </c>
      <c r="L775" s="8">
        <f t="shared" si="37"/>
        <v>28.06448595216564</v>
      </c>
      <c r="M775" s="7" t="str">
        <f t="shared" si="38"/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2661</v>
      </c>
      <c r="K776" s="58" t="s">
        <v>1121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5352</v>
      </c>
      <c r="K777" s="58" t="s">
        <v>1121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2007</v>
      </c>
      <c r="K778" s="58" t="s">
        <v>1121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3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3</v>
      </c>
      <c r="J779" s="11">
        <v>7764</v>
      </c>
      <c r="K779" s="58" t="s">
        <v>1121</v>
      </c>
      <c r="L779" s="8">
        <f t="shared" si="37"/>
        <v>38.639876352395675</v>
      </c>
      <c r="M779" s="7" t="str">
        <f t="shared" si="38"/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1545</v>
      </c>
      <c r="K780" s="58" t="s">
        <v>1121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4209</v>
      </c>
      <c r="K781" s="58" t="s">
        <v>1121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5786</v>
      </c>
      <c r="K782" s="58" t="s">
        <v>1121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3527</v>
      </c>
      <c r="K783" s="58" t="s">
        <v>1121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10451</v>
      </c>
      <c r="K784" s="58" t="s">
        <v>1121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7319</v>
      </c>
      <c r="K785" s="58" t="s">
        <v>1121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1848</v>
      </c>
      <c r="K786" s="58" t="s">
        <v>1121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4293</v>
      </c>
      <c r="K787" s="58" t="s">
        <v>1121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786</v>
      </c>
      <c r="K788" s="58" t="s">
        <v>1121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1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1</v>
      </c>
      <c r="J789" s="11">
        <v>11493</v>
      </c>
      <c r="K789" s="58" t="s">
        <v>1121</v>
      </c>
      <c r="L789" s="8">
        <f t="shared" si="37"/>
        <v>8.7009484033759676</v>
      </c>
      <c r="M789" s="7" t="str">
        <f t="shared" si="38"/>
        <v>Baixa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11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11</v>
      </c>
      <c r="J790" s="11">
        <v>8685</v>
      </c>
      <c r="K790" s="58" t="s">
        <v>1121</v>
      </c>
      <c r="L790" s="8">
        <f t="shared" si="37"/>
        <v>126.65515256188831</v>
      </c>
      <c r="M790" s="7" t="str">
        <f t="shared" si="38"/>
        <v>Média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7670</v>
      </c>
      <c r="K791" s="58" t="s">
        <v>1121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4752</v>
      </c>
      <c r="K792" s="58" t="s">
        <v>1121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1970</v>
      </c>
      <c r="K793" s="58" t="s">
        <v>1121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20993</v>
      </c>
      <c r="K794" s="58" t="s">
        <v>1121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145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145</v>
      </c>
      <c r="J795" s="11">
        <v>237286</v>
      </c>
      <c r="K795" s="58" t="s">
        <v>1124</v>
      </c>
      <c r="L795" s="8">
        <f t="shared" si="37"/>
        <v>61.10769282637829</v>
      </c>
      <c r="M795" s="7" t="str">
        <f t="shared" si="38"/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3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3</v>
      </c>
      <c r="J796" s="11">
        <v>12134</v>
      </c>
      <c r="K796" s="58" t="s">
        <v>1121</v>
      </c>
      <c r="L796" s="8">
        <f t="shared" si="37"/>
        <v>24.723916268336907</v>
      </c>
      <c r="M796" s="7" t="str">
        <f t="shared" si="38"/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2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2</v>
      </c>
      <c r="J797" s="11">
        <v>2258</v>
      </c>
      <c r="K797" s="58" t="s">
        <v>1121</v>
      </c>
      <c r="L797" s="8">
        <f t="shared" si="37"/>
        <v>88.57395925597875</v>
      </c>
      <c r="M797" s="7" t="str">
        <f t="shared" si="38"/>
        <v>Baixa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6227</v>
      </c>
      <c r="K798" s="58" t="s">
        <v>1121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2612</v>
      </c>
      <c r="K799" s="58" t="s">
        <v>1121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1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1</v>
      </c>
      <c r="J800" s="11">
        <v>19528</v>
      </c>
      <c r="K800" s="58" t="s">
        <v>1121</v>
      </c>
      <c r="L800" s="8">
        <f t="shared" si="37"/>
        <v>5.1208521097910698</v>
      </c>
      <c r="M800" s="7" t="str">
        <f t="shared" si="38"/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2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2</v>
      </c>
      <c r="J801" s="11">
        <v>5594</v>
      </c>
      <c r="K801" s="58" t="s">
        <v>1121</v>
      </c>
      <c r="L801" s="8">
        <f t="shared" si="37"/>
        <v>35.752592062924563</v>
      </c>
      <c r="M801" s="7" t="str">
        <f t="shared" si="38"/>
        <v>Baixa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1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1</v>
      </c>
      <c r="J802" s="11">
        <v>6112</v>
      </c>
      <c r="K802" s="58" t="s">
        <v>1121</v>
      </c>
      <c r="L802" s="8">
        <f t="shared" si="37"/>
        <v>16.36125654450262</v>
      </c>
      <c r="M802" s="7" t="str">
        <f t="shared" si="38"/>
        <v>Baixa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1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1</v>
      </c>
      <c r="J803" s="11">
        <v>3792</v>
      </c>
      <c r="K803" s="58" t="s">
        <v>1121</v>
      </c>
      <c r="L803" s="8">
        <f t="shared" si="37"/>
        <v>26.371308016877634</v>
      </c>
      <c r="M803" s="7" t="str">
        <f t="shared" si="38"/>
        <v>Baixa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6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6</v>
      </c>
      <c r="J804" s="11">
        <v>33858</v>
      </c>
      <c r="K804" s="58" t="s">
        <v>1122</v>
      </c>
      <c r="L804" s="8">
        <f t="shared" si="37"/>
        <v>17.721070352649299</v>
      </c>
      <c r="M804" s="7" t="str">
        <f t="shared" si="38"/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29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29</v>
      </c>
      <c r="J805" s="11">
        <v>3119</v>
      </c>
      <c r="K805" s="58" t="s">
        <v>1121</v>
      </c>
      <c r="L805" s="8">
        <f t="shared" si="37"/>
        <v>929.78518756011533</v>
      </c>
      <c r="M805" s="7" t="str">
        <f t="shared" si="38"/>
        <v>Muito Alta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4711</v>
      </c>
      <c r="K806" s="58" t="s">
        <v>1121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1879</v>
      </c>
      <c r="K807" s="58" t="s">
        <v>1121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4055</v>
      </c>
      <c r="K808" s="58" t="s">
        <v>1121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1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1</v>
      </c>
      <c r="J809" s="11">
        <v>14350</v>
      </c>
      <c r="K809" s="58" t="s">
        <v>1121</v>
      </c>
      <c r="L809" s="8">
        <f t="shared" si="37"/>
        <v>6.968641114982578</v>
      </c>
      <c r="M809" s="7" t="str">
        <f t="shared" si="38"/>
        <v>Baixa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11650</v>
      </c>
      <c r="K810" s="58" t="s">
        <v>1121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65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65</v>
      </c>
      <c r="J811" s="11">
        <v>140235</v>
      </c>
      <c r="K811" s="58" t="s">
        <v>1124</v>
      </c>
      <c r="L811" s="8">
        <f t="shared" si="37"/>
        <v>46.350768353121545</v>
      </c>
      <c r="M811" s="7" t="str">
        <f t="shared" si="38"/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40</v>
      </c>
      <c r="G812" s="12">
        <f>VLOOKUP($A812,Chik!$1:$1048576,10,FALSE)</f>
        <v>0</v>
      </c>
      <c r="H812" s="12">
        <f>VLOOKUP($A812,zika!$1:$1048576,10,FALSE)</f>
        <v>4</v>
      </c>
      <c r="I812" s="12">
        <f t="shared" si="36"/>
        <v>44</v>
      </c>
      <c r="J812" s="11">
        <v>89090</v>
      </c>
      <c r="K812" s="58" t="s">
        <v>1123</v>
      </c>
      <c r="L812" s="8">
        <f t="shared" si="37"/>
        <v>49.388259063867999</v>
      </c>
      <c r="M812" s="7" t="str">
        <f t="shared" si="38"/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2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2</v>
      </c>
      <c r="J813" s="11">
        <v>7886</v>
      </c>
      <c r="K813" s="58" t="s">
        <v>1121</v>
      </c>
      <c r="L813" s="8">
        <f t="shared" si="37"/>
        <v>25.3613999492772</v>
      </c>
      <c r="M813" s="7" t="str">
        <f t="shared" si="38"/>
        <v>Baixa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13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13</v>
      </c>
      <c r="J814" s="11">
        <v>6539</v>
      </c>
      <c r="K814" s="58" t="s">
        <v>1121</v>
      </c>
      <c r="L814" s="8">
        <f t="shared" si="37"/>
        <v>198.80715705765405</v>
      </c>
      <c r="M814" s="7" t="str">
        <f t="shared" si="38"/>
        <v>Média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499</v>
      </c>
      <c r="G815" s="12">
        <f>VLOOKUP($A815,Chik!$1:$1048576,10,FALSE)</f>
        <v>1</v>
      </c>
      <c r="H815" s="12">
        <f>VLOOKUP($A815,zika!$1:$1048576,10,FALSE)</f>
        <v>1</v>
      </c>
      <c r="I815" s="12">
        <f t="shared" si="36"/>
        <v>501</v>
      </c>
      <c r="J815" s="11">
        <v>16602</v>
      </c>
      <c r="K815" s="58" t="s">
        <v>1121</v>
      </c>
      <c r="L815" s="8">
        <f t="shared" si="37"/>
        <v>3017.7087097940007</v>
      </c>
      <c r="M815" s="7" t="str">
        <f t="shared" si="38"/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4093</v>
      </c>
      <c r="K816" s="58" t="s">
        <v>1121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6217</v>
      </c>
      <c r="K817" s="58" t="s">
        <v>1121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1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1</v>
      </c>
      <c r="J818" s="11">
        <v>8201</v>
      </c>
      <c r="K818" s="58" t="s">
        <v>1121</v>
      </c>
      <c r="L818" s="8">
        <f t="shared" si="37"/>
        <v>12.193634922570419</v>
      </c>
      <c r="M818" s="7" t="str">
        <f t="shared" si="38"/>
        <v>Baixa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1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1</v>
      </c>
      <c r="J819" s="11">
        <v>78913</v>
      </c>
      <c r="K819" s="58" t="s">
        <v>1123</v>
      </c>
      <c r="L819" s="8">
        <f t="shared" si="37"/>
        <v>1.2672183290459114</v>
      </c>
      <c r="M819" s="7" t="str">
        <f t="shared" si="38"/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10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10</v>
      </c>
      <c r="J820" s="11">
        <v>31984</v>
      </c>
      <c r="K820" s="58" t="s">
        <v>1122</v>
      </c>
      <c r="L820" s="8">
        <f t="shared" si="37"/>
        <v>31.265632816408203</v>
      </c>
      <c r="M820" s="7" t="str">
        <f t="shared" si="38"/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6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6</v>
      </c>
      <c r="J821" s="11">
        <v>56546</v>
      </c>
      <c r="K821" s="58" t="s">
        <v>1122</v>
      </c>
      <c r="L821" s="8">
        <f t="shared" si="37"/>
        <v>10.610830120609769</v>
      </c>
      <c r="M821" s="7" t="str">
        <f t="shared" si="38"/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11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11</v>
      </c>
      <c r="J822" s="11">
        <v>6698</v>
      </c>
      <c r="K822" s="58" t="s">
        <v>1121</v>
      </c>
      <c r="L822" s="8">
        <f t="shared" si="37"/>
        <v>164.22812779934307</v>
      </c>
      <c r="M822" s="7" t="str">
        <f t="shared" si="38"/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2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2</v>
      </c>
      <c r="J823" s="11">
        <v>25253</v>
      </c>
      <c r="K823" s="58" t="s">
        <v>1122</v>
      </c>
      <c r="L823" s="8">
        <f t="shared" si="37"/>
        <v>7.9198511067991921</v>
      </c>
      <c r="M823" s="7" t="str">
        <f t="shared" si="38"/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14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14</v>
      </c>
      <c r="J824" s="11">
        <v>19797</v>
      </c>
      <c r="K824" s="58" t="s">
        <v>1121</v>
      </c>
      <c r="L824" s="8">
        <f t="shared" si="37"/>
        <v>70.71778552305905</v>
      </c>
      <c r="M824" s="7" t="str">
        <f t="shared" si="38"/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5008</v>
      </c>
      <c r="K825" s="58" t="s">
        <v>1121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336</v>
      </c>
      <c r="G826" s="12">
        <f>VLOOKUP($A826,Chik!$1:$1048576,10,FALSE)</f>
        <v>1</v>
      </c>
      <c r="H826" s="12">
        <f>VLOOKUP($A826,zika!$1:$1048576,10,FALSE)</f>
        <v>7</v>
      </c>
      <c r="I826" s="12">
        <f t="shared" si="36"/>
        <v>344</v>
      </c>
      <c r="J826" s="11">
        <v>114265</v>
      </c>
      <c r="K826" s="58" t="s">
        <v>1124</v>
      </c>
      <c r="L826" s="8">
        <f t="shared" si="37"/>
        <v>301.05456614011291</v>
      </c>
      <c r="M826" s="7" t="str">
        <f t="shared" si="38"/>
        <v>Alta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1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1</v>
      </c>
      <c r="J827" s="11">
        <v>12466</v>
      </c>
      <c r="K827" s="58" t="s">
        <v>1121</v>
      </c>
      <c r="L827" s="8">
        <f t="shared" si="37"/>
        <v>8.0218193486282683</v>
      </c>
      <c r="M827" s="7" t="str">
        <f t="shared" si="38"/>
        <v>Baixa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5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5</v>
      </c>
      <c r="J828" s="11">
        <v>12449</v>
      </c>
      <c r="K828" s="58" t="s">
        <v>1121</v>
      </c>
      <c r="L828" s="8">
        <f t="shared" si="37"/>
        <v>40.163868583821994</v>
      </c>
      <c r="M828" s="7" t="str">
        <f t="shared" si="38"/>
        <v>Baixa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324</v>
      </c>
      <c r="G829" s="12">
        <f>VLOOKUP($A829,Chik!$1:$1048576,10,FALSE)</f>
        <v>1</v>
      </c>
      <c r="H829" s="12">
        <f>VLOOKUP($A829,zika!$1:$1048576,10,FALSE)</f>
        <v>2</v>
      </c>
      <c r="I829" s="12">
        <f t="shared" si="36"/>
        <v>327</v>
      </c>
      <c r="J829" s="11">
        <v>330361</v>
      </c>
      <c r="K829" s="58" t="s">
        <v>1124</v>
      </c>
      <c r="L829" s="8">
        <f t="shared" si="37"/>
        <v>98.982628094720639</v>
      </c>
      <c r="M829" s="7" t="str">
        <f t="shared" si="38"/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328</v>
      </c>
      <c r="G830" s="12">
        <f>VLOOKUP($A830,Chik!$1:$1048576,10,FALSE)</f>
        <v>1</v>
      </c>
      <c r="H830" s="12">
        <f>VLOOKUP($A830,zika!$1:$1048576,10,FALSE)</f>
        <v>0</v>
      </c>
      <c r="I830" s="12">
        <f t="shared" si="36"/>
        <v>329</v>
      </c>
      <c r="J830" s="11">
        <v>683247</v>
      </c>
      <c r="K830" s="58" t="s">
        <v>1125</v>
      </c>
      <c r="L830" s="8">
        <f t="shared" si="37"/>
        <v>48.152425111270155</v>
      </c>
      <c r="M830" s="7" t="str">
        <f t="shared" si="38"/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2626</v>
      </c>
      <c r="K831" s="58" t="s">
        <v>1121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293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293</v>
      </c>
      <c r="J832" s="11">
        <v>83808</v>
      </c>
      <c r="K832" s="58" t="s">
        <v>1123</v>
      </c>
      <c r="L832" s="8">
        <f t="shared" si="37"/>
        <v>349.60862924780452</v>
      </c>
      <c r="M832" s="7" t="str">
        <f t="shared" si="38"/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2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2</v>
      </c>
      <c r="J833" s="11">
        <v>4325</v>
      </c>
      <c r="K833" s="58" t="s">
        <v>1121</v>
      </c>
      <c r="L833" s="8">
        <f t="shared" si="37"/>
        <v>46.24277456647399</v>
      </c>
      <c r="M833" s="7" t="str">
        <f t="shared" si="38"/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3267</v>
      </c>
      <c r="K834" s="58" t="s">
        <v>1121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10371</v>
      </c>
      <c r="K835" s="58" t="s">
        <v>1121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4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4</v>
      </c>
      <c r="J836" s="11">
        <v>16547</v>
      </c>
      <c r="K836" s="58" t="s">
        <v>1121</v>
      </c>
      <c r="L836" s="8">
        <f t="shared" si="37"/>
        <v>24.173566205354444</v>
      </c>
      <c r="M836" s="7" t="str">
        <f t="shared" si="38"/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6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6</v>
      </c>
      <c r="J837" s="11">
        <v>6491</v>
      </c>
      <c r="K837" s="58" t="s">
        <v>1121</v>
      </c>
      <c r="L837" s="8">
        <f t="shared" si="37"/>
        <v>92.435680172546611</v>
      </c>
      <c r="M837" s="7" t="str">
        <f t="shared" si="38"/>
        <v>Baixa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0</v>
      </c>
      <c r="J838" s="11">
        <v>2158</v>
      </c>
      <c r="K838" s="58" t="s">
        <v>1121</v>
      </c>
      <c r="L838" s="8">
        <f t="shared" ref="L838:L858" si="40">I838/J838*100000</f>
        <v>0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4987</v>
      </c>
      <c r="K839" s="58" t="s">
        <v>1121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8</v>
      </c>
      <c r="G840" s="12">
        <f>VLOOKUP($A840,Chik!$1:$1048576,10,FALSE)</f>
        <v>0</v>
      </c>
      <c r="H840" s="12">
        <f>VLOOKUP($A840,zika!$1:$1048576,10,FALSE)</f>
        <v>1</v>
      </c>
      <c r="I840" s="12">
        <f t="shared" si="39"/>
        <v>9</v>
      </c>
      <c r="J840" s="11">
        <v>134477</v>
      </c>
      <c r="K840" s="58" t="s">
        <v>1124</v>
      </c>
      <c r="L840" s="8">
        <f t="shared" si="40"/>
        <v>6.6925942726265459</v>
      </c>
      <c r="M840" s="7" t="str">
        <f t="shared" si="41"/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2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2</v>
      </c>
      <c r="J841" s="11">
        <v>7071</v>
      </c>
      <c r="K841" s="58" t="s">
        <v>1121</v>
      </c>
      <c r="L841" s="8">
        <f t="shared" si="40"/>
        <v>28.284542497525099</v>
      </c>
      <c r="M841" s="7" t="str">
        <f t="shared" si="41"/>
        <v>Baixa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22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22</v>
      </c>
      <c r="J842" s="11">
        <v>39173</v>
      </c>
      <c r="K842" s="58" t="s">
        <v>1122</v>
      </c>
      <c r="L842" s="8">
        <f t="shared" si="40"/>
        <v>56.161131391519675</v>
      </c>
      <c r="M842" s="7" t="str">
        <f t="shared" si="41"/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3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3</v>
      </c>
      <c r="J843" s="11">
        <v>19335</v>
      </c>
      <c r="K843" s="58" t="s">
        <v>1121</v>
      </c>
      <c r="L843" s="8">
        <f t="shared" si="40"/>
        <v>15.51590380139643</v>
      </c>
      <c r="M843" s="7" t="str">
        <f t="shared" si="41"/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10</v>
      </c>
      <c r="J844" s="11">
        <v>20537</v>
      </c>
      <c r="K844" s="58" t="s">
        <v>1121</v>
      </c>
      <c r="L844" s="8">
        <f t="shared" si="40"/>
        <v>48.69260359351415</v>
      </c>
      <c r="M844" s="7" t="str">
        <f t="shared" si="41"/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9265</v>
      </c>
      <c r="K845" s="58" t="s">
        <v>1121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1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1</v>
      </c>
      <c r="J846" s="11">
        <v>5712</v>
      </c>
      <c r="K846" s="58" t="s">
        <v>1121</v>
      </c>
      <c r="L846" s="8">
        <f t="shared" si="40"/>
        <v>17.50700280112045</v>
      </c>
      <c r="M846" s="7" t="str">
        <f t="shared" si="41"/>
        <v>Baixa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7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7</v>
      </c>
      <c r="J847" s="11">
        <v>3951</v>
      </c>
      <c r="K847" s="58" t="s">
        <v>1121</v>
      </c>
      <c r="L847" s="8">
        <f t="shared" si="40"/>
        <v>177.1703366236396</v>
      </c>
      <c r="M847" s="7" t="str">
        <f t="shared" si="41"/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4832</v>
      </c>
      <c r="K848" s="58" t="s">
        <v>1121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20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20</v>
      </c>
      <c r="J849" s="11">
        <v>125376</v>
      </c>
      <c r="K849" s="58" t="s">
        <v>1124</v>
      </c>
      <c r="L849" s="8">
        <f t="shared" si="40"/>
        <v>15.952016334864727</v>
      </c>
      <c r="M849" s="7" t="str">
        <f t="shared" si="41"/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3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3</v>
      </c>
      <c r="J850" s="11">
        <v>78286</v>
      </c>
      <c r="K850" s="58" t="s">
        <v>1123</v>
      </c>
      <c r="L850" s="8">
        <f t="shared" si="40"/>
        <v>3.8321028025445165</v>
      </c>
      <c r="M850" s="7" t="str">
        <f t="shared" si="41"/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3629</v>
      </c>
      <c r="K851" s="58" t="s">
        <v>1121</v>
      </c>
      <c r="L851" s="8">
        <f t="shared" si="40"/>
        <v>0</v>
      </c>
      <c r="M851" s="7" t="str">
        <f t="shared" si="41"/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4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4</v>
      </c>
      <c r="J852" s="11">
        <v>13764</v>
      </c>
      <c r="K852" s="58" t="s">
        <v>1121</v>
      </c>
      <c r="L852" s="8">
        <f t="shared" si="40"/>
        <v>29.061319383900031</v>
      </c>
      <c r="M852" s="7" t="str">
        <f t="shared" si="41"/>
        <v>Baixa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8685</v>
      </c>
      <c r="K853" s="58" t="s">
        <v>1121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1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1</v>
      </c>
      <c r="J854" s="11">
        <v>10537</v>
      </c>
      <c r="K854" s="58" t="s">
        <v>1121</v>
      </c>
      <c r="L854" s="8">
        <f t="shared" si="40"/>
        <v>9.4903672772136289</v>
      </c>
      <c r="M854" s="7" t="str">
        <f t="shared" si="41"/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3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3</v>
      </c>
      <c r="J855" s="11">
        <v>5420</v>
      </c>
      <c r="K855" s="58" t="s">
        <v>1121</v>
      </c>
      <c r="L855" s="8">
        <f t="shared" si="40"/>
        <v>55.350553505535053</v>
      </c>
      <c r="M855" s="7" t="str">
        <f t="shared" si="41"/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164</v>
      </c>
      <c r="G856" s="12">
        <f>VLOOKUP($A856,Chik!$1:$1048576,10,FALSE)</f>
        <v>0</v>
      </c>
      <c r="H856" s="12">
        <f>VLOOKUP($A856,zika!$1:$1048576,10,FALSE)</f>
        <v>0</v>
      </c>
      <c r="I856" s="12">
        <f t="shared" si="39"/>
        <v>164</v>
      </c>
      <c r="J856" s="11">
        <v>42149</v>
      </c>
      <c r="K856" s="58" t="s">
        <v>1122</v>
      </c>
      <c r="L856" s="8">
        <f t="shared" si="40"/>
        <v>389.09582671000499</v>
      </c>
      <c r="M856" s="7" t="str">
        <f t="shared" si="41"/>
        <v>Alta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1</v>
      </c>
      <c r="G857" s="12">
        <f>VLOOKUP($A857,Chik!$1:$1048576,10,FALSE)</f>
        <v>1</v>
      </c>
      <c r="H857" s="12">
        <f>VLOOKUP($A857,zika!$1:$1048576,10,FALSE)</f>
        <v>0</v>
      </c>
      <c r="I857" s="12">
        <f t="shared" si="39"/>
        <v>2</v>
      </c>
      <c r="J857" s="11">
        <v>5243</v>
      </c>
      <c r="K857" s="58" t="s">
        <v>1121</v>
      </c>
      <c r="L857" s="8">
        <f t="shared" si="40"/>
        <v>38.146099561319858</v>
      </c>
      <c r="M857" s="7" t="str">
        <f t="shared" si="41"/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1121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24"/>
  <sheetViews>
    <sheetView showGridLines="0" workbookViewId="0">
      <pane ySplit="1" topLeftCell="A81" activePane="bottomLeft" state="frozen"/>
      <selection pane="bottomLeft" sqref="A1:I124"/>
    </sheetView>
  </sheetViews>
  <sheetFormatPr defaultRowHeight="11.25" x14ac:dyDescent="0.2"/>
  <cols>
    <col min="1" max="1" width="17.7109375" style="87" customWidth="1"/>
    <col min="2" max="2" width="27.85546875" style="88" bestFit="1" customWidth="1"/>
    <col min="3" max="3" width="7.5703125" style="89" customWidth="1"/>
    <col min="4" max="4" width="5.42578125" style="89" customWidth="1"/>
    <col min="5" max="5" width="4.85546875" style="89" customWidth="1"/>
    <col min="6" max="6" width="5.85546875" style="89" customWidth="1"/>
    <col min="7" max="7" width="7" style="89" customWidth="1"/>
    <col min="8" max="8" width="8.85546875" style="90" bestFit="1" customWidth="1"/>
    <col min="9" max="9" width="10.28515625" style="89" bestFit="1" customWidth="1"/>
    <col min="10" max="16384" width="9.140625" style="85"/>
  </cols>
  <sheetData>
    <row r="1" spans="1:9" ht="24" customHeight="1" x14ac:dyDescent="0.2">
      <c r="A1" s="79" t="s">
        <v>2</v>
      </c>
      <c r="B1" s="80" t="s">
        <v>872</v>
      </c>
      <c r="C1" s="81" t="s">
        <v>867</v>
      </c>
      <c r="D1" s="81" t="s">
        <v>868</v>
      </c>
      <c r="E1" s="81" t="s">
        <v>1126</v>
      </c>
      <c r="F1" s="81" t="s">
        <v>3</v>
      </c>
      <c r="G1" s="81" t="s">
        <v>1105</v>
      </c>
      <c r="H1" s="82" t="s">
        <v>4</v>
      </c>
      <c r="I1" s="83" t="s">
        <v>5</v>
      </c>
    </row>
    <row r="2" spans="1:9" ht="12" hidden="1" x14ac:dyDescent="0.2">
      <c r="A2" s="91" t="s">
        <v>62</v>
      </c>
      <c r="B2" s="92" t="s">
        <v>817</v>
      </c>
      <c r="C2" s="93">
        <v>499</v>
      </c>
      <c r="D2" s="93">
        <v>1</v>
      </c>
      <c r="E2" s="93">
        <v>1</v>
      </c>
      <c r="F2" s="93">
        <v>501</v>
      </c>
      <c r="G2" s="93">
        <v>16602</v>
      </c>
      <c r="H2" s="94">
        <v>3017.7087097940007</v>
      </c>
      <c r="I2" s="99" t="s">
        <v>1127</v>
      </c>
    </row>
    <row r="3" spans="1:9" ht="12" hidden="1" x14ac:dyDescent="0.2">
      <c r="A3" s="104" t="s">
        <v>26</v>
      </c>
      <c r="B3" s="105" t="s">
        <v>753</v>
      </c>
      <c r="C3" s="106">
        <v>106</v>
      </c>
      <c r="D3" s="106">
        <v>0</v>
      </c>
      <c r="E3" s="106">
        <v>0</v>
      </c>
      <c r="F3" s="106">
        <v>106</v>
      </c>
      <c r="G3" s="106">
        <v>4927</v>
      </c>
      <c r="H3" s="107">
        <v>2151.4105946823624</v>
      </c>
      <c r="I3" s="100" t="s">
        <v>1127</v>
      </c>
    </row>
    <row r="4" spans="1:9" ht="12" hidden="1" x14ac:dyDescent="0.2">
      <c r="A4" s="95" t="s">
        <v>11</v>
      </c>
      <c r="B4" s="96" t="s">
        <v>382</v>
      </c>
      <c r="C4" s="97">
        <v>115</v>
      </c>
      <c r="D4" s="97">
        <v>0</v>
      </c>
      <c r="E4" s="97">
        <v>0</v>
      </c>
      <c r="F4" s="97">
        <v>115</v>
      </c>
      <c r="G4" s="97">
        <v>6228</v>
      </c>
      <c r="H4" s="98">
        <v>1846.499678869621</v>
      </c>
      <c r="I4" s="100" t="s">
        <v>1127</v>
      </c>
    </row>
    <row r="5" spans="1:9" ht="12" hidden="1" x14ac:dyDescent="0.2">
      <c r="A5" s="104" t="s">
        <v>20</v>
      </c>
      <c r="B5" s="105" t="s">
        <v>276</v>
      </c>
      <c r="C5" s="106">
        <v>127</v>
      </c>
      <c r="D5" s="106">
        <v>0</v>
      </c>
      <c r="E5" s="106">
        <v>0</v>
      </c>
      <c r="F5" s="106">
        <v>127</v>
      </c>
      <c r="G5" s="106">
        <v>7852</v>
      </c>
      <c r="H5" s="107">
        <v>1617.4223127865512</v>
      </c>
      <c r="I5" s="100" t="s">
        <v>1127</v>
      </c>
    </row>
    <row r="6" spans="1:9" ht="12" hidden="1" x14ac:dyDescent="0.2">
      <c r="A6" s="95" t="s">
        <v>17</v>
      </c>
      <c r="B6" s="96" t="s">
        <v>710</v>
      </c>
      <c r="C6" s="97">
        <v>53</v>
      </c>
      <c r="D6" s="97">
        <v>0</v>
      </c>
      <c r="E6" s="97">
        <v>0</v>
      </c>
      <c r="F6" s="97">
        <v>53</v>
      </c>
      <c r="G6" s="97">
        <v>3937</v>
      </c>
      <c r="H6" s="98">
        <v>1346.2026924053848</v>
      </c>
      <c r="I6" s="100" t="s">
        <v>1127</v>
      </c>
    </row>
    <row r="7" spans="1:9" ht="12" hidden="1" x14ac:dyDescent="0.2">
      <c r="A7" s="104" t="s">
        <v>28</v>
      </c>
      <c r="B7" s="105" t="s">
        <v>549</v>
      </c>
      <c r="C7" s="106">
        <v>142</v>
      </c>
      <c r="D7" s="106">
        <v>0</v>
      </c>
      <c r="E7" s="106">
        <v>0</v>
      </c>
      <c r="F7" s="106">
        <v>142</v>
      </c>
      <c r="G7" s="106">
        <v>10731</v>
      </c>
      <c r="H7" s="107">
        <v>1323.2690336408536</v>
      </c>
      <c r="I7" s="100" t="s">
        <v>1127</v>
      </c>
    </row>
    <row r="8" spans="1:9" ht="12" hidden="1" x14ac:dyDescent="0.2">
      <c r="A8" s="95" t="s">
        <v>28</v>
      </c>
      <c r="B8" s="96" t="s">
        <v>398</v>
      </c>
      <c r="C8" s="97">
        <v>272</v>
      </c>
      <c r="D8" s="97">
        <v>0</v>
      </c>
      <c r="E8" s="97">
        <v>0</v>
      </c>
      <c r="F8" s="97">
        <v>272</v>
      </c>
      <c r="G8" s="97">
        <v>23212</v>
      </c>
      <c r="H8" s="98">
        <v>1171.8076856798207</v>
      </c>
      <c r="I8" s="100" t="s">
        <v>1127</v>
      </c>
    </row>
    <row r="9" spans="1:9" ht="12" hidden="1" x14ac:dyDescent="0.2">
      <c r="A9" s="104" t="s">
        <v>30</v>
      </c>
      <c r="B9" s="105" t="s">
        <v>570</v>
      </c>
      <c r="C9" s="106">
        <v>48</v>
      </c>
      <c r="D9" s="106">
        <v>0</v>
      </c>
      <c r="E9" s="106">
        <v>14</v>
      </c>
      <c r="F9" s="106">
        <v>62</v>
      </c>
      <c r="G9" s="106">
        <v>5671</v>
      </c>
      <c r="H9" s="107">
        <v>1093.2816081819785</v>
      </c>
      <c r="I9" s="100" t="s">
        <v>1127</v>
      </c>
    </row>
    <row r="10" spans="1:9" ht="12" hidden="1" x14ac:dyDescent="0.2">
      <c r="A10" s="95" t="s">
        <v>17</v>
      </c>
      <c r="B10" s="96" t="s">
        <v>763</v>
      </c>
      <c r="C10" s="97">
        <v>74</v>
      </c>
      <c r="D10" s="97">
        <v>0</v>
      </c>
      <c r="E10" s="97">
        <v>0</v>
      </c>
      <c r="F10" s="97">
        <v>74</v>
      </c>
      <c r="G10" s="97">
        <v>7858</v>
      </c>
      <c r="H10" s="98">
        <v>941.71544922372095</v>
      </c>
      <c r="I10" s="100" t="s">
        <v>1127</v>
      </c>
    </row>
    <row r="11" spans="1:9" ht="12" hidden="1" x14ac:dyDescent="0.2">
      <c r="A11" s="104" t="s">
        <v>14</v>
      </c>
      <c r="B11" s="105" t="s">
        <v>808</v>
      </c>
      <c r="C11" s="106">
        <v>29</v>
      </c>
      <c r="D11" s="106">
        <v>0</v>
      </c>
      <c r="E11" s="106">
        <v>0</v>
      </c>
      <c r="F11" s="106">
        <v>29</v>
      </c>
      <c r="G11" s="106">
        <v>3119</v>
      </c>
      <c r="H11" s="107">
        <v>929.78518756011533</v>
      </c>
      <c r="I11" s="100" t="s">
        <v>1127</v>
      </c>
    </row>
    <row r="12" spans="1:9" ht="12" hidden="1" x14ac:dyDescent="0.2">
      <c r="A12" s="95" t="s">
        <v>26</v>
      </c>
      <c r="B12" s="96" t="s">
        <v>572</v>
      </c>
      <c r="C12" s="97">
        <v>783</v>
      </c>
      <c r="D12" s="97">
        <v>0</v>
      </c>
      <c r="E12" s="97">
        <v>1</v>
      </c>
      <c r="F12" s="97">
        <v>784</v>
      </c>
      <c r="G12" s="97">
        <v>93101</v>
      </c>
      <c r="H12" s="98">
        <v>842.0962180857349</v>
      </c>
      <c r="I12" s="100" t="s">
        <v>1127</v>
      </c>
    </row>
    <row r="13" spans="1:9" ht="12" hidden="1" x14ac:dyDescent="0.2">
      <c r="A13" s="104" t="s">
        <v>30</v>
      </c>
      <c r="B13" s="105" t="s">
        <v>316</v>
      </c>
      <c r="C13" s="106">
        <v>62</v>
      </c>
      <c r="D13" s="106">
        <v>0</v>
      </c>
      <c r="E13" s="106">
        <v>0</v>
      </c>
      <c r="F13" s="106">
        <v>62</v>
      </c>
      <c r="G13" s="106">
        <v>7409</v>
      </c>
      <c r="H13" s="107">
        <v>836.82008368200832</v>
      </c>
      <c r="I13" s="100" t="s">
        <v>1127</v>
      </c>
    </row>
    <row r="14" spans="1:9" ht="12" hidden="1" x14ac:dyDescent="0.2">
      <c r="A14" s="95" t="s">
        <v>26</v>
      </c>
      <c r="B14" s="96" t="s">
        <v>158</v>
      </c>
      <c r="C14" s="97">
        <v>450</v>
      </c>
      <c r="D14" s="97">
        <v>0</v>
      </c>
      <c r="E14" s="97">
        <v>0</v>
      </c>
      <c r="F14" s="97">
        <v>450</v>
      </c>
      <c r="G14" s="97">
        <v>53866</v>
      </c>
      <c r="H14" s="98">
        <v>835.40637879181668</v>
      </c>
      <c r="I14" s="100" t="s">
        <v>1127</v>
      </c>
    </row>
    <row r="15" spans="1:9" ht="12" hidden="1" x14ac:dyDescent="0.2">
      <c r="A15" s="104" t="s">
        <v>30</v>
      </c>
      <c r="B15" s="105" t="s">
        <v>669</v>
      </c>
      <c r="C15" s="106">
        <v>84</v>
      </c>
      <c r="D15" s="106">
        <v>0</v>
      </c>
      <c r="E15" s="106">
        <v>0</v>
      </c>
      <c r="F15" s="106">
        <v>84</v>
      </c>
      <c r="G15" s="106">
        <v>10226</v>
      </c>
      <c r="H15" s="107">
        <v>821.43555642479953</v>
      </c>
      <c r="I15" s="100" t="s">
        <v>1127</v>
      </c>
    </row>
    <row r="16" spans="1:9" ht="12" hidden="1" x14ac:dyDescent="0.2">
      <c r="A16" s="95" t="s">
        <v>28</v>
      </c>
      <c r="B16" s="96" t="s">
        <v>330</v>
      </c>
      <c r="C16" s="97">
        <v>48</v>
      </c>
      <c r="D16" s="97">
        <v>0</v>
      </c>
      <c r="E16" s="97">
        <v>0</v>
      </c>
      <c r="F16" s="97">
        <v>48</v>
      </c>
      <c r="G16" s="97">
        <v>5891</v>
      </c>
      <c r="H16" s="98">
        <v>814.80224070616202</v>
      </c>
      <c r="I16" s="100" t="s">
        <v>1127</v>
      </c>
    </row>
    <row r="17" spans="1:16" ht="12" hidden="1" x14ac:dyDescent="0.2">
      <c r="A17" s="104" t="s">
        <v>53</v>
      </c>
      <c r="B17" s="105" t="s">
        <v>440</v>
      </c>
      <c r="C17" s="106">
        <v>36</v>
      </c>
      <c r="D17" s="106">
        <v>0</v>
      </c>
      <c r="E17" s="106">
        <v>0</v>
      </c>
      <c r="F17" s="106">
        <v>36</v>
      </c>
      <c r="G17" s="106">
        <v>4516</v>
      </c>
      <c r="H17" s="107">
        <v>797.1656333038087</v>
      </c>
      <c r="I17" s="100" t="s">
        <v>1127</v>
      </c>
    </row>
    <row r="18" spans="1:16" ht="12" hidden="1" x14ac:dyDescent="0.2">
      <c r="A18" s="95" t="s">
        <v>17</v>
      </c>
      <c r="B18" s="96" t="s">
        <v>756</v>
      </c>
      <c r="C18" s="97">
        <v>43</v>
      </c>
      <c r="D18" s="97">
        <v>0</v>
      </c>
      <c r="E18" s="97">
        <v>0</v>
      </c>
      <c r="F18" s="97">
        <v>43</v>
      </c>
      <c r="G18" s="97">
        <v>5454</v>
      </c>
      <c r="H18" s="98">
        <v>788.41217455078834</v>
      </c>
      <c r="I18" s="100" t="s">
        <v>1127</v>
      </c>
    </row>
    <row r="19" spans="1:16" ht="12" hidden="1" x14ac:dyDescent="0.2">
      <c r="A19" s="104" t="s">
        <v>38</v>
      </c>
      <c r="B19" s="105" t="s">
        <v>82</v>
      </c>
      <c r="C19" s="106">
        <v>109</v>
      </c>
      <c r="D19" s="106">
        <v>0</v>
      </c>
      <c r="E19" s="106">
        <v>0</v>
      </c>
      <c r="F19" s="106">
        <v>109</v>
      </c>
      <c r="G19" s="106">
        <v>14085</v>
      </c>
      <c r="H19" s="107">
        <v>773.87291444799439</v>
      </c>
      <c r="I19" s="100" t="s">
        <v>1127</v>
      </c>
    </row>
    <row r="20" spans="1:16" ht="12" hidden="1" x14ac:dyDescent="0.2">
      <c r="A20" s="95" t="s">
        <v>28</v>
      </c>
      <c r="B20" s="96" t="s">
        <v>153</v>
      </c>
      <c r="C20" s="97">
        <v>28</v>
      </c>
      <c r="D20" s="97">
        <v>0</v>
      </c>
      <c r="E20" s="97">
        <v>0</v>
      </c>
      <c r="F20" s="97">
        <v>28</v>
      </c>
      <c r="G20" s="97">
        <v>3711</v>
      </c>
      <c r="H20" s="98">
        <v>754.51360819186209</v>
      </c>
      <c r="I20" s="100" t="s">
        <v>1127</v>
      </c>
      <c r="P20" s="86"/>
    </row>
    <row r="21" spans="1:16" ht="12" hidden="1" x14ac:dyDescent="0.2">
      <c r="A21" s="104" t="s">
        <v>30</v>
      </c>
      <c r="B21" s="105" t="s">
        <v>434</v>
      </c>
      <c r="C21" s="106">
        <v>104</v>
      </c>
      <c r="D21" s="106">
        <v>0</v>
      </c>
      <c r="E21" s="106">
        <v>2</v>
      </c>
      <c r="F21" s="106">
        <v>106</v>
      </c>
      <c r="G21" s="106">
        <v>15410</v>
      </c>
      <c r="H21" s="107">
        <v>687.86502271252436</v>
      </c>
      <c r="I21" s="100" t="s">
        <v>1127</v>
      </c>
    </row>
    <row r="22" spans="1:16" ht="12" hidden="1" x14ac:dyDescent="0.2">
      <c r="A22" s="95" t="s">
        <v>14</v>
      </c>
      <c r="B22" s="96" t="s">
        <v>529</v>
      </c>
      <c r="C22" s="97">
        <v>183</v>
      </c>
      <c r="D22" s="97">
        <v>0</v>
      </c>
      <c r="E22" s="97">
        <v>2</v>
      </c>
      <c r="F22" s="97">
        <v>185</v>
      </c>
      <c r="G22" s="97">
        <v>26997</v>
      </c>
      <c r="H22" s="98">
        <v>685.26132533244436</v>
      </c>
      <c r="I22" s="100" t="s">
        <v>1127</v>
      </c>
    </row>
    <row r="23" spans="1:16" ht="12" hidden="1" x14ac:dyDescent="0.2">
      <c r="A23" s="104" t="s">
        <v>33</v>
      </c>
      <c r="B23" s="105" t="s">
        <v>649</v>
      </c>
      <c r="C23" s="106">
        <v>24</v>
      </c>
      <c r="D23" s="106">
        <v>0</v>
      </c>
      <c r="E23" s="106">
        <v>0</v>
      </c>
      <c r="F23" s="106">
        <v>24</v>
      </c>
      <c r="G23" s="106">
        <v>4019</v>
      </c>
      <c r="H23" s="107">
        <v>597.16347350087085</v>
      </c>
      <c r="I23" s="100" t="s">
        <v>1127</v>
      </c>
    </row>
    <row r="24" spans="1:16" ht="12" hidden="1" x14ac:dyDescent="0.2">
      <c r="A24" s="95" t="s">
        <v>14</v>
      </c>
      <c r="B24" s="96" t="s">
        <v>385</v>
      </c>
      <c r="C24" s="97">
        <v>117</v>
      </c>
      <c r="D24" s="97">
        <v>0</v>
      </c>
      <c r="E24" s="97">
        <v>0</v>
      </c>
      <c r="F24" s="97">
        <v>117</v>
      </c>
      <c r="G24" s="97">
        <v>19717</v>
      </c>
      <c r="H24" s="98">
        <v>593.39656134300355</v>
      </c>
      <c r="I24" s="100" t="s">
        <v>1127</v>
      </c>
    </row>
    <row r="25" spans="1:16" ht="12" hidden="1" x14ac:dyDescent="0.2">
      <c r="A25" s="104" t="s">
        <v>26</v>
      </c>
      <c r="B25" s="105" t="s">
        <v>322</v>
      </c>
      <c r="C25" s="106">
        <v>383</v>
      </c>
      <c r="D25" s="106">
        <v>0</v>
      </c>
      <c r="E25" s="106">
        <v>0</v>
      </c>
      <c r="F25" s="106">
        <v>383</v>
      </c>
      <c r="G25" s="106">
        <v>67540</v>
      </c>
      <c r="H25" s="107">
        <v>567.07136511696774</v>
      </c>
      <c r="I25" s="100" t="s">
        <v>1127</v>
      </c>
    </row>
    <row r="26" spans="1:16" ht="12" hidden="1" x14ac:dyDescent="0.2">
      <c r="A26" s="95" t="s">
        <v>14</v>
      </c>
      <c r="B26" s="96" t="s">
        <v>49</v>
      </c>
      <c r="C26" s="97">
        <v>46</v>
      </c>
      <c r="D26" s="97">
        <v>0</v>
      </c>
      <c r="E26" s="97">
        <v>0</v>
      </c>
      <c r="F26" s="97">
        <v>46</v>
      </c>
      <c r="G26" s="97">
        <v>8333</v>
      </c>
      <c r="H26" s="98">
        <v>552.02208088323539</v>
      </c>
      <c r="I26" s="100" t="s">
        <v>1127</v>
      </c>
    </row>
    <row r="27" spans="1:16" ht="12" hidden="1" x14ac:dyDescent="0.2">
      <c r="A27" s="104" t="s">
        <v>26</v>
      </c>
      <c r="B27" s="105" t="s">
        <v>598</v>
      </c>
      <c r="C27" s="106">
        <v>60</v>
      </c>
      <c r="D27" s="106">
        <v>2</v>
      </c>
      <c r="E27" s="106">
        <v>0</v>
      </c>
      <c r="F27" s="106">
        <v>62</v>
      </c>
      <c r="G27" s="106">
        <v>11249</v>
      </c>
      <c r="H27" s="107">
        <v>551.16010312027731</v>
      </c>
      <c r="I27" s="100" t="s">
        <v>1127</v>
      </c>
    </row>
    <row r="28" spans="1:16" ht="12" hidden="1" x14ac:dyDescent="0.2">
      <c r="A28" s="95" t="s">
        <v>11</v>
      </c>
      <c r="B28" s="96" t="s">
        <v>172</v>
      </c>
      <c r="C28" s="97">
        <v>53</v>
      </c>
      <c r="D28" s="97">
        <v>0</v>
      </c>
      <c r="E28" s="97">
        <v>0</v>
      </c>
      <c r="F28" s="97">
        <v>53</v>
      </c>
      <c r="G28" s="97">
        <v>9679</v>
      </c>
      <c r="H28" s="98">
        <v>547.57722905258811</v>
      </c>
      <c r="I28" s="100" t="s">
        <v>1127</v>
      </c>
    </row>
    <row r="29" spans="1:16" ht="12" hidden="1" x14ac:dyDescent="0.2">
      <c r="A29" s="104" t="s">
        <v>30</v>
      </c>
      <c r="B29" s="105" t="s">
        <v>501</v>
      </c>
      <c r="C29" s="106">
        <v>111</v>
      </c>
      <c r="D29" s="106">
        <v>0</v>
      </c>
      <c r="E29" s="106">
        <v>2</v>
      </c>
      <c r="F29" s="106">
        <v>113</v>
      </c>
      <c r="G29" s="106">
        <v>20882</v>
      </c>
      <c r="H29" s="107">
        <v>541.13590652236371</v>
      </c>
      <c r="I29" s="100" t="s">
        <v>1127</v>
      </c>
    </row>
    <row r="30" spans="1:16" ht="12" hidden="1" x14ac:dyDescent="0.2">
      <c r="A30" s="95" t="s">
        <v>30</v>
      </c>
      <c r="B30" s="96" t="s">
        <v>88</v>
      </c>
      <c r="C30" s="97">
        <v>26</v>
      </c>
      <c r="D30" s="97">
        <v>0</v>
      </c>
      <c r="E30" s="97">
        <v>0</v>
      </c>
      <c r="F30" s="97">
        <v>26</v>
      </c>
      <c r="G30" s="97">
        <v>4825</v>
      </c>
      <c r="H30" s="98">
        <v>538.86010362694299</v>
      </c>
      <c r="I30" s="100" t="s">
        <v>1127</v>
      </c>
    </row>
    <row r="31" spans="1:16" ht="12" hidden="1" x14ac:dyDescent="0.2">
      <c r="A31" s="104" t="s">
        <v>20</v>
      </c>
      <c r="B31" s="105" t="s">
        <v>861</v>
      </c>
      <c r="C31" s="106">
        <v>26</v>
      </c>
      <c r="D31" s="106">
        <v>0</v>
      </c>
      <c r="E31" s="106">
        <v>0</v>
      </c>
      <c r="F31" s="106">
        <v>26</v>
      </c>
      <c r="G31" s="106">
        <v>4894</v>
      </c>
      <c r="H31" s="107">
        <v>531.26277073968129</v>
      </c>
      <c r="I31" s="100" t="s">
        <v>1127</v>
      </c>
    </row>
    <row r="32" spans="1:16" ht="12" hidden="1" x14ac:dyDescent="0.2">
      <c r="A32" s="95" t="s">
        <v>121</v>
      </c>
      <c r="B32" s="96" t="s">
        <v>157</v>
      </c>
      <c r="C32" s="97">
        <v>20</v>
      </c>
      <c r="D32" s="97">
        <v>0</v>
      </c>
      <c r="E32" s="97">
        <v>0</v>
      </c>
      <c r="F32" s="97">
        <v>20</v>
      </c>
      <c r="G32" s="97">
        <v>3810</v>
      </c>
      <c r="H32" s="98">
        <v>524.93438320209975</v>
      </c>
      <c r="I32" s="100" t="s">
        <v>1127</v>
      </c>
    </row>
    <row r="33" spans="1:9" ht="12" hidden="1" x14ac:dyDescent="0.2">
      <c r="A33" s="104" t="s">
        <v>62</v>
      </c>
      <c r="B33" s="105" t="s">
        <v>665</v>
      </c>
      <c r="C33" s="106">
        <v>41</v>
      </c>
      <c r="D33" s="106">
        <v>0</v>
      </c>
      <c r="E33" s="106">
        <v>0</v>
      </c>
      <c r="F33" s="106">
        <v>41</v>
      </c>
      <c r="G33" s="106">
        <v>7991</v>
      </c>
      <c r="H33" s="107">
        <v>513.07721186334629</v>
      </c>
      <c r="I33" s="100" t="s">
        <v>1127</v>
      </c>
    </row>
    <row r="34" spans="1:9" ht="12" x14ac:dyDescent="0.2">
      <c r="A34" s="104" t="s">
        <v>20</v>
      </c>
      <c r="B34" s="105" t="s">
        <v>99</v>
      </c>
      <c r="C34" s="106">
        <v>123</v>
      </c>
      <c r="D34" s="106">
        <v>5</v>
      </c>
      <c r="E34" s="106">
        <v>0</v>
      </c>
      <c r="F34" s="106">
        <v>128</v>
      </c>
      <c r="G34" s="106">
        <v>26396</v>
      </c>
      <c r="H34" s="107">
        <v>484.9219578724049</v>
      </c>
      <c r="I34" s="101" t="s">
        <v>10</v>
      </c>
    </row>
    <row r="35" spans="1:9" ht="12" x14ac:dyDescent="0.2">
      <c r="A35" s="95" t="s">
        <v>102</v>
      </c>
      <c r="B35" s="96" t="s">
        <v>442</v>
      </c>
      <c r="C35" s="97">
        <v>23</v>
      </c>
      <c r="D35" s="97">
        <v>0</v>
      </c>
      <c r="E35" s="97">
        <v>0</v>
      </c>
      <c r="F35" s="97">
        <v>23</v>
      </c>
      <c r="G35" s="97">
        <v>4844</v>
      </c>
      <c r="H35" s="98">
        <v>474.81420313790255</v>
      </c>
      <c r="I35" s="101" t="s">
        <v>10</v>
      </c>
    </row>
    <row r="36" spans="1:9" ht="12" x14ac:dyDescent="0.2">
      <c r="A36" s="104" t="s">
        <v>53</v>
      </c>
      <c r="B36" s="105" t="s">
        <v>256</v>
      </c>
      <c r="C36" s="106">
        <v>20</v>
      </c>
      <c r="D36" s="106">
        <v>0</v>
      </c>
      <c r="E36" s="106">
        <v>0</v>
      </c>
      <c r="F36" s="106">
        <v>20</v>
      </c>
      <c r="G36" s="106">
        <v>4396</v>
      </c>
      <c r="H36" s="107">
        <v>454.95905368516827</v>
      </c>
      <c r="I36" s="101" t="s">
        <v>10</v>
      </c>
    </row>
    <row r="37" spans="1:9" ht="12" x14ac:dyDescent="0.2">
      <c r="A37" s="95" t="s">
        <v>30</v>
      </c>
      <c r="B37" s="96" t="s">
        <v>404</v>
      </c>
      <c r="C37" s="97">
        <v>95</v>
      </c>
      <c r="D37" s="97">
        <v>0</v>
      </c>
      <c r="E37" s="97">
        <v>0</v>
      </c>
      <c r="F37" s="97">
        <v>95</v>
      </c>
      <c r="G37" s="97">
        <v>21096</v>
      </c>
      <c r="H37" s="98">
        <v>450.32233598786502</v>
      </c>
      <c r="I37" s="101" t="s">
        <v>10</v>
      </c>
    </row>
    <row r="38" spans="1:9" ht="12" x14ac:dyDescent="0.2">
      <c r="A38" s="104" t="s">
        <v>24</v>
      </c>
      <c r="B38" s="105" t="s">
        <v>237</v>
      </c>
      <c r="C38" s="106">
        <v>30</v>
      </c>
      <c r="D38" s="106">
        <v>0</v>
      </c>
      <c r="E38" s="106">
        <v>0</v>
      </c>
      <c r="F38" s="106">
        <v>30</v>
      </c>
      <c r="G38" s="106">
        <v>6908</v>
      </c>
      <c r="H38" s="107">
        <v>434.27909669947888</v>
      </c>
      <c r="I38" s="101" t="s">
        <v>10</v>
      </c>
    </row>
    <row r="39" spans="1:9" ht="12" x14ac:dyDescent="0.2">
      <c r="A39" s="95" t="s">
        <v>53</v>
      </c>
      <c r="B39" s="96" t="s">
        <v>53</v>
      </c>
      <c r="C39" s="97">
        <v>205</v>
      </c>
      <c r="D39" s="97">
        <v>0</v>
      </c>
      <c r="E39" s="97">
        <v>0</v>
      </c>
      <c r="F39" s="97">
        <v>205</v>
      </c>
      <c r="G39" s="97">
        <v>47617</v>
      </c>
      <c r="H39" s="98">
        <v>430.51851229602875</v>
      </c>
      <c r="I39" s="101" t="s">
        <v>10</v>
      </c>
    </row>
    <row r="40" spans="1:9" ht="12" x14ac:dyDescent="0.2">
      <c r="A40" s="104" t="s">
        <v>26</v>
      </c>
      <c r="B40" s="105" t="s">
        <v>713</v>
      </c>
      <c r="C40" s="106">
        <v>117</v>
      </c>
      <c r="D40" s="106">
        <v>0</v>
      </c>
      <c r="E40" s="106">
        <v>2</v>
      </c>
      <c r="F40" s="106">
        <v>119</v>
      </c>
      <c r="G40" s="106">
        <v>28054</v>
      </c>
      <c r="H40" s="107">
        <v>424.18193483995151</v>
      </c>
      <c r="I40" s="101" t="s">
        <v>10</v>
      </c>
    </row>
    <row r="41" spans="1:9" ht="12" x14ac:dyDescent="0.2">
      <c r="A41" s="95" t="s">
        <v>22</v>
      </c>
      <c r="B41" s="96" t="s">
        <v>247</v>
      </c>
      <c r="C41" s="97">
        <v>42</v>
      </c>
      <c r="D41" s="97">
        <v>0</v>
      </c>
      <c r="E41" s="97">
        <v>0</v>
      </c>
      <c r="F41" s="97">
        <v>42</v>
      </c>
      <c r="G41" s="97">
        <v>10040</v>
      </c>
      <c r="H41" s="98">
        <v>418.32669322709165</v>
      </c>
      <c r="I41" s="101" t="s">
        <v>10</v>
      </c>
    </row>
    <row r="42" spans="1:9" ht="12" x14ac:dyDescent="0.2">
      <c r="A42" s="104" t="s">
        <v>24</v>
      </c>
      <c r="B42" s="105" t="s">
        <v>611</v>
      </c>
      <c r="C42" s="106">
        <v>25</v>
      </c>
      <c r="D42" s="106">
        <v>0</v>
      </c>
      <c r="E42" s="106">
        <v>0</v>
      </c>
      <c r="F42" s="106">
        <v>25</v>
      </c>
      <c r="G42" s="106">
        <v>6044</v>
      </c>
      <c r="H42" s="107">
        <v>413.63335539377897</v>
      </c>
      <c r="I42" s="101" t="s">
        <v>10</v>
      </c>
    </row>
    <row r="43" spans="1:9" ht="12" x14ac:dyDescent="0.2">
      <c r="A43" s="95" t="s">
        <v>11</v>
      </c>
      <c r="B43" s="96" t="s">
        <v>325</v>
      </c>
      <c r="C43" s="97">
        <v>12</v>
      </c>
      <c r="D43" s="97">
        <v>0</v>
      </c>
      <c r="E43" s="97">
        <v>0</v>
      </c>
      <c r="F43" s="97">
        <v>12</v>
      </c>
      <c r="G43" s="97">
        <v>2927</v>
      </c>
      <c r="H43" s="98">
        <v>409.9760847283909</v>
      </c>
      <c r="I43" s="101" t="s">
        <v>10</v>
      </c>
    </row>
    <row r="44" spans="1:9" ht="12" x14ac:dyDescent="0.2">
      <c r="A44" s="104" t="s">
        <v>142</v>
      </c>
      <c r="B44" s="105" t="s">
        <v>359</v>
      </c>
      <c r="C44" s="106">
        <v>23</v>
      </c>
      <c r="D44" s="106">
        <v>0</v>
      </c>
      <c r="E44" s="106">
        <v>0</v>
      </c>
      <c r="F44" s="106">
        <v>23</v>
      </c>
      <c r="G44" s="106">
        <v>5704</v>
      </c>
      <c r="H44" s="107">
        <v>403.22580645161287</v>
      </c>
      <c r="I44" s="101" t="s">
        <v>10</v>
      </c>
    </row>
    <row r="45" spans="1:9" ht="12" x14ac:dyDescent="0.2">
      <c r="A45" s="95" t="s">
        <v>24</v>
      </c>
      <c r="B45" s="96" t="s">
        <v>465</v>
      </c>
      <c r="C45" s="97">
        <v>30</v>
      </c>
      <c r="D45" s="97">
        <v>0</v>
      </c>
      <c r="E45" s="97">
        <v>0</v>
      </c>
      <c r="F45" s="97">
        <v>30</v>
      </c>
      <c r="G45" s="97">
        <v>7481</v>
      </c>
      <c r="H45" s="98">
        <v>401.01590696430964</v>
      </c>
      <c r="I45" s="101" t="s">
        <v>10</v>
      </c>
    </row>
    <row r="46" spans="1:9" ht="12" x14ac:dyDescent="0.2">
      <c r="A46" s="104" t="s">
        <v>26</v>
      </c>
      <c r="B46" s="105" t="s">
        <v>112</v>
      </c>
      <c r="C46" s="106">
        <v>198</v>
      </c>
      <c r="D46" s="106">
        <v>0</v>
      </c>
      <c r="E46" s="106">
        <v>0</v>
      </c>
      <c r="F46" s="106">
        <v>198</v>
      </c>
      <c r="G46" s="106">
        <v>50166</v>
      </c>
      <c r="H46" s="107">
        <v>394.68963042698238</v>
      </c>
      <c r="I46" s="101" t="s">
        <v>10</v>
      </c>
    </row>
    <row r="47" spans="1:9" ht="12" x14ac:dyDescent="0.2">
      <c r="A47" s="95" t="s">
        <v>62</v>
      </c>
      <c r="B47" s="96" t="s">
        <v>853</v>
      </c>
      <c r="C47" s="97">
        <v>164</v>
      </c>
      <c r="D47" s="97">
        <v>0</v>
      </c>
      <c r="E47" s="97">
        <v>0</v>
      </c>
      <c r="F47" s="97">
        <v>164</v>
      </c>
      <c r="G47" s="97">
        <v>42149</v>
      </c>
      <c r="H47" s="98">
        <v>389.09582671000499</v>
      </c>
      <c r="I47" s="101" t="s">
        <v>10</v>
      </c>
    </row>
    <row r="48" spans="1:9" ht="12" x14ac:dyDescent="0.2">
      <c r="A48" s="104" t="s">
        <v>11</v>
      </c>
      <c r="B48" s="105" t="s">
        <v>139</v>
      </c>
      <c r="C48" s="106">
        <v>14</v>
      </c>
      <c r="D48" s="106">
        <v>0</v>
      </c>
      <c r="E48" s="106">
        <v>0</v>
      </c>
      <c r="F48" s="106">
        <v>14</v>
      </c>
      <c r="G48" s="106">
        <v>3616</v>
      </c>
      <c r="H48" s="107">
        <v>387.16814159292034</v>
      </c>
      <c r="I48" s="101" t="s">
        <v>10</v>
      </c>
    </row>
    <row r="49" spans="1:9" ht="12" x14ac:dyDescent="0.2">
      <c r="A49" s="95" t="s">
        <v>20</v>
      </c>
      <c r="B49" s="96" t="s">
        <v>21</v>
      </c>
      <c r="C49" s="97">
        <v>36</v>
      </c>
      <c r="D49" s="97">
        <v>0</v>
      </c>
      <c r="E49" s="97">
        <v>0</v>
      </c>
      <c r="F49" s="97">
        <v>36</v>
      </c>
      <c r="G49" s="97">
        <v>9575</v>
      </c>
      <c r="H49" s="98">
        <v>375.97911227154049</v>
      </c>
      <c r="I49" s="101" t="s">
        <v>10</v>
      </c>
    </row>
    <row r="50" spans="1:9" ht="12" x14ac:dyDescent="0.2">
      <c r="A50" s="104" t="s">
        <v>40</v>
      </c>
      <c r="B50" s="105" t="s">
        <v>75</v>
      </c>
      <c r="C50" s="106">
        <v>40</v>
      </c>
      <c r="D50" s="106">
        <v>0</v>
      </c>
      <c r="E50" s="106">
        <v>0</v>
      </c>
      <c r="F50" s="106">
        <v>40</v>
      </c>
      <c r="G50" s="106">
        <v>10657</v>
      </c>
      <c r="H50" s="107">
        <v>375.34015201276156</v>
      </c>
      <c r="I50" s="101" t="s">
        <v>10</v>
      </c>
    </row>
    <row r="51" spans="1:9" ht="12" x14ac:dyDescent="0.2">
      <c r="A51" s="95" t="s">
        <v>30</v>
      </c>
      <c r="B51" s="96" t="s">
        <v>412</v>
      </c>
      <c r="C51" s="97">
        <v>52</v>
      </c>
      <c r="D51" s="97">
        <v>0</v>
      </c>
      <c r="E51" s="97">
        <v>2</v>
      </c>
      <c r="F51" s="97">
        <v>54</v>
      </c>
      <c r="G51" s="97">
        <v>14956</v>
      </c>
      <c r="H51" s="98">
        <v>361.05910671302485</v>
      </c>
      <c r="I51" s="101" t="s">
        <v>10</v>
      </c>
    </row>
    <row r="52" spans="1:9" ht="12" x14ac:dyDescent="0.2">
      <c r="A52" s="104" t="s">
        <v>24</v>
      </c>
      <c r="B52" s="105" t="s">
        <v>618</v>
      </c>
      <c r="C52" s="106">
        <v>43</v>
      </c>
      <c r="D52" s="106">
        <v>0</v>
      </c>
      <c r="E52" s="106">
        <v>0</v>
      </c>
      <c r="F52" s="106">
        <v>43</v>
      </c>
      <c r="G52" s="106">
        <v>11968</v>
      </c>
      <c r="H52" s="107">
        <v>359.2914438502674</v>
      </c>
      <c r="I52" s="101" t="s">
        <v>10</v>
      </c>
    </row>
    <row r="53" spans="1:9" ht="12" x14ac:dyDescent="0.2">
      <c r="A53" s="95" t="s">
        <v>80</v>
      </c>
      <c r="B53" s="96" t="s">
        <v>80</v>
      </c>
      <c r="C53" s="97">
        <v>293</v>
      </c>
      <c r="D53" s="97">
        <v>0</v>
      </c>
      <c r="E53" s="97">
        <v>0</v>
      </c>
      <c r="F53" s="97">
        <v>293</v>
      </c>
      <c r="G53" s="97">
        <v>83808</v>
      </c>
      <c r="H53" s="98">
        <v>349.60862924780452</v>
      </c>
      <c r="I53" s="101" t="s">
        <v>10</v>
      </c>
    </row>
    <row r="54" spans="1:9" ht="12" x14ac:dyDescent="0.2">
      <c r="A54" s="104" t="s">
        <v>53</v>
      </c>
      <c r="B54" s="105" t="s">
        <v>462</v>
      </c>
      <c r="C54" s="106">
        <v>17</v>
      </c>
      <c r="D54" s="106">
        <v>0</v>
      </c>
      <c r="E54" s="106">
        <v>0</v>
      </c>
      <c r="F54" s="106">
        <v>17</v>
      </c>
      <c r="G54" s="106">
        <v>4915</v>
      </c>
      <c r="H54" s="107">
        <v>345.87995930824007</v>
      </c>
      <c r="I54" s="101" t="s">
        <v>10</v>
      </c>
    </row>
    <row r="55" spans="1:9" ht="12" x14ac:dyDescent="0.2">
      <c r="A55" s="95" t="s">
        <v>40</v>
      </c>
      <c r="B55" s="96" t="s">
        <v>574</v>
      </c>
      <c r="C55" s="97">
        <v>72</v>
      </c>
      <c r="D55" s="97">
        <v>0</v>
      </c>
      <c r="E55" s="97">
        <v>0</v>
      </c>
      <c r="F55" s="97">
        <v>72</v>
      </c>
      <c r="G55" s="97">
        <v>21418</v>
      </c>
      <c r="H55" s="98">
        <v>336.16584181529555</v>
      </c>
      <c r="I55" s="101" t="s">
        <v>10</v>
      </c>
    </row>
    <row r="56" spans="1:9" ht="12" x14ac:dyDescent="0.2">
      <c r="A56" s="104" t="s">
        <v>17</v>
      </c>
      <c r="B56" s="105" t="s">
        <v>640</v>
      </c>
      <c r="C56" s="106">
        <v>79</v>
      </c>
      <c r="D56" s="106">
        <v>0</v>
      </c>
      <c r="E56" s="106">
        <v>0</v>
      </c>
      <c r="F56" s="106">
        <v>79</v>
      </c>
      <c r="G56" s="106">
        <v>23814</v>
      </c>
      <c r="H56" s="107">
        <v>331.7376333249349</v>
      </c>
      <c r="I56" s="101" t="s">
        <v>10</v>
      </c>
    </row>
    <row r="57" spans="1:9" ht="12" x14ac:dyDescent="0.2">
      <c r="A57" s="95" t="s">
        <v>24</v>
      </c>
      <c r="B57" s="96" t="s">
        <v>415</v>
      </c>
      <c r="C57" s="97">
        <v>127</v>
      </c>
      <c r="D57" s="97">
        <v>0</v>
      </c>
      <c r="E57" s="97">
        <v>0</v>
      </c>
      <c r="F57" s="97">
        <v>127</v>
      </c>
      <c r="G57" s="97">
        <v>38822</v>
      </c>
      <c r="H57" s="98">
        <v>327.13409922209058</v>
      </c>
      <c r="I57" s="101" t="s">
        <v>10</v>
      </c>
    </row>
    <row r="58" spans="1:9" ht="12" x14ac:dyDescent="0.2">
      <c r="A58" s="104" t="s">
        <v>30</v>
      </c>
      <c r="B58" s="105" t="s">
        <v>30</v>
      </c>
      <c r="C58" s="106">
        <v>79</v>
      </c>
      <c r="D58" s="106">
        <v>0</v>
      </c>
      <c r="E58" s="106">
        <v>0</v>
      </c>
      <c r="F58" s="106">
        <v>79</v>
      </c>
      <c r="G58" s="106">
        <v>24319</v>
      </c>
      <c r="H58" s="107">
        <v>324.84888358896336</v>
      </c>
      <c r="I58" s="101" t="s">
        <v>10</v>
      </c>
    </row>
    <row r="59" spans="1:9" ht="12" x14ac:dyDescent="0.2">
      <c r="A59" s="95" t="s">
        <v>24</v>
      </c>
      <c r="B59" s="96" t="s">
        <v>194</v>
      </c>
      <c r="C59" s="97">
        <v>31</v>
      </c>
      <c r="D59" s="97">
        <v>0</v>
      </c>
      <c r="E59" s="97">
        <v>0</v>
      </c>
      <c r="F59" s="97">
        <v>31</v>
      </c>
      <c r="G59" s="97">
        <v>9986</v>
      </c>
      <c r="H59" s="98">
        <v>310.43460845183256</v>
      </c>
      <c r="I59" s="101" t="s">
        <v>10</v>
      </c>
    </row>
    <row r="60" spans="1:9" ht="12" x14ac:dyDescent="0.2">
      <c r="A60" s="104" t="s">
        <v>62</v>
      </c>
      <c r="B60" s="105" t="s">
        <v>62</v>
      </c>
      <c r="C60" s="106">
        <v>336</v>
      </c>
      <c r="D60" s="106">
        <v>1</v>
      </c>
      <c r="E60" s="106">
        <v>7</v>
      </c>
      <c r="F60" s="106">
        <v>344</v>
      </c>
      <c r="G60" s="106">
        <v>114265</v>
      </c>
      <c r="H60" s="107">
        <v>301.05456614011291</v>
      </c>
      <c r="I60" s="101" t="s">
        <v>10</v>
      </c>
    </row>
    <row r="61" spans="1:9" ht="12" x14ac:dyDescent="0.2">
      <c r="A61" s="95" t="s">
        <v>8</v>
      </c>
      <c r="B61" s="96" t="s">
        <v>346</v>
      </c>
      <c r="C61" s="97">
        <v>4</v>
      </c>
      <c r="D61" s="97">
        <v>0</v>
      </c>
      <c r="E61" s="97">
        <v>0</v>
      </c>
      <c r="F61" s="97">
        <v>4</v>
      </c>
      <c r="G61" s="97">
        <v>1389</v>
      </c>
      <c r="H61" s="98">
        <v>287.97696184305255</v>
      </c>
      <c r="I61" s="102" t="s">
        <v>13</v>
      </c>
    </row>
    <row r="62" spans="1:9" ht="12" x14ac:dyDescent="0.2">
      <c r="A62" s="104" t="s">
        <v>22</v>
      </c>
      <c r="B62" s="105" t="s">
        <v>752</v>
      </c>
      <c r="C62" s="106">
        <v>12</v>
      </c>
      <c r="D62" s="106">
        <v>0</v>
      </c>
      <c r="E62" s="106">
        <v>0</v>
      </c>
      <c r="F62" s="106">
        <v>12</v>
      </c>
      <c r="G62" s="106">
        <v>4255</v>
      </c>
      <c r="H62" s="107">
        <v>282.021151586369</v>
      </c>
      <c r="I62" s="102" t="s">
        <v>13</v>
      </c>
    </row>
    <row r="63" spans="1:9" ht="12" x14ac:dyDescent="0.2">
      <c r="A63" s="95" t="s">
        <v>142</v>
      </c>
      <c r="B63" s="96" t="s">
        <v>142</v>
      </c>
      <c r="C63" s="97">
        <v>270</v>
      </c>
      <c r="D63" s="97">
        <v>0</v>
      </c>
      <c r="E63" s="97">
        <v>14</v>
      </c>
      <c r="F63" s="97">
        <v>284</v>
      </c>
      <c r="G63" s="97">
        <v>104067</v>
      </c>
      <c r="H63" s="98">
        <v>272.90111178375469</v>
      </c>
      <c r="I63" s="102" t="s">
        <v>13</v>
      </c>
    </row>
    <row r="64" spans="1:9" ht="12" x14ac:dyDescent="0.2">
      <c r="A64" s="104" t="s">
        <v>26</v>
      </c>
      <c r="B64" s="105" t="s">
        <v>188</v>
      </c>
      <c r="C64" s="106">
        <v>30</v>
      </c>
      <c r="D64" s="106">
        <v>1</v>
      </c>
      <c r="E64" s="106">
        <v>0</v>
      </c>
      <c r="F64" s="106">
        <v>31</v>
      </c>
      <c r="G64" s="106">
        <v>11439</v>
      </c>
      <c r="H64" s="107">
        <v>271.00271002710025</v>
      </c>
      <c r="I64" s="102" t="s">
        <v>13</v>
      </c>
    </row>
    <row r="65" spans="1:9" ht="12" x14ac:dyDescent="0.2">
      <c r="A65" s="95" t="s">
        <v>22</v>
      </c>
      <c r="B65" s="96" t="s">
        <v>859</v>
      </c>
      <c r="C65" s="97">
        <v>31</v>
      </c>
      <c r="D65" s="97">
        <v>0</v>
      </c>
      <c r="E65" s="97">
        <v>0</v>
      </c>
      <c r="F65" s="97">
        <v>31</v>
      </c>
      <c r="G65" s="97">
        <v>11446</v>
      </c>
      <c r="H65" s="98">
        <v>270.83697361523679</v>
      </c>
      <c r="I65" s="102" t="s">
        <v>13</v>
      </c>
    </row>
    <row r="66" spans="1:9" ht="12" x14ac:dyDescent="0.2">
      <c r="A66" s="104" t="s">
        <v>33</v>
      </c>
      <c r="B66" s="105" t="s">
        <v>85</v>
      </c>
      <c r="C66" s="106">
        <v>51</v>
      </c>
      <c r="D66" s="106">
        <v>0</v>
      </c>
      <c r="E66" s="106">
        <v>0</v>
      </c>
      <c r="F66" s="106">
        <v>51</v>
      </c>
      <c r="G66" s="106">
        <v>19094</v>
      </c>
      <c r="H66" s="107">
        <v>267.09961244369958</v>
      </c>
      <c r="I66" s="102" t="s">
        <v>13</v>
      </c>
    </row>
    <row r="67" spans="1:9" ht="12" x14ac:dyDescent="0.2">
      <c r="A67" s="95" t="s">
        <v>102</v>
      </c>
      <c r="B67" s="96" t="s">
        <v>563</v>
      </c>
      <c r="C67" s="97">
        <v>16</v>
      </c>
      <c r="D67" s="97">
        <v>0</v>
      </c>
      <c r="E67" s="97">
        <v>0</v>
      </c>
      <c r="F67" s="97">
        <v>16</v>
      </c>
      <c r="G67" s="97">
        <v>6332</v>
      </c>
      <c r="H67" s="98">
        <v>252.68477574226151</v>
      </c>
      <c r="I67" s="102" t="s">
        <v>13</v>
      </c>
    </row>
    <row r="68" spans="1:9" ht="12" x14ac:dyDescent="0.2">
      <c r="A68" s="104" t="s">
        <v>24</v>
      </c>
      <c r="B68" s="105" t="s">
        <v>271</v>
      </c>
      <c r="C68" s="106">
        <v>26</v>
      </c>
      <c r="D68" s="106">
        <v>0</v>
      </c>
      <c r="E68" s="106">
        <v>0</v>
      </c>
      <c r="F68" s="106">
        <v>26</v>
      </c>
      <c r="G68" s="106">
        <v>10291</v>
      </c>
      <c r="H68" s="107">
        <v>252.64794480614128</v>
      </c>
      <c r="I68" s="102" t="s">
        <v>13</v>
      </c>
    </row>
    <row r="69" spans="1:9" ht="12" x14ac:dyDescent="0.2">
      <c r="A69" s="95" t="s">
        <v>57</v>
      </c>
      <c r="B69" s="96" t="s">
        <v>701</v>
      </c>
      <c r="C69" s="97">
        <v>9</v>
      </c>
      <c r="D69" s="97">
        <v>1</v>
      </c>
      <c r="E69" s="97">
        <v>0</v>
      </c>
      <c r="F69" s="97">
        <v>10</v>
      </c>
      <c r="G69" s="97">
        <v>3971</v>
      </c>
      <c r="H69" s="98">
        <v>251.82573659027955</v>
      </c>
      <c r="I69" s="102" t="s">
        <v>13</v>
      </c>
    </row>
    <row r="70" spans="1:9" ht="12" x14ac:dyDescent="0.2">
      <c r="A70" s="104" t="s">
        <v>26</v>
      </c>
      <c r="B70" s="105" t="s">
        <v>461</v>
      </c>
      <c r="C70" s="106">
        <v>8</v>
      </c>
      <c r="D70" s="106">
        <v>0</v>
      </c>
      <c r="E70" s="106">
        <v>0</v>
      </c>
      <c r="F70" s="106">
        <v>8</v>
      </c>
      <c r="G70" s="106">
        <v>3233</v>
      </c>
      <c r="H70" s="107">
        <v>247.44819053510673</v>
      </c>
      <c r="I70" s="102" t="s">
        <v>13</v>
      </c>
    </row>
    <row r="71" spans="1:9" ht="12" x14ac:dyDescent="0.2">
      <c r="A71" s="95" t="s">
        <v>22</v>
      </c>
      <c r="B71" s="96" t="s">
        <v>239</v>
      </c>
      <c r="C71" s="97">
        <v>55</v>
      </c>
      <c r="D71" s="97">
        <v>0</v>
      </c>
      <c r="E71" s="97">
        <v>0</v>
      </c>
      <c r="F71" s="97">
        <v>55</v>
      </c>
      <c r="G71" s="97">
        <v>22892</v>
      </c>
      <c r="H71" s="98">
        <v>240.25860562641972</v>
      </c>
      <c r="I71" s="102" t="s">
        <v>13</v>
      </c>
    </row>
    <row r="72" spans="1:9" ht="12" x14ac:dyDescent="0.2">
      <c r="A72" s="104" t="s">
        <v>8</v>
      </c>
      <c r="B72" s="105" t="s">
        <v>516</v>
      </c>
      <c r="C72" s="106">
        <v>50</v>
      </c>
      <c r="D72" s="106">
        <v>0</v>
      </c>
      <c r="E72" s="106">
        <v>0</v>
      </c>
      <c r="F72" s="106">
        <v>50</v>
      </c>
      <c r="G72" s="106">
        <v>20999</v>
      </c>
      <c r="H72" s="107">
        <v>238.10657650364303</v>
      </c>
      <c r="I72" s="102" t="s">
        <v>13</v>
      </c>
    </row>
    <row r="73" spans="1:9" ht="12" x14ac:dyDescent="0.2">
      <c r="A73" s="95" t="s">
        <v>36</v>
      </c>
      <c r="B73" s="96" t="s">
        <v>395</v>
      </c>
      <c r="C73" s="97">
        <v>224</v>
      </c>
      <c r="D73" s="97">
        <v>0</v>
      </c>
      <c r="E73" s="97">
        <v>0</v>
      </c>
      <c r="F73" s="97">
        <v>224</v>
      </c>
      <c r="G73" s="97">
        <v>96389</v>
      </c>
      <c r="H73" s="98">
        <v>232.39166294909168</v>
      </c>
      <c r="I73" s="102" t="s">
        <v>13</v>
      </c>
    </row>
    <row r="74" spans="1:9" ht="12" x14ac:dyDescent="0.2">
      <c r="A74" s="104" t="s">
        <v>22</v>
      </c>
      <c r="B74" s="105" t="s">
        <v>208</v>
      </c>
      <c r="C74" s="106">
        <v>16</v>
      </c>
      <c r="D74" s="106">
        <v>0</v>
      </c>
      <c r="E74" s="106">
        <v>0</v>
      </c>
      <c r="F74" s="106">
        <v>16</v>
      </c>
      <c r="G74" s="106">
        <v>7017</v>
      </c>
      <c r="H74" s="107">
        <v>228.01767136953112</v>
      </c>
      <c r="I74" s="102" t="s">
        <v>13</v>
      </c>
    </row>
    <row r="75" spans="1:9" ht="12" x14ac:dyDescent="0.2">
      <c r="A75" s="95" t="s">
        <v>26</v>
      </c>
      <c r="B75" s="96" t="s">
        <v>27</v>
      </c>
      <c r="C75" s="97">
        <v>8</v>
      </c>
      <c r="D75" s="97">
        <v>0</v>
      </c>
      <c r="E75" s="97">
        <v>2</v>
      </c>
      <c r="F75" s="97">
        <v>10</v>
      </c>
      <c r="G75" s="97">
        <v>4448</v>
      </c>
      <c r="H75" s="98">
        <v>224.82014388489208</v>
      </c>
      <c r="I75" s="102" t="s">
        <v>13</v>
      </c>
    </row>
    <row r="76" spans="1:9" ht="12" x14ac:dyDescent="0.2">
      <c r="A76" s="104" t="s">
        <v>24</v>
      </c>
      <c r="B76" s="105" t="s">
        <v>336</v>
      </c>
      <c r="C76" s="106">
        <v>119</v>
      </c>
      <c r="D76" s="106">
        <v>0</v>
      </c>
      <c r="E76" s="106">
        <v>11</v>
      </c>
      <c r="F76" s="106">
        <v>130</v>
      </c>
      <c r="G76" s="106">
        <v>58962</v>
      </c>
      <c r="H76" s="107">
        <v>220.48098775482512</v>
      </c>
      <c r="I76" s="102" t="s">
        <v>13</v>
      </c>
    </row>
    <row r="77" spans="1:9" ht="12" x14ac:dyDescent="0.2">
      <c r="A77" s="95" t="s">
        <v>80</v>
      </c>
      <c r="B77" s="96" t="s">
        <v>213</v>
      </c>
      <c r="C77" s="97">
        <v>28</v>
      </c>
      <c r="D77" s="97">
        <v>0</v>
      </c>
      <c r="E77" s="97">
        <v>0</v>
      </c>
      <c r="F77" s="97">
        <v>28</v>
      </c>
      <c r="G77" s="97">
        <v>13397</v>
      </c>
      <c r="H77" s="98">
        <v>209.00201537657685</v>
      </c>
      <c r="I77" s="102" t="s">
        <v>13</v>
      </c>
    </row>
    <row r="78" spans="1:9" ht="12" x14ac:dyDescent="0.2">
      <c r="A78" s="104" t="s">
        <v>22</v>
      </c>
      <c r="B78" s="105" t="s">
        <v>584</v>
      </c>
      <c r="C78" s="106">
        <v>10</v>
      </c>
      <c r="D78" s="106">
        <v>0</v>
      </c>
      <c r="E78" s="106">
        <v>0</v>
      </c>
      <c r="F78" s="106">
        <v>10</v>
      </c>
      <c r="G78" s="106">
        <v>4849</v>
      </c>
      <c r="H78" s="107">
        <v>206.22808826562178</v>
      </c>
      <c r="I78" s="102" t="s">
        <v>13</v>
      </c>
    </row>
    <row r="79" spans="1:9" ht="12" x14ac:dyDescent="0.2">
      <c r="A79" s="95" t="s">
        <v>71</v>
      </c>
      <c r="B79" s="96" t="s">
        <v>816</v>
      </c>
      <c r="C79" s="97">
        <v>13</v>
      </c>
      <c r="D79" s="97">
        <v>0</v>
      </c>
      <c r="E79" s="97">
        <v>0</v>
      </c>
      <c r="F79" s="97">
        <v>13</v>
      </c>
      <c r="G79" s="97">
        <v>6539</v>
      </c>
      <c r="H79" s="98">
        <v>198.80715705765405</v>
      </c>
      <c r="I79" s="102" t="s">
        <v>13</v>
      </c>
    </row>
    <row r="80" spans="1:9" ht="12" x14ac:dyDescent="0.2">
      <c r="A80" s="104" t="s">
        <v>142</v>
      </c>
      <c r="B80" s="105" t="s">
        <v>143</v>
      </c>
      <c r="C80" s="106">
        <v>5</v>
      </c>
      <c r="D80" s="106">
        <v>0</v>
      </c>
      <c r="E80" s="106">
        <v>0</v>
      </c>
      <c r="F80" s="106">
        <v>5</v>
      </c>
      <c r="G80" s="106">
        <v>2677</v>
      </c>
      <c r="H80" s="107">
        <v>186.77624206200971</v>
      </c>
      <c r="I80" s="102" t="s">
        <v>13</v>
      </c>
    </row>
    <row r="81" spans="1:9" ht="12" x14ac:dyDescent="0.2">
      <c r="A81" s="95" t="s">
        <v>121</v>
      </c>
      <c r="B81" s="96" t="s">
        <v>510</v>
      </c>
      <c r="C81" s="97">
        <v>9</v>
      </c>
      <c r="D81" s="97">
        <v>0</v>
      </c>
      <c r="E81" s="97">
        <v>0</v>
      </c>
      <c r="F81" s="97">
        <v>9</v>
      </c>
      <c r="G81" s="97">
        <v>4861</v>
      </c>
      <c r="H81" s="98">
        <v>185.14708907632175</v>
      </c>
      <c r="I81" s="102" t="s">
        <v>13</v>
      </c>
    </row>
    <row r="82" spans="1:9" ht="12" x14ac:dyDescent="0.2">
      <c r="A82" s="104" t="s">
        <v>22</v>
      </c>
      <c r="B82" s="105" t="s">
        <v>174</v>
      </c>
      <c r="C82" s="106">
        <v>10</v>
      </c>
      <c r="D82" s="106">
        <v>0</v>
      </c>
      <c r="E82" s="106">
        <v>0</v>
      </c>
      <c r="F82" s="106">
        <v>10</v>
      </c>
      <c r="G82" s="106">
        <v>5420</v>
      </c>
      <c r="H82" s="107">
        <v>184.50184501845018</v>
      </c>
      <c r="I82" s="102" t="s">
        <v>13</v>
      </c>
    </row>
    <row r="83" spans="1:9" ht="12" x14ac:dyDescent="0.2">
      <c r="A83" s="95" t="s">
        <v>11</v>
      </c>
      <c r="B83" s="96" t="s">
        <v>513</v>
      </c>
      <c r="C83" s="97">
        <v>4</v>
      </c>
      <c r="D83" s="97">
        <v>0</v>
      </c>
      <c r="E83" s="97">
        <v>0</v>
      </c>
      <c r="F83" s="97">
        <v>4</v>
      </c>
      <c r="G83" s="97">
        <v>2240</v>
      </c>
      <c r="H83" s="98">
        <v>178.57142857142856</v>
      </c>
      <c r="I83" s="102" t="s">
        <v>13</v>
      </c>
    </row>
    <row r="84" spans="1:9" ht="12" x14ac:dyDescent="0.2">
      <c r="A84" s="104" t="s">
        <v>24</v>
      </c>
      <c r="B84" s="105" t="s">
        <v>844</v>
      </c>
      <c r="C84" s="106">
        <v>7</v>
      </c>
      <c r="D84" s="106">
        <v>0</v>
      </c>
      <c r="E84" s="106">
        <v>0</v>
      </c>
      <c r="F84" s="106">
        <v>7</v>
      </c>
      <c r="G84" s="106">
        <v>3951</v>
      </c>
      <c r="H84" s="107">
        <v>177.1703366236396</v>
      </c>
      <c r="I84" s="102" t="s">
        <v>13</v>
      </c>
    </row>
    <row r="85" spans="1:9" ht="12" x14ac:dyDescent="0.2">
      <c r="A85" s="95" t="s">
        <v>20</v>
      </c>
      <c r="B85" s="96" t="s">
        <v>533</v>
      </c>
      <c r="C85" s="97">
        <v>12</v>
      </c>
      <c r="D85" s="97">
        <v>0</v>
      </c>
      <c r="E85" s="97">
        <v>0</v>
      </c>
      <c r="F85" s="97">
        <v>12</v>
      </c>
      <c r="G85" s="97">
        <v>6939</v>
      </c>
      <c r="H85" s="98">
        <v>172.93558149589276</v>
      </c>
      <c r="I85" s="102" t="s">
        <v>13</v>
      </c>
    </row>
    <row r="86" spans="1:9" ht="12" x14ac:dyDescent="0.2">
      <c r="A86" s="104" t="s">
        <v>102</v>
      </c>
      <c r="B86" s="105" t="s">
        <v>438</v>
      </c>
      <c r="C86" s="106">
        <v>8</v>
      </c>
      <c r="D86" s="106">
        <v>0</v>
      </c>
      <c r="E86" s="106">
        <v>0</v>
      </c>
      <c r="F86" s="106">
        <v>8</v>
      </c>
      <c r="G86" s="106">
        <v>4662</v>
      </c>
      <c r="H86" s="107">
        <v>171.60017160017159</v>
      </c>
      <c r="I86" s="102" t="s">
        <v>13</v>
      </c>
    </row>
    <row r="87" spans="1:9" ht="12" x14ac:dyDescent="0.2">
      <c r="A87" s="95" t="s">
        <v>11</v>
      </c>
      <c r="B87" s="96" t="s">
        <v>317</v>
      </c>
      <c r="C87" s="97">
        <v>24</v>
      </c>
      <c r="D87" s="97">
        <v>1</v>
      </c>
      <c r="E87" s="97">
        <v>1</v>
      </c>
      <c r="F87" s="97">
        <v>26</v>
      </c>
      <c r="G87" s="97">
        <v>15235</v>
      </c>
      <c r="H87" s="98">
        <v>170.65966524450278</v>
      </c>
      <c r="I87" s="102" t="s">
        <v>13</v>
      </c>
    </row>
    <row r="88" spans="1:9" ht="12" x14ac:dyDescent="0.2">
      <c r="A88" s="104" t="s">
        <v>22</v>
      </c>
      <c r="B88" s="105" t="s">
        <v>824</v>
      </c>
      <c r="C88" s="106">
        <v>11</v>
      </c>
      <c r="D88" s="106">
        <v>0</v>
      </c>
      <c r="E88" s="106">
        <v>0</v>
      </c>
      <c r="F88" s="106">
        <v>11</v>
      </c>
      <c r="G88" s="106">
        <v>6698</v>
      </c>
      <c r="H88" s="107">
        <v>164.22812779934307</v>
      </c>
      <c r="I88" s="102" t="s">
        <v>13</v>
      </c>
    </row>
    <row r="89" spans="1:9" ht="12" x14ac:dyDescent="0.2">
      <c r="A89" s="95" t="s">
        <v>26</v>
      </c>
      <c r="B89" s="96" t="s">
        <v>373</v>
      </c>
      <c r="C89" s="97">
        <v>13</v>
      </c>
      <c r="D89" s="97">
        <v>0</v>
      </c>
      <c r="E89" s="97">
        <v>0</v>
      </c>
      <c r="F89" s="97">
        <v>13</v>
      </c>
      <c r="G89" s="97">
        <v>7971</v>
      </c>
      <c r="H89" s="98">
        <v>163.09120562037384</v>
      </c>
      <c r="I89" s="102" t="s">
        <v>13</v>
      </c>
    </row>
    <row r="90" spans="1:9" ht="12" x14ac:dyDescent="0.2">
      <c r="A90" s="104" t="s">
        <v>62</v>
      </c>
      <c r="B90" s="105" t="s">
        <v>660</v>
      </c>
      <c r="C90" s="106">
        <v>29</v>
      </c>
      <c r="D90" s="106">
        <v>0</v>
      </c>
      <c r="E90" s="106">
        <v>0</v>
      </c>
      <c r="F90" s="106">
        <v>29</v>
      </c>
      <c r="G90" s="106">
        <v>17858</v>
      </c>
      <c r="H90" s="107">
        <v>162.39220517415163</v>
      </c>
      <c r="I90" s="102" t="s">
        <v>13</v>
      </c>
    </row>
    <row r="91" spans="1:9" ht="12" x14ac:dyDescent="0.2">
      <c r="A91" s="95" t="s">
        <v>26</v>
      </c>
      <c r="B91" s="96" t="s">
        <v>163</v>
      </c>
      <c r="C91" s="97">
        <v>9</v>
      </c>
      <c r="D91" s="97">
        <v>0</v>
      </c>
      <c r="E91" s="97">
        <v>0</v>
      </c>
      <c r="F91" s="97">
        <v>9</v>
      </c>
      <c r="G91" s="97">
        <v>5612</v>
      </c>
      <c r="H91" s="98">
        <v>160.37063435495367</v>
      </c>
      <c r="I91" s="102" t="s">
        <v>13</v>
      </c>
    </row>
    <row r="92" spans="1:9" ht="12" x14ac:dyDescent="0.2">
      <c r="A92" s="104" t="s">
        <v>24</v>
      </c>
      <c r="B92" s="105" t="s">
        <v>405</v>
      </c>
      <c r="C92" s="106">
        <v>24</v>
      </c>
      <c r="D92" s="106">
        <v>0</v>
      </c>
      <c r="E92" s="106">
        <v>0</v>
      </c>
      <c r="F92" s="106">
        <v>24</v>
      </c>
      <c r="G92" s="106">
        <v>15102</v>
      </c>
      <c r="H92" s="107">
        <v>158.91934843067142</v>
      </c>
      <c r="I92" s="102" t="s">
        <v>13</v>
      </c>
    </row>
    <row r="93" spans="1:9" ht="12" x14ac:dyDescent="0.2">
      <c r="A93" s="95" t="s">
        <v>40</v>
      </c>
      <c r="B93" s="96" t="s">
        <v>40</v>
      </c>
      <c r="C93" s="97">
        <v>126</v>
      </c>
      <c r="D93" s="97">
        <v>0</v>
      </c>
      <c r="E93" s="97">
        <v>0</v>
      </c>
      <c r="F93" s="97">
        <v>126</v>
      </c>
      <c r="G93" s="97">
        <v>79481</v>
      </c>
      <c r="H93" s="98">
        <v>158.52845334105007</v>
      </c>
      <c r="I93" s="102" t="s">
        <v>13</v>
      </c>
    </row>
    <row r="94" spans="1:9" ht="12" x14ac:dyDescent="0.2">
      <c r="A94" s="104" t="s">
        <v>62</v>
      </c>
      <c r="B94" s="105" t="s">
        <v>616</v>
      </c>
      <c r="C94" s="106">
        <v>17</v>
      </c>
      <c r="D94" s="106">
        <v>0</v>
      </c>
      <c r="E94" s="106">
        <v>0</v>
      </c>
      <c r="F94" s="106">
        <v>17</v>
      </c>
      <c r="G94" s="106">
        <v>10816</v>
      </c>
      <c r="H94" s="107">
        <v>157.17455621301775</v>
      </c>
      <c r="I94" s="102" t="s">
        <v>13</v>
      </c>
    </row>
    <row r="95" spans="1:9" ht="12" x14ac:dyDescent="0.2">
      <c r="A95" s="95" t="s">
        <v>22</v>
      </c>
      <c r="B95" s="96" t="s">
        <v>478</v>
      </c>
      <c r="C95" s="97">
        <v>42</v>
      </c>
      <c r="D95" s="97">
        <v>0</v>
      </c>
      <c r="E95" s="97">
        <v>0</v>
      </c>
      <c r="F95" s="97">
        <v>42</v>
      </c>
      <c r="G95" s="97">
        <v>27640</v>
      </c>
      <c r="H95" s="98">
        <v>151.95369030390736</v>
      </c>
      <c r="I95" s="102" t="s">
        <v>13</v>
      </c>
    </row>
    <row r="96" spans="1:9" ht="12" x14ac:dyDescent="0.2">
      <c r="A96" s="104" t="s">
        <v>24</v>
      </c>
      <c r="B96" s="105" t="s">
        <v>25</v>
      </c>
      <c r="C96" s="106">
        <v>3</v>
      </c>
      <c r="D96" s="106">
        <v>0</v>
      </c>
      <c r="E96" s="106">
        <v>0</v>
      </c>
      <c r="F96" s="106">
        <v>3</v>
      </c>
      <c r="G96" s="106">
        <v>2005</v>
      </c>
      <c r="H96" s="107">
        <v>149.62593516209478</v>
      </c>
      <c r="I96" s="102" t="s">
        <v>13</v>
      </c>
    </row>
    <row r="97" spans="1:14" ht="12" x14ac:dyDescent="0.2">
      <c r="A97" s="95" t="s">
        <v>22</v>
      </c>
      <c r="B97" s="96" t="s">
        <v>423</v>
      </c>
      <c r="C97" s="97">
        <v>5</v>
      </c>
      <c r="D97" s="97">
        <v>0</v>
      </c>
      <c r="E97" s="97">
        <v>3</v>
      </c>
      <c r="F97" s="97">
        <v>8</v>
      </c>
      <c r="G97" s="97">
        <v>5378</v>
      </c>
      <c r="H97" s="98">
        <v>148.75418371141689</v>
      </c>
      <c r="I97" s="102" t="s">
        <v>13</v>
      </c>
    </row>
    <row r="98" spans="1:14" ht="12" x14ac:dyDescent="0.2">
      <c r="A98" s="104" t="s">
        <v>98</v>
      </c>
      <c r="B98" s="105" t="s">
        <v>650</v>
      </c>
      <c r="C98" s="106">
        <v>15</v>
      </c>
      <c r="D98" s="106">
        <v>0</v>
      </c>
      <c r="E98" s="106">
        <v>0</v>
      </c>
      <c r="F98" s="106">
        <v>15</v>
      </c>
      <c r="G98" s="106">
        <v>10203</v>
      </c>
      <c r="H98" s="107">
        <v>147.0155836518671</v>
      </c>
      <c r="I98" s="102" t="s">
        <v>13</v>
      </c>
    </row>
    <row r="99" spans="1:14" ht="12" x14ac:dyDescent="0.2">
      <c r="A99" s="95" t="s">
        <v>26</v>
      </c>
      <c r="B99" s="96" t="s">
        <v>567</v>
      </c>
      <c r="C99" s="97">
        <v>12</v>
      </c>
      <c r="D99" s="97">
        <v>0</v>
      </c>
      <c r="E99" s="97">
        <v>0</v>
      </c>
      <c r="F99" s="97">
        <v>12</v>
      </c>
      <c r="G99" s="97">
        <v>8270</v>
      </c>
      <c r="H99" s="98">
        <v>145.10278113663847</v>
      </c>
      <c r="I99" s="102" t="s">
        <v>13</v>
      </c>
    </row>
    <row r="100" spans="1:14" ht="12" x14ac:dyDescent="0.2">
      <c r="A100" s="104" t="s">
        <v>45</v>
      </c>
      <c r="B100" s="105" t="s">
        <v>114</v>
      </c>
      <c r="C100" s="106">
        <v>6</v>
      </c>
      <c r="D100" s="106">
        <v>0</v>
      </c>
      <c r="E100" s="106">
        <v>0</v>
      </c>
      <c r="F100" s="106">
        <v>6</v>
      </c>
      <c r="G100" s="106">
        <v>4190</v>
      </c>
      <c r="H100" s="107">
        <v>143.19809069212411</v>
      </c>
      <c r="I100" s="102" t="s">
        <v>13</v>
      </c>
    </row>
    <row r="101" spans="1:14" ht="12" x14ac:dyDescent="0.2">
      <c r="A101" s="95" t="s">
        <v>142</v>
      </c>
      <c r="B101" s="96" t="s">
        <v>387</v>
      </c>
      <c r="C101" s="97">
        <v>6</v>
      </c>
      <c r="D101" s="97">
        <v>0</v>
      </c>
      <c r="E101" s="97">
        <v>0</v>
      </c>
      <c r="F101" s="97">
        <v>6</v>
      </c>
      <c r="G101" s="97">
        <v>4217</v>
      </c>
      <c r="H101" s="98">
        <v>142.28124258951863</v>
      </c>
      <c r="I101" s="102" t="s">
        <v>13</v>
      </c>
      <c r="N101" s="86"/>
    </row>
    <row r="102" spans="1:14" ht="12" x14ac:dyDescent="0.2">
      <c r="A102" s="104" t="s">
        <v>26</v>
      </c>
      <c r="B102" s="105" t="s">
        <v>73</v>
      </c>
      <c r="C102" s="106">
        <v>13</v>
      </c>
      <c r="D102" s="106">
        <v>0</v>
      </c>
      <c r="E102" s="106">
        <v>0</v>
      </c>
      <c r="F102" s="106">
        <v>13</v>
      </c>
      <c r="G102" s="106">
        <v>9142</v>
      </c>
      <c r="H102" s="107">
        <v>142.20083132793698</v>
      </c>
      <c r="I102" s="102" t="s">
        <v>13</v>
      </c>
    </row>
    <row r="103" spans="1:14" ht="12" x14ac:dyDescent="0.2">
      <c r="A103" s="95" t="s">
        <v>98</v>
      </c>
      <c r="B103" s="96" t="s">
        <v>417</v>
      </c>
      <c r="C103" s="97">
        <v>28</v>
      </c>
      <c r="D103" s="97">
        <v>0</v>
      </c>
      <c r="E103" s="97">
        <v>0</v>
      </c>
      <c r="F103" s="97">
        <v>28</v>
      </c>
      <c r="G103" s="97">
        <v>19858</v>
      </c>
      <c r="H103" s="98">
        <v>141.00110786584753</v>
      </c>
      <c r="I103" s="102" t="s">
        <v>13</v>
      </c>
    </row>
    <row r="104" spans="1:14" ht="12" x14ac:dyDescent="0.2">
      <c r="A104" s="104" t="s">
        <v>53</v>
      </c>
      <c r="B104" s="105" t="s">
        <v>249</v>
      </c>
      <c r="C104" s="106">
        <v>13</v>
      </c>
      <c r="D104" s="106">
        <v>0</v>
      </c>
      <c r="E104" s="106">
        <v>0</v>
      </c>
      <c r="F104" s="106">
        <v>13</v>
      </c>
      <c r="G104" s="106">
        <v>9228</v>
      </c>
      <c r="H104" s="107">
        <v>140.87559601213698</v>
      </c>
      <c r="I104" s="102" t="s">
        <v>13</v>
      </c>
    </row>
    <row r="105" spans="1:14" ht="12" x14ac:dyDescent="0.2">
      <c r="A105" s="95" t="s">
        <v>62</v>
      </c>
      <c r="B105" s="96" t="s">
        <v>356</v>
      </c>
      <c r="C105" s="97">
        <v>10</v>
      </c>
      <c r="D105" s="97">
        <v>0</v>
      </c>
      <c r="E105" s="97">
        <v>0</v>
      </c>
      <c r="F105" s="97">
        <v>10</v>
      </c>
      <c r="G105" s="97">
        <v>7105</v>
      </c>
      <c r="H105" s="98">
        <v>140.74595355383534</v>
      </c>
      <c r="I105" s="102" t="s">
        <v>13</v>
      </c>
    </row>
    <row r="106" spans="1:14" ht="12" x14ac:dyDescent="0.2">
      <c r="A106" s="104" t="s">
        <v>8</v>
      </c>
      <c r="B106" s="105" t="s">
        <v>543</v>
      </c>
      <c r="C106" s="106">
        <v>21</v>
      </c>
      <c r="D106" s="106">
        <v>0</v>
      </c>
      <c r="E106" s="106">
        <v>0</v>
      </c>
      <c r="F106" s="106">
        <v>21</v>
      </c>
      <c r="G106" s="106">
        <v>15280</v>
      </c>
      <c r="H106" s="107">
        <v>137.434554973822</v>
      </c>
      <c r="I106" s="102" t="s">
        <v>13</v>
      </c>
    </row>
    <row r="107" spans="1:14" ht="12" x14ac:dyDescent="0.2">
      <c r="A107" s="95" t="s">
        <v>28</v>
      </c>
      <c r="B107" s="96" t="s">
        <v>562</v>
      </c>
      <c r="C107" s="97">
        <v>8</v>
      </c>
      <c r="D107" s="97">
        <v>0</v>
      </c>
      <c r="E107" s="97">
        <v>0</v>
      </c>
      <c r="F107" s="97">
        <v>8</v>
      </c>
      <c r="G107" s="97">
        <v>5954</v>
      </c>
      <c r="H107" s="98">
        <v>134.36345314074572</v>
      </c>
      <c r="I107" s="102" t="s">
        <v>13</v>
      </c>
    </row>
    <row r="108" spans="1:14" ht="12" x14ac:dyDescent="0.2">
      <c r="A108" s="104" t="s">
        <v>94</v>
      </c>
      <c r="B108" s="105" t="s">
        <v>629</v>
      </c>
      <c r="C108" s="106">
        <v>12</v>
      </c>
      <c r="D108" s="106">
        <v>0</v>
      </c>
      <c r="E108" s="106">
        <v>0</v>
      </c>
      <c r="F108" s="106">
        <v>12</v>
      </c>
      <c r="G108" s="106">
        <v>8979</v>
      </c>
      <c r="H108" s="107">
        <v>133.64517206815904</v>
      </c>
      <c r="I108" s="102" t="s">
        <v>13</v>
      </c>
    </row>
    <row r="109" spans="1:14" ht="12" x14ac:dyDescent="0.2">
      <c r="A109" s="95" t="s">
        <v>102</v>
      </c>
      <c r="B109" s="96" t="s">
        <v>565</v>
      </c>
      <c r="C109" s="97">
        <v>8</v>
      </c>
      <c r="D109" s="97">
        <v>0</v>
      </c>
      <c r="E109" s="97">
        <v>0</v>
      </c>
      <c r="F109" s="97">
        <v>8</v>
      </c>
      <c r="G109" s="97">
        <v>6084</v>
      </c>
      <c r="H109" s="98">
        <v>131.49243918474687</v>
      </c>
      <c r="I109" s="102" t="s">
        <v>13</v>
      </c>
    </row>
    <row r="110" spans="1:14" ht="12" x14ac:dyDescent="0.2">
      <c r="A110" s="104" t="s">
        <v>98</v>
      </c>
      <c r="B110" s="105" t="s">
        <v>751</v>
      </c>
      <c r="C110" s="106">
        <v>30</v>
      </c>
      <c r="D110" s="106">
        <v>0</v>
      </c>
      <c r="E110" s="106">
        <v>0</v>
      </c>
      <c r="F110" s="106">
        <v>30</v>
      </c>
      <c r="G110" s="106">
        <v>23385</v>
      </c>
      <c r="H110" s="107">
        <v>128.28736369467606</v>
      </c>
      <c r="I110" s="102" t="s">
        <v>13</v>
      </c>
    </row>
    <row r="111" spans="1:14" ht="12" x14ac:dyDescent="0.2">
      <c r="A111" s="95" t="s">
        <v>26</v>
      </c>
      <c r="B111" s="96" t="s">
        <v>556</v>
      </c>
      <c r="C111" s="97">
        <v>4</v>
      </c>
      <c r="D111" s="97">
        <v>0</v>
      </c>
      <c r="E111" s="97">
        <v>0</v>
      </c>
      <c r="F111" s="97">
        <v>4</v>
      </c>
      <c r="G111" s="97">
        <v>3144</v>
      </c>
      <c r="H111" s="98">
        <v>127.2264631043257</v>
      </c>
      <c r="I111" s="102" t="s">
        <v>13</v>
      </c>
    </row>
    <row r="112" spans="1:14" ht="12" x14ac:dyDescent="0.2">
      <c r="A112" s="104" t="s">
        <v>28</v>
      </c>
      <c r="B112" s="105" t="s">
        <v>794</v>
      </c>
      <c r="C112" s="106">
        <v>11</v>
      </c>
      <c r="D112" s="106">
        <v>0</v>
      </c>
      <c r="E112" s="106">
        <v>0</v>
      </c>
      <c r="F112" s="106">
        <v>11</v>
      </c>
      <c r="G112" s="106">
        <v>8685</v>
      </c>
      <c r="H112" s="107">
        <v>126.65515256188831</v>
      </c>
      <c r="I112" s="102" t="s">
        <v>13</v>
      </c>
    </row>
    <row r="113" spans="1:9" ht="12" x14ac:dyDescent="0.2">
      <c r="A113" s="95" t="s">
        <v>62</v>
      </c>
      <c r="B113" s="96" t="s">
        <v>352</v>
      </c>
      <c r="C113" s="97">
        <v>11</v>
      </c>
      <c r="D113" s="97">
        <v>0</v>
      </c>
      <c r="E113" s="97">
        <v>0</v>
      </c>
      <c r="F113" s="97">
        <v>11</v>
      </c>
      <c r="G113" s="97">
        <v>8903</v>
      </c>
      <c r="H113" s="98">
        <v>123.55385825002809</v>
      </c>
      <c r="I113" s="102" t="s">
        <v>13</v>
      </c>
    </row>
    <row r="114" spans="1:9" ht="12" x14ac:dyDescent="0.2">
      <c r="A114" s="104" t="s">
        <v>26</v>
      </c>
      <c r="B114" s="105" t="s">
        <v>258</v>
      </c>
      <c r="C114" s="106">
        <v>15</v>
      </c>
      <c r="D114" s="106">
        <v>0</v>
      </c>
      <c r="E114" s="106">
        <v>0</v>
      </c>
      <c r="F114" s="106">
        <v>15</v>
      </c>
      <c r="G114" s="106">
        <v>12660</v>
      </c>
      <c r="H114" s="107">
        <v>118.48341232227489</v>
      </c>
      <c r="I114" s="102" t="s">
        <v>13</v>
      </c>
    </row>
    <row r="115" spans="1:9" ht="12" x14ac:dyDescent="0.2">
      <c r="A115" s="95" t="s">
        <v>8</v>
      </c>
      <c r="B115" s="96" t="s">
        <v>248</v>
      </c>
      <c r="C115" s="97">
        <v>32</v>
      </c>
      <c r="D115" s="97">
        <v>0</v>
      </c>
      <c r="E115" s="97">
        <v>0</v>
      </c>
      <c r="F115" s="97">
        <v>32</v>
      </c>
      <c r="G115" s="97">
        <v>27982</v>
      </c>
      <c r="H115" s="98">
        <v>114.35923093417198</v>
      </c>
      <c r="I115" s="102" t="s">
        <v>13</v>
      </c>
    </row>
    <row r="116" spans="1:9" ht="12" x14ac:dyDescent="0.2">
      <c r="A116" s="104" t="s">
        <v>11</v>
      </c>
      <c r="B116" s="105" t="s">
        <v>597</v>
      </c>
      <c r="C116" s="106">
        <v>5</v>
      </c>
      <c r="D116" s="106">
        <v>0</v>
      </c>
      <c r="E116" s="106">
        <v>0</v>
      </c>
      <c r="F116" s="106">
        <v>5</v>
      </c>
      <c r="G116" s="106">
        <v>4379</v>
      </c>
      <c r="H116" s="107">
        <v>114.18131993605847</v>
      </c>
      <c r="I116" s="102" t="s">
        <v>13</v>
      </c>
    </row>
    <row r="117" spans="1:9" ht="12" x14ac:dyDescent="0.2">
      <c r="A117" s="95" t="s">
        <v>24</v>
      </c>
      <c r="B117" s="96" t="s">
        <v>333</v>
      </c>
      <c r="C117" s="97">
        <v>20</v>
      </c>
      <c r="D117" s="97">
        <v>0</v>
      </c>
      <c r="E117" s="97">
        <v>0</v>
      </c>
      <c r="F117" s="97">
        <v>20</v>
      </c>
      <c r="G117" s="97">
        <v>17701</v>
      </c>
      <c r="H117" s="98">
        <v>112.98796678153778</v>
      </c>
      <c r="I117" s="102" t="s">
        <v>13</v>
      </c>
    </row>
    <row r="118" spans="1:9" ht="12" x14ac:dyDescent="0.2">
      <c r="A118" s="104" t="s">
        <v>24</v>
      </c>
      <c r="B118" s="105" t="s">
        <v>725</v>
      </c>
      <c r="C118" s="106">
        <v>7</v>
      </c>
      <c r="D118" s="106">
        <v>0</v>
      </c>
      <c r="E118" s="106">
        <v>0</v>
      </c>
      <c r="F118" s="106">
        <v>7</v>
      </c>
      <c r="G118" s="106">
        <v>6200</v>
      </c>
      <c r="H118" s="107">
        <v>112.90322580645163</v>
      </c>
      <c r="I118" s="102" t="s">
        <v>13</v>
      </c>
    </row>
    <row r="119" spans="1:9" ht="12" x14ac:dyDescent="0.2">
      <c r="A119" s="95" t="s">
        <v>135</v>
      </c>
      <c r="B119" s="96" t="s">
        <v>364</v>
      </c>
      <c r="C119" s="97">
        <v>9</v>
      </c>
      <c r="D119" s="97">
        <v>0</v>
      </c>
      <c r="E119" s="97">
        <v>0</v>
      </c>
      <c r="F119" s="97">
        <v>9</v>
      </c>
      <c r="G119" s="97">
        <v>8351</v>
      </c>
      <c r="H119" s="98">
        <v>107.77152436833913</v>
      </c>
      <c r="I119" s="102" t="s">
        <v>13</v>
      </c>
    </row>
    <row r="120" spans="1:9" ht="12" x14ac:dyDescent="0.2">
      <c r="A120" s="104" t="s">
        <v>26</v>
      </c>
      <c r="B120" s="105" t="s">
        <v>166</v>
      </c>
      <c r="C120" s="106">
        <v>16</v>
      </c>
      <c r="D120" s="106">
        <v>0</v>
      </c>
      <c r="E120" s="106">
        <v>0</v>
      </c>
      <c r="F120" s="106">
        <v>16</v>
      </c>
      <c r="G120" s="106">
        <v>14883</v>
      </c>
      <c r="H120" s="107">
        <v>107.50520728347779</v>
      </c>
      <c r="I120" s="102" t="s">
        <v>13</v>
      </c>
    </row>
    <row r="121" spans="1:9" ht="12" x14ac:dyDescent="0.2">
      <c r="A121" s="95" t="s">
        <v>45</v>
      </c>
      <c r="B121" s="96" t="s">
        <v>521</v>
      </c>
      <c r="C121" s="97">
        <v>23</v>
      </c>
      <c r="D121" s="97">
        <v>0</v>
      </c>
      <c r="E121" s="97">
        <v>0</v>
      </c>
      <c r="F121" s="97">
        <v>23</v>
      </c>
      <c r="G121" s="97">
        <v>21534</v>
      </c>
      <c r="H121" s="98">
        <v>106.80783876660166</v>
      </c>
      <c r="I121" s="102" t="s">
        <v>13</v>
      </c>
    </row>
    <row r="122" spans="1:9" ht="12" x14ac:dyDescent="0.2">
      <c r="A122" s="104" t="s">
        <v>142</v>
      </c>
      <c r="B122" s="105" t="s">
        <v>209</v>
      </c>
      <c r="C122" s="106">
        <v>11</v>
      </c>
      <c r="D122" s="106">
        <v>0</v>
      </c>
      <c r="E122" s="106">
        <v>0</v>
      </c>
      <c r="F122" s="106">
        <v>11</v>
      </c>
      <c r="G122" s="106">
        <v>10425</v>
      </c>
      <c r="H122" s="107">
        <v>105.515587529976</v>
      </c>
      <c r="I122" s="102" t="s">
        <v>13</v>
      </c>
    </row>
    <row r="123" spans="1:9" ht="12" x14ac:dyDescent="0.2">
      <c r="A123" s="95" t="s">
        <v>30</v>
      </c>
      <c r="B123" s="96" t="s">
        <v>281</v>
      </c>
      <c r="C123" s="97">
        <v>7</v>
      </c>
      <c r="D123" s="97">
        <v>0</v>
      </c>
      <c r="E123" s="97">
        <v>0</v>
      </c>
      <c r="F123" s="97">
        <v>7</v>
      </c>
      <c r="G123" s="97">
        <v>6702</v>
      </c>
      <c r="H123" s="98">
        <v>104.44643390032826</v>
      </c>
      <c r="I123" s="102" t="s">
        <v>13</v>
      </c>
    </row>
    <row r="124" spans="1:9" ht="12" x14ac:dyDescent="0.2">
      <c r="A124" s="108" t="s">
        <v>26</v>
      </c>
      <c r="B124" s="109" t="s">
        <v>708</v>
      </c>
      <c r="C124" s="110">
        <v>19</v>
      </c>
      <c r="D124" s="110">
        <v>0</v>
      </c>
      <c r="E124" s="110">
        <v>0</v>
      </c>
      <c r="F124" s="110">
        <v>19</v>
      </c>
      <c r="G124" s="110">
        <v>18434</v>
      </c>
      <c r="H124" s="111">
        <v>103.07041336660519</v>
      </c>
      <c r="I124" s="103" t="s">
        <v>13</v>
      </c>
    </row>
  </sheetData>
  <autoFilter ref="A1:I124">
    <filterColumn colId="8">
      <filters>
        <filter val="Alta"/>
        <filter val="Média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workbookViewId="0">
      <selection activeCell="I33" sqref="I33"/>
    </sheetView>
  </sheetViews>
  <sheetFormatPr defaultRowHeight="15" x14ac:dyDescent="0.25"/>
  <cols>
    <col min="1" max="1" width="20.85546875" bestFit="1" customWidth="1"/>
    <col min="2" max="2" width="27.85546875" bestFit="1" customWidth="1"/>
    <col min="3" max="3" width="7.85546875" style="7" bestFit="1" customWidth="1"/>
    <col min="4" max="4" width="4.85546875" style="7" bestFit="1" customWidth="1"/>
    <col min="5" max="5" width="4.5703125" style="7" bestFit="1" customWidth="1"/>
    <col min="6" max="6" width="5.42578125" style="7" bestFit="1" customWidth="1"/>
    <col min="7" max="7" width="10.140625" style="7" bestFit="1" customWidth="1"/>
    <col min="8" max="8" width="9.85546875" style="84" customWidth="1"/>
    <col min="9" max="9" width="10.28515625" style="7" bestFit="1" customWidth="1"/>
  </cols>
  <sheetData>
    <row r="1" spans="1:9" x14ac:dyDescent="0.25">
      <c r="A1" t="s">
        <v>2</v>
      </c>
      <c r="B1" t="s">
        <v>872</v>
      </c>
      <c r="C1" s="7" t="s">
        <v>867</v>
      </c>
      <c r="D1" s="7" t="s">
        <v>868</v>
      </c>
      <c r="E1" s="7" t="s">
        <v>1126</v>
      </c>
      <c r="F1" s="7" t="s">
        <v>3</v>
      </c>
      <c r="G1" s="7" t="s">
        <v>1105</v>
      </c>
      <c r="H1" s="84" t="s">
        <v>4</v>
      </c>
      <c r="I1" s="7" t="s">
        <v>5</v>
      </c>
    </row>
    <row r="2" spans="1:9" x14ac:dyDescent="0.25">
      <c r="A2" t="s">
        <v>62</v>
      </c>
      <c r="B2" t="s">
        <v>817</v>
      </c>
      <c r="C2" s="7">
        <v>499</v>
      </c>
      <c r="D2" s="7">
        <v>1</v>
      </c>
      <c r="E2" s="7">
        <v>1</v>
      </c>
      <c r="F2" s="7">
        <v>501</v>
      </c>
      <c r="G2" s="7">
        <v>16602</v>
      </c>
      <c r="H2" s="84">
        <v>3017.7087097940007</v>
      </c>
      <c r="I2" s="7" t="s">
        <v>1127</v>
      </c>
    </row>
    <row r="3" spans="1:9" x14ac:dyDescent="0.25">
      <c r="A3" t="s">
        <v>26</v>
      </c>
      <c r="B3" t="s">
        <v>753</v>
      </c>
      <c r="C3" s="7">
        <v>106</v>
      </c>
      <c r="D3" s="7">
        <v>0</v>
      </c>
      <c r="E3" s="7">
        <v>0</v>
      </c>
      <c r="F3" s="7">
        <v>106</v>
      </c>
      <c r="G3" s="7">
        <v>4927</v>
      </c>
      <c r="H3" s="84">
        <v>2151.4105946823624</v>
      </c>
      <c r="I3" s="7" t="s">
        <v>1127</v>
      </c>
    </row>
    <row r="4" spans="1:9" x14ac:dyDescent="0.25">
      <c r="A4" t="s">
        <v>11</v>
      </c>
      <c r="B4" t="s">
        <v>382</v>
      </c>
      <c r="C4" s="7">
        <v>115</v>
      </c>
      <c r="D4" s="7">
        <v>0</v>
      </c>
      <c r="E4" s="7">
        <v>0</v>
      </c>
      <c r="F4" s="7">
        <v>115</v>
      </c>
      <c r="G4" s="7">
        <v>6228</v>
      </c>
      <c r="H4" s="84">
        <v>1846.499678869621</v>
      </c>
      <c r="I4" s="7" t="s">
        <v>1127</v>
      </c>
    </row>
    <row r="5" spans="1:9" x14ac:dyDescent="0.25">
      <c r="A5" t="s">
        <v>20</v>
      </c>
      <c r="B5" t="s">
        <v>276</v>
      </c>
      <c r="C5" s="7">
        <v>127</v>
      </c>
      <c r="D5" s="7">
        <v>0</v>
      </c>
      <c r="E5" s="7">
        <v>0</v>
      </c>
      <c r="F5" s="7">
        <v>127</v>
      </c>
      <c r="G5" s="7">
        <v>7852</v>
      </c>
      <c r="H5" s="84">
        <v>1617.4223127865512</v>
      </c>
      <c r="I5" s="7" t="s">
        <v>1127</v>
      </c>
    </row>
    <row r="6" spans="1:9" x14ac:dyDescent="0.25">
      <c r="A6" t="s">
        <v>17</v>
      </c>
      <c r="B6" t="s">
        <v>710</v>
      </c>
      <c r="C6" s="7">
        <v>53</v>
      </c>
      <c r="D6" s="7">
        <v>0</v>
      </c>
      <c r="E6" s="7">
        <v>0</v>
      </c>
      <c r="F6" s="7">
        <v>53</v>
      </c>
      <c r="G6" s="7">
        <v>3937</v>
      </c>
      <c r="H6" s="84">
        <v>1346.2026924053848</v>
      </c>
      <c r="I6" s="7" t="s">
        <v>1127</v>
      </c>
    </row>
    <row r="7" spans="1:9" x14ac:dyDescent="0.25">
      <c r="A7" t="s">
        <v>28</v>
      </c>
      <c r="B7" t="s">
        <v>549</v>
      </c>
      <c r="C7" s="7">
        <v>142</v>
      </c>
      <c r="D7" s="7">
        <v>0</v>
      </c>
      <c r="E7" s="7">
        <v>0</v>
      </c>
      <c r="F7" s="7">
        <v>142</v>
      </c>
      <c r="G7" s="7">
        <v>10731</v>
      </c>
      <c r="H7" s="84">
        <v>1323.2690336408536</v>
      </c>
      <c r="I7" s="7" t="s">
        <v>1127</v>
      </c>
    </row>
    <row r="8" spans="1:9" x14ac:dyDescent="0.25">
      <c r="A8" t="s">
        <v>28</v>
      </c>
      <c r="B8" t="s">
        <v>398</v>
      </c>
      <c r="C8" s="7">
        <v>272</v>
      </c>
      <c r="D8" s="7">
        <v>0</v>
      </c>
      <c r="E8" s="7">
        <v>0</v>
      </c>
      <c r="F8" s="7">
        <v>272</v>
      </c>
      <c r="G8" s="7">
        <v>23212</v>
      </c>
      <c r="H8" s="84">
        <v>1171.8076856798207</v>
      </c>
      <c r="I8" s="7" t="s">
        <v>1127</v>
      </c>
    </row>
    <row r="9" spans="1:9" x14ac:dyDescent="0.25">
      <c r="A9" t="s">
        <v>30</v>
      </c>
      <c r="B9" t="s">
        <v>570</v>
      </c>
      <c r="C9" s="7">
        <v>48</v>
      </c>
      <c r="D9" s="7">
        <v>0</v>
      </c>
      <c r="E9" s="7">
        <v>14</v>
      </c>
      <c r="F9" s="7">
        <v>62</v>
      </c>
      <c r="G9" s="7">
        <v>5671</v>
      </c>
      <c r="H9" s="84">
        <v>1093.2816081819785</v>
      </c>
      <c r="I9" s="7" t="s">
        <v>1127</v>
      </c>
    </row>
    <row r="10" spans="1:9" x14ac:dyDescent="0.25">
      <c r="A10" t="s">
        <v>17</v>
      </c>
      <c r="B10" t="s">
        <v>763</v>
      </c>
      <c r="C10" s="7">
        <v>74</v>
      </c>
      <c r="D10" s="7">
        <v>0</v>
      </c>
      <c r="E10" s="7">
        <v>0</v>
      </c>
      <c r="F10" s="7">
        <v>74</v>
      </c>
      <c r="G10" s="7">
        <v>7858</v>
      </c>
      <c r="H10" s="84">
        <v>941.71544922372095</v>
      </c>
      <c r="I10" s="7" t="s">
        <v>1127</v>
      </c>
    </row>
    <row r="11" spans="1:9" x14ac:dyDescent="0.25">
      <c r="A11" t="s">
        <v>14</v>
      </c>
      <c r="B11" t="s">
        <v>808</v>
      </c>
      <c r="C11" s="7">
        <v>29</v>
      </c>
      <c r="D11" s="7">
        <v>0</v>
      </c>
      <c r="E11" s="7">
        <v>0</v>
      </c>
      <c r="F11" s="7">
        <v>29</v>
      </c>
      <c r="G11" s="7">
        <v>3119</v>
      </c>
      <c r="H11" s="84">
        <v>929.78518756011533</v>
      </c>
      <c r="I11" s="7" t="s">
        <v>1127</v>
      </c>
    </row>
    <row r="12" spans="1:9" x14ac:dyDescent="0.25">
      <c r="A12" t="s">
        <v>26</v>
      </c>
      <c r="B12" t="s">
        <v>572</v>
      </c>
      <c r="C12" s="7">
        <v>783</v>
      </c>
      <c r="D12" s="7">
        <v>0</v>
      </c>
      <c r="E12" s="7">
        <v>1</v>
      </c>
      <c r="F12" s="7">
        <v>784</v>
      </c>
      <c r="G12" s="7">
        <v>93101</v>
      </c>
      <c r="H12" s="84">
        <v>842.0962180857349</v>
      </c>
      <c r="I12" s="7" t="s">
        <v>1127</v>
      </c>
    </row>
    <row r="13" spans="1:9" x14ac:dyDescent="0.25">
      <c r="A13" t="s">
        <v>30</v>
      </c>
      <c r="B13" t="s">
        <v>316</v>
      </c>
      <c r="C13" s="7">
        <v>62</v>
      </c>
      <c r="D13" s="7">
        <v>0</v>
      </c>
      <c r="E13" s="7">
        <v>0</v>
      </c>
      <c r="F13" s="7">
        <v>62</v>
      </c>
      <c r="G13" s="7">
        <v>7409</v>
      </c>
      <c r="H13" s="84">
        <v>836.82008368200832</v>
      </c>
      <c r="I13" s="7" t="s">
        <v>1127</v>
      </c>
    </row>
    <row r="14" spans="1:9" x14ac:dyDescent="0.25">
      <c r="A14" t="s">
        <v>26</v>
      </c>
      <c r="B14" t="s">
        <v>158</v>
      </c>
      <c r="C14" s="7">
        <v>450</v>
      </c>
      <c r="D14" s="7">
        <v>0</v>
      </c>
      <c r="E14" s="7">
        <v>0</v>
      </c>
      <c r="F14" s="7">
        <v>450</v>
      </c>
      <c r="G14" s="7">
        <v>53866</v>
      </c>
      <c r="H14" s="84">
        <v>835.40637879181668</v>
      </c>
      <c r="I14" s="7" t="s">
        <v>1127</v>
      </c>
    </row>
    <row r="15" spans="1:9" x14ac:dyDescent="0.25">
      <c r="A15" t="s">
        <v>30</v>
      </c>
      <c r="B15" t="s">
        <v>669</v>
      </c>
      <c r="C15" s="7">
        <v>84</v>
      </c>
      <c r="D15" s="7">
        <v>0</v>
      </c>
      <c r="E15" s="7">
        <v>0</v>
      </c>
      <c r="F15" s="7">
        <v>84</v>
      </c>
      <c r="G15" s="7">
        <v>10226</v>
      </c>
      <c r="H15" s="84">
        <v>821.43555642479953</v>
      </c>
      <c r="I15" s="7" t="s">
        <v>1127</v>
      </c>
    </row>
    <row r="16" spans="1:9" x14ac:dyDescent="0.25">
      <c r="A16" t="s">
        <v>28</v>
      </c>
      <c r="B16" t="s">
        <v>330</v>
      </c>
      <c r="C16" s="7">
        <v>48</v>
      </c>
      <c r="D16" s="7">
        <v>0</v>
      </c>
      <c r="E16" s="7">
        <v>0</v>
      </c>
      <c r="F16" s="7">
        <v>48</v>
      </c>
      <c r="G16" s="7">
        <v>5891</v>
      </c>
      <c r="H16" s="84">
        <v>814.80224070616202</v>
      </c>
      <c r="I16" s="7" t="s">
        <v>1127</v>
      </c>
    </row>
    <row r="17" spans="1:9" x14ac:dyDescent="0.25">
      <c r="A17" t="s">
        <v>53</v>
      </c>
      <c r="B17" t="s">
        <v>440</v>
      </c>
      <c r="C17" s="7">
        <v>36</v>
      </c>
      <c r="D17" s="7">
        <v>0</v>
      </c>
      <c r="E17" s="7">
        <v>0</v>
      </c>
      <c r="F17" s="7">
        <v>36</v>
      </c>
      <c r="G17" s="7">
        <v>4516</v>
      </c>
      <c r="H17" s="84">
        <v>797.1656333038087</v>
      </c>
      <c r="I17" s="7" t="s">
        <v>1127</v>
      </c>
    </row>
    <row r="18" spans="1:9" x14ac:dyDescent="0.25">
      <c r="A18" t="s">
        <v>17</v>
      </c>
      <c r="B18" t="s">
        <v>756</v>
      </c>
      <c r="C18" s="7">
        <v>43</v>
      </c>
      <c r="D18" s="7">
        <v>0</v>
      </c>
      <c r="E18" s="7">
        <v>0</v>
      </c>
      <c r="F18" s="7">
        <v>43</v>
      </c>
      <c r="G18" s="7">
        <v>5454</v>
      </c>
      <c r="H18" s="84">
        <v>788.41217455078834</v>
      </c>
      <c r="I18" s="7" t="s">
        <v>1127</v>
      </c>
    </row>
    <row r="19" spans="1:9" x14ac:dyDescent="0.25">
      <c r="A19" t="s">
        <v>38</v>
      </c>
      <c r="B19" t="s">
        <v>82</v>
      </c>
      <c r="C19" s="7">
        <v>109</v>
      </c>
      <c r="D19" s="7">
        <v>0</v>
      </c>
      <c r="E19" s="7">
        <v>0</v>
      </c>
      <c r="F19" s="7">
        <v>109</v>
      </c>
      <c r="G19" s="7">
        <v>14085</v>
      </c>
      <c r="H19" s="84">
        <v>773.87291444799439</v>
      </c>
      <c r="I19" s="7" t="s">
        <v>1127</v>
      </c>
    </row>
    <row r="20" spans="1:9" x14ac:dyDescent="0.25">
      <c r="A20" t="s">
        <v>28</v>
      </c>
      <c r="B20" t="s">
        <v>153</v>
      </c>
      <c r="C20" s="7">
        <v>28</v>
      </c>
      <c r="D20" s="7">
        <v>0</v>
      </c>
      <c r="E20" s="7">
        <v>0</v>
      </c>
      <c r="F20" s="7">
        <v>28</v>
      </c>
      <c r="G20" s="7">
        <v>3711</v>
      </c>
      <c r="H20" s="84">
        <v>754.51360819186209</v>
      </c>
      <c r="I20" s="7" t="s">
        <v>1127</v>
      </c>
    </row>
    <row r="21" spans="1:9" x14ac:dyDescent="0.25">
      <c r="A21" t="s">
        <v>30</v>
      </c>
      <c r="B21" t="s">
        <v>434</v>
      </c>
      <c r="C21" s="7">
        <v>104</v>
      </c>
      <c r="D21" s="7">
        <v>0</v>
      </c>
      <c r="E21" s="7">
        <v>2</v>
      </c>
      <c r="F21" s="7">
        <v>106</v>
      </c>
      <c r="G21" s="7">
        <v>15410</v>
      </c>
      <c r="H21" s="84">
        <v>687.86502271252436</v>
      </c>
      <c r="I21" s="7" t="s">
        <v>1127</v>
      </c>
    </row>
    <row r="22" spans="1:9" x14ac:dyDescent="0.25">
      <c r="A22" t="s">
        <v>14</v>
      </c>
      <c r="B22" t="s">
        <v>529</v>
      </c>
      <c r="C22" s="7">
        <v>183</v>
      </c>
      <c r="D22" s="7">
        <v>0</v>
      </c>
      <c r="E22" s="7">
        <v>2</v>
      </c>
      <c r="F22" s="7">
        <v>185</v>
      </c>
      <c r="G22" s="7">
        <v>26997</v>
      </c>
      <c r="H22" s="84">
        <v>685.26132533244436</v>
      </c>
      <c r="I22" s="7" t="s">
        <v>1127</v>
      </c>
    </row>
    <row r="23" spans="1:9" x14ac:dyDescent="0.25">
      <c r="A23" t="s">
        <v>33</v>
      </c>
      <c r="B23" t="s">
        <v>649</v>
      </c>
      <c r="C23" s="7">
        <v>24</v>
      </c>
      <c r="D23" s="7">
        <v>0</v>
      </c>
      <c r="E23" s="7">
        <v>0</v>
      </c>
      <c r="F23" s="7">
        <v>24</v>
      </c>
      <c r="G23" s="7">
        <v>4019</v>
      </c>
      <c r="H23" s="84">
        <v>597.16347350087085</v>
      </c>
      <c r="I23" s="7" t="s">
        <v>1127</v>
      </c>
    </row>
    <row r="24" spans="1:9" x14ac:dyDescent="0.25">
      <c r="A24" t="s">
        <v>14</v>
      </c>
      <c r="B24" t="s">
        <v>385</v>
      </c>
      <c r="C24" s="7">
        <v>117</v>
      </c>
      <c r="D24" s="7">
        <v>0</v>
      </c>
      <c r="E24" s="7">
        <v>0</v>
      </c>
      <c r="F24" s="7">
        <v>117</v>
      </c>
      <c r="G24" s="7">
        <v>19717</v>
      </c>
      <c r="H24" s="84">
        <v>593.39656134300355</v>
      </c>
      <c r="I24" s="7" t="s">
        <v>1127</v>
      </c>
    </row>
    <row r="25" spans="1:9" x14ac:dyDescent="0.25">
      <c r="A25" t="s">
        <v>26</v>
      </c>
      <c r="B25" t="s">
        <v>322</v>
      </c>
      <c r="C25" s="7">
        <v>383</v>
      </c>
      <c r="D25" s="7">
        <v>0</v>
      </c>
      <c r="E25" s="7">
        <v>0</v>
      </c>
      <c r="F25" s="7">
        <v>383</v>
      </c>
      <c r="G25" s="7">
        <v>67540</v>
      </c>
      <c r="H25" s="84">
        <v>567.07136511696774</v>
      </c>
      <c r="I25" s="7" t="s">
        <v>1127</v>
      </c>
    </row>
    <row r="26" spans="1:9" x14ac:dyDescent="0.25">
      <c r="A26" t="s">
        <v>14</v>
      </c>
      <c r="B26" t="s">
        <v>49</v>
      </c>
      <c r="C26" s="7">
        <v>46</v>
      </c>
      <c r="D26" s="7">
        <v>0</v>
      </c>
      <c r="E26" s="7">
        <v>0</v>
      </c>
      <c r="F26" s="7">
        <v>46</v>
      </c>
      <c r="G26" s="7">
        <v>8333</v>
      </c>
      <c r="H26" s="84">
        <v>552.02208088323539</v>
      </c>
      <c r="I26" s="7" t="s">
        <v>1127</v>
      </c>
    </row>
    <row r="27" spans="1:9" x14ac:dyDescent="0.25">
      <c r="A27" t="s">
        <v>26</v>
      </c>
      <c r="B27" t="s">
        <v>598</v>
      </c>
      <c r="C27" s="7">
        <v>60</v>
      </c>
      <c r="D27" s="7">
        <v>2</v>
      </c>
      <c r="E27" s="7">
        <v>0</v>
      </c>
      <c r="F27" s="7">
        <v>62</v>
      </c>
      <c r="G27" s="7">
        <v>11249</v>
      </c>
      <c r="H27" s="84">
        <v>551.16010312027731</v>
      </c>
      <c r="I27" s="7" t="s">
        <v>1127</v>
      </c>
    </row>
    <row r="28" spans="1:9" x14ac:dyDescent="0.25">
      <c r="A28" t="s">
        <v>11</v>
      </c>
      <c r="B28" t="s">
        <v>172</v>
      </c>
      <c r="C28" s="7">
        <v>53</v>
      </c>
      <c r="D28" s="7">
        <v>0</v>
      </c>
      <c r="E28" s="7">
        <v>0</v>
      </c>
      <c r="F28" s="7">
        <v>53</v>
      </c>
      <c r="G28" s="7">
        <v>9679</v>
      </c>
      <c r="H28" s="84">
        <v>547.57722905258811</v>
      </c>
      <c r="I28" s="7" t="s">
        <v>1127</v>
      </c>
    </row>
    <row r="29" spans="1:9" x14ac:dyDescent="0.25">
      <c r="A29" t="s">
        <v>30</v>
      </c>
      <c r="B29" t="s">
        <v>501</v>
      </c>
      <c r="C29" s="7">
        <v>111</v>
      </c>
      <c r="D29" s="7">
        <v>0</v>
      </c>
      <c r="E29" s="7">
        <v>2</v>
      </c>
      <c r="F29" s="7">
        <v>113</v>
      </c>
      <c r="G29" s="7">
        <v>20882</v>
      </c>
      <c r="H29" s="84">
        <v>541.13590652236371</v>
      </c>
      <c r="I29" s="7" t="s">
        <v>1127</v>
      </c>
    </row>
    <row r="30" spans="1:9" x14ac:dyDescent="0.25">
      <c r="A30" t="s">
        <v>30</v>
      </c>
      <c r="B30" t="s">
        <v>88</v>
      </c>
      <c r="C30" s="7">
        <v>26</v>
      </c>
      <c r="D30" s="7">
        <v>0</v>
      </c>
      <c r="E30" s="7">
        <v>0</v>
      </c>
      <c r="F30" s="7">
        <v>26</v>
      </c>
      <c r="G30" s="7">
        <v>4825</v>
      </c>
      <c r="H30" s="84">
        <v>538.86010362694299</v>
      </c>
      <c r="I30" s="7" t="s">
        <v>1127</v>
      </c>
    </row>
    <row r="31" spans="1:9" x14ac:dyDescent="0.25">
      <c r="A31" t="s">
        <v>20</v>
      </c>
      <c r="B31" t="s">
        <v>861</v>
      </c>
      <c r="C31" s="7">
        <v>26</v>
      </c>
      <c r="D31" s="7">
        <v>0</v>
      </c>
      <c r="E31" s="7">
        <v>0</v>
      </c>
      <c r="F31" s="7">
        <v>26</v>
      </c>
      <c r="G31" s="7">
        <v>4894</v>
      </c>
      <c r="H31" s="84">
        <v>531.26277073968129</v>
      </c>
      <c r="I31" s="7" t="s">
        <v>1127</v>
      </c>
    </row>
    <row r="32" spans="1:9" x14ac:dyDescent="0.25">
      <c r="A32" t="s">
        <v>121</v>
      </c>
      <c r="B32" t="s">
        <v>157</v>
      </c>
      <c r="C32" s="7">
        <v>20</v>
      </c>
      <c r="D32" s="7">
        <v>0</v>
      </c>
      <c r="E32" s="7">
        <v>0</v>
      </c>
      <c r="F32" s="7">
        <v>20</v>
      </c>
      <c r="G32" s="7">
        <v>3810</v>
      </c>
      <c r="H32" s="84">
        <v>524.93438320209975</v>
      </c>
      <c r="I32" s="7" t="s">
        <v>1127</v>
      </c>
    </row>
    <row r="33" spans="1:9" x14ac:dyDescent="0.25">
      <c r="A33" t="s">
        <v>62</v>
      </c>
      <c r="B33" t="s">
        <v>665</v>
      </c>
      <c r="C33" s="7">
        <v>41</v>
      </c>
      <c r="D33" s="7">
        <v>0</v>
      </c>
      <c r="E33" s="7">
        <v>0</v>
      </c>
      <c r="F33" s="7">
        <v>41</v>
      </c>
      <c r="G33" s="7">
        <v>7991</v>
      </c>
      <c r="H33" s="84">
        <v>513.07721186334629</v>
      </c>
      <c r="I33" s="7" t="s">
        <v>1127</v>
      </c>
    </row>
    <row r="34" spans="1:9" x14ac:dyDescent="0.25">
      <c r="A34" t="s">
        <v>22</v>
      </c>
      <c r="B34" t="s">
        <v>403</v>
      </c>
      <c r="C34" s="7">
        <v>61</v>
      </c>
      <c r="D34" s="7">
        <v>0</v>
      </c>
      <c r="E34" s="7">
        <v>0</v>
      </c>
      <c r="F34" s="7">
        <v>61</v>
      </c>
      <c r="G34" s="7">
        <v>12212</v>
      </c>
      <c r="H34" s="84">
        <v>499.50867998689813</v>
      </c>
      <c r="I34" s="7" t="s">
        <v>10</v>
      </c>
    </row>
    <row r="35" spans="1:9" x14ac:dyDescent="0.25">
      <c r="A35" t="s">
        <v>20</v>
      </c>
      <c r="B35" t="s">
        <v>99</v>
      </c>
      <c r="C35" s="7">
        <v>123</v>
      </c>
      <c r="D35" s="7">
        <v>5</v>
      </c>
      <c r="E35" s="7">
        <v>0</v>
      </c>
      <c r="F35" s="7">
        <v>128</v>
      </c>
      <c r="G35" s="7">
        <v>26396</v>
      </c>
      <c r="H35" s="84">
        <v>484.9219578724049</v>
      </c>
      <c r="I35" s="7" t="s">
        <v>10</v>
      </c>
    </row>
    <row r="36" spans="1:9" x14ac:dyDescent="0.25">
      <c r="A36" t="s">
        <v>102</v>
      </c>
      <c r="B36" t="s">
        <v>442</v>
      </c>
      <c r="C36" s="7">
        <v>23</v>
      </c>
      <c r="D36" s="7">
        <v>0</v>
      </c>
      <c r="E36" s="7">
        <v>0</v>
      </c>
      <c r="F36" s="7">
        <v>23</v>
      </c>
      <c r="G36" s="7">
        <v>4844</v>
      </c>
      <c r="H36" s="84">
        <v>474.81420313790255</v>
      </c>
      <c r="I36" s="7" t="s">
        <v>10</v>
      </c>
    </row>
    <row r="37" spans="1:9" x14ac:dyDescent="0.25">
      <c r="A37" t="s">
        <v>53</v>
      </c>
      <c r="B37" t="s">
        <v>256</v>
      </c>
      <c r="C37" s="7">
        <v>20</v>
      </c>
      <c r="D37" s="7">
        <v>0</v>
      </c>
      <c r="E37" s="7">
        <v>0</v>
      </c>
      <c r="F37" s="7">
        <v>20</v>
      </c>
      <c r="G37" s="7">
        <v>4396</v>
      </c>
      <c r="H37" s="84">
        <v>454.95905368516827</v>
      </c>
      <c r="I37" s="7" t="s">
        <v>10</v>
      </c>
    </row>
    <row r="38" spans="1:9" x14ac:dyDescent="0.25">
      <c r="A38" t="s">
        <v>30</v>
      </c>
      <c r="B38" t="s">
        <v>404</v>
      </c>
      <c r="C38" s="7">
        <v>95</v>
      </c>
      <c r="D38" s="7">
        <v>0</v>
      </c>
      <c r="E38" s="7">
        <v>0</v>
      </c>
      <c r="F38" s="7">
        <v>95</v>
      </c>
      <c r="G38" s="7">
        <v>21096</v>
      </c>
      <c r="H38" s="84">
        <v>450.32233598786502</v>
      </c>
      <c r="I38" s="7" t="s">
        <v>10</v>
      </c>
    </row>
    <row r="39" spans="1:9" x14ac:dyDescent="0.25">
      <c r="A39" t="s">
        <v>24</v>
      </c>
      <c r="B39" t="s">
        <v>237</v>
      </c>
      <c r="C39" s="7">
        <v>30</v>
      </c>
      <c r="D39" s="7">
        <v>0</v>
      </c>
      <c r="E39" s="7">
        <v>0</v>
      </c>
      <c r="F39" s="7">
        <v>30</v>
      </c>
      <c r="G39" s="7">
        <v>6908</v>
      </c>
      <c r="H39" s="84">
        <v>434.27909669947888</v>
      </c>
      <c r="I39" s="7" t="s">
        <v>10</v>
      </c>
    </row>
    <row r="40" spans="1:9" x14ac:dyDescent="0.25">
      <c r="A40" t="s">
        <v>53</v>
      </c>
      <c r="B40" t="s">
        <v>53</v>
      </c>
      <c r="C40" s="7">
        <v>205</v>
      </c>
      <c r="D40" s="7">
        <v>0</v>
      </c>
      <c r="E40" s="7">
        <v>0</v>
      </c>
      <c r="F40" s="7">
        <v>205</v>
      </c>
      <c r="G40" s="7">
        <v>47617</v>
      </c>
      <c r="H40" s="84">
        <v>430.51851229602875</v>
      </c>
      <c r="I40" s="7" t="s">
        <v>10</v>
      </c>
    </row>
    <row r="41" spans="1:9" x14ac:dyDescent="0.25">
      <c r="A41" t="s">
        <v>26</v>
      </c>
      <c r="B41" t="s">
        <v>713</v>
      </c>
      <c r="C41" s="7">
        <v>117</v>
      </c>
      <c r="D41" s="7">
        <v>0</v>
      </c>
      <c r="E41" s="7">
        <v>2</v>
      </c>
      <c r="F41" s="7">
        <v>119</v>
      </c>
      <c r="G41" s="7">
        <v>28054</v>
      </c>
      <c r="H41" s="84">
        <v>424.18193483995151</v>
      </c>
      <c r="I41" s="7" t="s">
        <v>10</v>
      </c>
    </row>
    <row r="42" spans="1:9" x14ac:dyDescent="0.25">
      <c r="A42" t="s">
        <v>22</v>
      </c>
      <c r="B42" t="s">
        <v>247</v>
      </c>
      <c r="C42" s="7">
        <v>42</v>
      </c>
      <c r="D42" s="7">
        <v>0</v>
      </c>
      <c r="E42" s="7">
        <v>0</v>
      </c>
      <c r="F42" s="7">
        <v>42</v>
      </c>
      <c r="G42" s="7">
        <v>10040</v>
      </c>
      <c r="H42" s="84">
        <v>418.32669322709165</v>
      </c>
      <c r="I42" s="7" t="s">
        <v>10</v>
      </c>
    </row>
    <row r="43" spans="1:9" x14ac:dyDescent="0.25">
      <c r="A43" t="s">
        <v>24</v>
      </c>
      <c r="B43" t="s">
        <v>611</v>
      </c>
      <c r="C43" s="7">
        <v>25</v>
      </c>
      <c r="D43" s="7">
        <v>0</v>
      </c>
      <c r="E43" s="7">
        <v>0</v>
      </c>
      <c r="F43" s="7">
        <v>25</v>
      </c>
      <c r="G43" s="7">
        <v>6044</v>
      </c>
      <c r="H43" s="84">
        <v>413.63335539377897</v>
      </c>
      <c r="I43" s="7" t="s">
        <v>10</v>
      </c>
    </row>
    <row r="44" spans="1:9" x14ac:dyDescent="0.25">
      <c r="A44" t="s">
        <v>11</v>
      </c>
      <c r="B44" t="s">
        <v>325</v>
      </c>
      <c r="C44" s="7">
        <v>12</v>
      </c>
      <c r="D44" s="7">
        <v>0</v>
      </c>
      <c r="E44" s="7">
        <v>0</v>
      </c>
      <c r="F44" s="7">
        <v>12</v>
      </c>
      <c r="G44" s="7">
        <v>2927</v>
      </c>
      <c r="H44" s="84">
        <v>409.9760847283909</v>
      </c>
      <c r="I44" s="7" t="s">
        <v>10</v>
      </c>
    </row>
    <row r="45" spans="1:9" x14ac:dyDescent="0.25">
      <c r="A45" t="s">
        <v>142</v>
      </c>
      <c r="B45" t="s">
        <v>359</v>
      </c>
      <c r="C45" s="7">
        <v>23</v>
      </c>
      <c r="D45" s="7">
        <v>0</v>
      </c>
      <c r="E45" s="7">
        <v>0</v>
      </c>
      <c r="F45" s="7">
        <v>23</v>
      </c>
      <c r="G45" s="7">
        <v>5704</v>
      </c>
      <c r="H45" s="84">
        <v>403.22580645161287</v>
      </c>
      <c r="I45" s="7" t="s">
        <v>10</v>
      </c>
    </row>
    <row r="46" spans="1:9" x14ac:dyDescent="0.25">
      <c r="A46" t="s">
        <v>24</v>
      </c>
      <c r="B46" t="s">
        <v>465</v>
      </c>
      <c r="C46" s="7">
        <v>30</v>
      </c>
      <c r="D46" s="7">
        <v>0</v>
      </c>
      <c r="E46" s="7">
        <v>0</v>
      </c>
      <c r="F46" s="7">
        <v>30</v>
      </c>
      <c r="G46" s="7">
        <v>7481</v>
      </c>
      <c r="H46" s="84">
        <v>401.01590696430964</v>
      </c>
      <c r="I46" s="7" t="s">
        <v>10</v>
      </c>
    </row>
    <row r="47" spans="1:9" x14ac:dyDescent="0.25">
      <c r="A47" t="s">
        <v>26</v>
      </c>
      <c r="B47" t="s">
        <v>112</v>
      </c>
      <c r="C47" s="7">
        <v>198</v>
      </c>
      <c r="D47" s="7">
        <v>0</v>
      </c>
      <c r="E47" s="7">
        <v>0</v>
      </c>
      <c r="F47" s="7">
        <v>198</v>
      </c>
      <c r="G47" s="7">
        <v>50166</v>
      </c>
      <c r="H47" s="84">
        <v>394.68963042698238</v>
      </c>
      <c r="I47" s="7" t="s">
        <v>10</v>
      </c>
    </row>
    <row r="48" spans="1:9" x14ac:dyDescent="0.25">
      <c r="A48" t="s">
        <v>62</v>
      </c>
      <c r="B48" t="s">
        <v>853</v>
      </c>
      <c r="C48" s="7">
        <v>164</v>
      </c>
      <c r="D48" s="7">
        <v>0</v>
      </c>
      <c r="E48" s="7">
        <v>0</v>
      </c>
      <c r="F48" s="7">
        <v>164</v>
      </c>
      <c r="G48" s="7">
        <v>42149</v>
      </c>
      <c r="H48" s="84">
        <v>389.09582671000499</v>
      </c>
      <c r="I48" s="7" t="s">
        <v>10</v>
      </c>
    </row>
    <row r="49" spans="1:9" x14ac:dyDescent="0.25">
      <c r="A49" t="s">
        <v>11</v>
      </c>
      <c r="B49" t="s">
        <v>139</v>
      </c>
      <c r="C49" s="7">
        <v>14</v>
      </c>
      <c r="D49" s="7">
        <v>0</v>
      </c>
      <c r="E49" s="7">
        <v>0</v>
      </c>
      <c r="F49" s="7">
        <v>14</v>
      </c>
      <c r="G49" s="7">
        <v>3616</v>
      </c>
      <c r="H49" s="84">
        <v>387.16814159292034</v>
      </c>
      <c r="I49" s="7" t="s">
        <v>10</v>
      </c>
    </row>
    <row r="50" spans="1:9" x14ac:dyDescent="0.25">
      <c r="A50" t="s">
        <v>20</v>
      </c>
      <c r="B50" t="s">
        <v>21</v>
      </c>
      <c r="C50" s="7">
        <v>36</v>
      </c>
      <c r="D50" s="7">
        <v>0</v>
      </c>
      <c r="E50" s="7">
        <v>0</v>
      </c>
      <c r="F50" s="7">
        <v>36</v>
      </c>
      <c r="G50" s="7">
        <v>9575</v>
      </c>
      <c r="H50" s="84">
        <v>375.97911227154049</v>
      </c>
      <c r="I50" s="7" t="s">
        <v>10</v>
      </c>
    </row>
    <row r="51" spans="1:9" x14ac:dyDescent="0.25">
      <c r="A51" t="s">
        <v>40</v>
      </c>
      <c r="B51" t="s">
        <v>75</v>
      </c>
      <c r="C51" s="7">
        <v>40</v>
      </c>
      <c r="D51" s="7">
        <v>0</v>
      </c>
      <c r="E51" s="7">
        <v>0</v>
      </c>
      <c r="F51" s="7">
        <v>40</v>
      </c>
      <c r="G51" s="7">
        <v>10657</v>
      </c>
      <c r="H51" s="84">
        <v>375.34015201276156</v>
      </c>
      <c r="I51" s="7" t="s">
        <v>10</v>
      </c>
    </row>
    <row r="52" spans="1:9" x14ac:dyDescent="0.25">
      <c r="A52" t="s">
        <v>30</v>
      </c>
      <c r="B52" t="s">
        <v>412</v>
      </c>
      <c r="C52" s="7">
        <v>52</v>
      </c>
      <c r="D52" s="7">
        <v>0</v>
      </c>
      <c r="E52" s="7">
        <v>2</v>
      </c>
      <c r="F52" s="7">
        <v>54</v>
      </c>
      <c r="G52" s="7">
        <v>14956</v>
      </c>
      <c r="H52" s="84">
        <v>361.05910671302485</v>
      </c>
      <c r="I52" s="7" t="s">
        <v>10</v>
      </c>
    </row>
    <row r="53" spans="1:9" x14ac:dyDescent="0.25">
      <c r="A53" t="s">
        <v>24</v>
      </c>
      <c r="B53" t="s">
        <v>618</v>
      </c>
      <c r="C53" s="7">
        <v>43</v>
      </c>
      <c r="D53" s="7">
        <v>0</v>
      </c>
      <c r="E53" s="7">
        <v>0</v>
      </c>
      <c r="F53" s="7">
        <v>43</v>
      </c>
      <c r="G53" s="7">
        <v>11968</v>
      </c>
      <c r="H53" s="84">
        <v>359.2914438502674</v>
      </c>
      <c r="I53" s="7" t="s">
        <v>10</v>
      </c>
    </row>
    <row r="54" spans="1:9" x14ac:dyDescent="0.25">
      <c r="A54" t="s">
        <v>80</v>
      </c>
      <c r="B54" t="s">
        <v>80</v>
      </c>
      <c r="C54" s="7">
        <v>293</v>
      </c>
      <c r="D54" s="7">
        <v>0</v>
      </c>
      <c r="E54" s="7">
        <v>0</v>
      </c>
      <c r="F54" s="7">
        <v>293</v>
      </c>
      <c r="G54" s="7">
        <v>83808</v>
      </c>
      <c r="H54" s="84">
        <v>349.60862924780452</v>
      </c>
      <c r="I54" s="7" t="s">
        <v>10</v>
      </c>
    </row>
    <row r="55" spans="1:9" x14ac:dyDescent="0.25">
      <c r="A55" t="s">
        <v>53</v>
      </c>
      <c r="B55" t="s">
        <v>462</v>
      </c>
      <c r="C55" s="7">
        <v>17</v>
      </c>
      <c r="D55" s="7">
        <v>0</v>
      </c>
      <c r="E55" s="7">
        <v>0</v>
      </c>
      <c r="F55" s="7">
        <v>17</v>
      </c>
      <c r="G55" s="7">
        <v>4915</v>
      </c>
      <c r="H55" s="84">
        <v>345.87995930824007</v>
      </c>
      <c r="I55" s="7" t="s">
        <v>10</v>
      </c>
    </row>
    <row r="56" spans="1:9" x14ac:dyDescent="0.25">
      <c r="A56" t="s">
        <v>40</v>
      </c>
      <c r="B56" t="s">
        <v>574</v>
      </c>
      <c r="C56" s="7">
        <v>72</v>
      </c>
      <c r="D56" s="7">
        <v>0</v>
      </c>
      <c r="E56" s="7">
        <v>0</v>
      </c>
      <c r="F56" s="7">
        <v>72</v>
      </c>
      <c r="G56" s="7">
        <v>21418</v>
      </c>
      <c r="H56" s="84">
        <v>336.16584181529555</v>
      </c>
      <c r="I56" s="7" t="s">
        <v>10</v>
      </c>
    </row>
    <row r="57" spans="1:9" x14ac:dyDescent="0.25">
      <c r="A57" t="s">
        <v>17</v>
      </c>
      <c r="B57" t="s">
        <v>640</v>
      </c>
      <c r="C57" s="7">
        <v>79</v>
      </c>
      <c r="D57" s="7">
        <v>0</v>
      </c>
      <c r="E57" s="7">
        <v>0</v>
      </c>
      <c r="F57" s="7">
        <v>79</v>
      </c>
      <c r="G57" s="7">
        <v>23814</v>
      </c>
      <c r="H57" s="84">
        <v>331.7376333249349</v>
      </c>
      <c r="I57" s="7" t="s">
        <v>10</v>
      </c>
    </row>
    <row r="58" spans="1:9" x14ac:dyDescent="0.25">
      <c r="A58" t="s">
        <v>24</v>
      </c>
      <c r="B58" t="s">
        <v>415</v>
      </c>
      <c r="C58" s="7">
        <v>127</v>
      </c>
      <c r="D58" s="7">
        <v>0</v>
      </c>
      <c r="E58" s="7">
        <v>0</v>
      </c>
      <c r="F58" s="7">
        <v>127</v>
      </c>
      <c r="G58" s="7">
        <v>38822</v>
      </c>
      <c r="H58" s="84">
        <v>327.13409922209058</v>
      </c>
      <c r="I58" s="7" t="s">
        <v>10</v>
      </c>
    </row>
    <row r="59" spans="1:9" x14ac:dyDescent="0.25">
      <c r="A59" t="s">
        <v>30</v>
      </c>
      <c r="B59" t="s">
        <v>30</v>
      </c>
      <c r="C59" s="7">
        <v>79</v>
      </c>
      <c r="D59" s="7">
        <v>0</v>
      </c>
      <c r="E59" s="7">
        <v>0</v>
      </c>
      <c r="F59" s="7">
        <v>79</v>
      </c>
      <c r="G59" s="7">
        <v>24319</v>
      </c>
      <c r="H59" s="84">
        <v>324.84888358896336</v>
      </c>
      <c r="I59" s="7" t="s">
        <v>10</v>
      </c>
    </row>
    <row r="60" spans="1:9" x14ac:dyDescent="0.25">
      <c r="A60" t="s">
        <v>24</v>
      </c>
      <c r="B60" t="s">
        <v>194</v>
      </c>
      <c r="C60" s="7">
        <v>31</v>
      </c>
      <c r="D60" s="7">
        <v>0</v>
      </c>
      <c r="E60" s="7">
        <v>0</v>
      </c>
      <c r="F60" s="7">
        <v>31</v>
      </c>
      <c r="G60" s="7">
        <v>9986</v>
      </c>
      <c r="H60" s="84">
        <v>310.43460845183256</v>
      </c>
      <c r="I60" s="7" t="s">
        <v>10</v>
      </c>
    </row>
    <row r="61" spans="1:9" x14ac:dyDescent="0.25">
      <c r="A61" t="s">
        <v>62</v>
      </c>
      <c r="B61" t="s">
        <v>62</v>
      </c>
      <c r="C61" s="7">
        <v>336</v>
      </c>
      <c r="D61" s="7">
        <v>1</v>
      </c>
      <c r="E61" s="7">
        <v>7</v>
      </c>
      <c r="F61" s="7">
        <v>344</v>
      </c>
      <c r="G61" s="7">
        <v>114265</v>
      </c>
      <c r="H61" s="84">
        <v>301.05456614011291</v>
      </c>
      <c r="I61" s="7" t="s">
        <v>10</v>
      </c>
    </row>
    <row r="62" spans="1:9" x14ac:dyDescent="0.25">
      <c r="A62" t="s">
        <v>8</v>
      </c>
      <c r="B62" t="s">
        <v>346</v>
      </c>
      <c r="C62" s="7">
        <v>4</v>
      </c>
      <c r="D62" s="7">
        <v>0</v>
      </c>
      <c r="E62" s="7">
        <v>0</v>
      </c>
      <c r="F62" s="7">
        <v>4</v>
      </c>
      <c r="G62" s="7">
        <v>1389</v>
      </c>
      <c r="H62" s="84">
        <v>287.97696184305255</v>
      </c>
      <c r="I62" s="7" t="s">
        <v>13</v>
      </c>
    </row>
    <row r="63" spans="1:9" x14ac:dyDescent="0.25">
      <c r="A63" t="s">
        <v>22</v>
      </c>
      <c r="B63" t="s">
        <v>752</v>
      </c>
      <c r="C63" s="7">
        <v>12</v>
      </c>
      <c r="D63" s="7">
        <v>0</v>
      </c>
      <c r="E63" s="7">
        <v>0</v>
      </c>
      <c r="F63" s="7">
        <v>12</v>
      </c>
      <c r="G63" s="7">
        <v>4255</v>
      </c>
      <c r="H63" s="84">
        <v>282.021151586369</v>
      </c>
      <c r="I63" s="7" t="s">
        <v>13</v>
      </c>
    </row>
    <row r="64" spans="1:9" x14ac:dyDescent="0.25">
      <c r="A64" t="s">
        <v>142</v>
      </c>
      <c r="B64" t="s">
        <v>142</v>
      </c>
      <c r="C64" s="7">
        <v>270</v>
      </c>
      <c r="D64" s="7">
        <v>0</v>
      </c>
      <c r="E64" s="7">
        <v>14</v>
      </c>
      <c r="F64" s="7">
        <v>284</v>
      </c>
      <c r="G64" s="7">
        <v>104067</v>
      </c>
      <c r="H64" s="84">
        <v>272.90111178375469</v>
      </c>
      <c r="I64" s="7" t="s">
        <v>13</v>
      </c>
    </row>
    <row r="65" spans="1:9" x14ac:dyDescent="0.25">
      <c r="A65" t="s">
        <v>26</v>
      </c>
      <c r="B65" t="s">
        <v>188</v>
      </c>
      <c r="C65" s="7">
        <v>30</v>
      </c>
      <c r="D65" s="7">
        <v>1</v>
      </c>
      <c r="E65" s="7">
        <v>0</v>
      </c>
      <c r="F65" s="7">
        <v>31</v>
      </c>
      <c r="G65" s="7">
        <v>11439</v>
      </c>
      <c r="H65" s="84">
        <v>271.00271002710025</v>
      </c>
      <c r="I65" s="7" t="s">
        <v>13</v>
      </c>
    </row>
    <row r="66" spans="1:9" x14ac:dyDescent="0.25">
      <c r="A66" t="s">
        <v>22</v>
      </c>
      <c r="B66" t="s">
        <v>859</v>
      </c>
      <c r="C66" s="7">
        <v>31</v>
      </c>
      <c r="D66" s="7">
        <v>0</v>
      </c>
      <c r="E66" s="7">
        <v>0</v>
      </c>
      <c r="F66" s="7">
        <v>31</v>
      </c>
      <c r="G66" s="7">
        <v>11446</v>
      </c>
      <c r="H66" s="84">
        <v>270.83697361523679</v>
      </c>
      <c r="I66" s="7" t="s">
        <v>13</v>
      </c>
    </row>
    <row r="67" spans="1:9" x14ac:dyDescent="0.25">
      <c r="A67" t="s">
        <v>33</v>
      </c>
      <c r="B67" t="s">
        <v>85</v>
      </c>
      <c r="C67" s="7">
        <v>51</v>
      </c>
      <c r="D67" s="7">
        <v>0</v>
      </c>
      <c r="E67" s="7">
        <v>0</v>
      </c>
      <c r="F67" s="7">
        <v>51</v>
      </c>
      <c r="G67" s="7">
        <v>19094</v>
      </c>
      <c r="H67" s="84">
        <v>267.09961244369958</v>
      </c>
      <c r="I67" s="7" t="s">
        <v>13</v>
      </c>
    </row>
    <row r="68" spans="1:9" x14ac:dyDescent="0.25">
      <c r="A68" t="s">
        <v>102</v>
      </c>
      <c r="B68" t="s">
        <v>563</v>
      </c>
      <c r="C68" s="7">
        <v>16</v>
      </c>
      <c r="D68" s="7">
        <v>0</v>
      </c>
      <c r="E68" s="7">
        <v>0</v>
      </c>
      <c r="F68" s="7">
        <v>16</v>
      </c>
      <c r="G68" s="7">
        <v>6332</v>
      </c>
      <c r="H68" s="84">
        <v>252.68477574226151</v>
      </c>
      <c r="I68" s="7" t="s">
        <v>13</v>
      </c>
    </row>
    <row r="69" spans="1:9" x14ac:dyDescent="0.25">
      <c r="A69" t="s">
        <v>24</v>
      </c>
      <c r="B69" t="s">
        <v>271</v>
      </c>
      <c r="C69" s="7">
        <v>26</v>
      </c>
      <c r="D69" s="7">
        <v>0</v>
      </c>
      <c r="E69" s="7">
        <v>0</v>
      </c>
      <c r="F69" s="7">
        <v>26</v>
      </c>
      <c r="G69" s="7">
        <v>10291</v>
      </c>
      <c r="H69" s="84">
        <v>252.64794480614128</v>
      </c>
      <c r="I69" s="7" t="s">
        <v>13</v>
      </c>
    </row>
    <row r="70" spans="1:9" x14ac:dyDescent="0.25">
      <c r="A70" t="s">
        <v>57</v>
      </c>
      <c r="B70" t="s">
        <v>701</v>
      </c>
      <c r="C70" s="7">
        <v>9</v>
      </c>
      <c r="D70" s="7">
        <v>1</v>
      </c>
      <c r="E70" s="7">
        <v>0</v>
      </c>
      <c r="F70" s="7">
        <v>10</v>
      </c>
      <c r="G70" s="7">
        <v>3971</v>
      </c>
      <c r="H70" s="84">
        <v>251.82573659027955</v>
      </c>
      <c r="I70" s="7" t="s">
        <v>13</v>
      </c>
    </row>
    <row r="71" spans="1:9" x14ac:dyDescent="0.25">
      <c r="A71" t="s">
        <v>26</v>
      </c>
      <c r="B71" t="s">
        <v>461</v>
      </c>
      <c r="C71" s="7">
        <v>8</v>
      </c>
      <c r="D71" s="7">
        <v>0</v>
      </c>
      <c r="E71" s="7">
        <v>0</v>
      </c>
      <c r="F71" s="7">
        <v>8</v>
      </c>
      <c r="G71" s="7">
        <v>3233</v>
      </c>
      <c r="H71" s="84">
        <v>247.44819053510673</v>
      </c>
      <c r="I71" s="7" t="s">
        <v>13</v>
      </c>
    </row>
    <row r="72" spans="1:9" x14ac:dyDescent="0.25">
      <c r="A72" t="s">
        <v>22</v>
      </c>
      <c r="B72" t="s">
        <v>239</v>
      </c>
      <c r="C72" s="7">
        <v>55</v>
      </c>
      <c r="D72" s="7">
        <v>0</v>
      </c>
      <c r="E72" s="7">
        <v>0</v>
      </c>
      <c r="F72" s="7">
        <v>55</v>
      </c>
      <c r="G72" s="7">
        <v>22892</v>
      </c>
      <c r="H72" s="84">
        <v>240.25860562641972</v>
      </c>
      <c r="I72" s="7" t="s">
        <v>13</v>
      </c>
    </row>
    <row r="73" spans="1:9" x14ac:dyDescent="0.25">
      <c r="A73" t="s">
        <v>8</v>
      </c>
      <c r="B73" t="s">
        <v>516</v>
      </c>
      <c r="C73" s="7">
        <v>50</v>
      </c>
      <c r="D73" s="7">
        <v>0</v>
      </c>
      <c r="E73" s="7">
        <v>0</v>
      </c>
      <c r="F73" s="7">
        <v>50</v>
      </c>
      <c r="G73" s="7">
        <v>20999</v>
      </c>
      <c r="H73" s="84">
        <v>238.10657650364303</v>
      </c>
      <c r="I73" s="7" t="s">
        <v>13</v>
      </c>
    </row>
    <row r="74" spans="1:9" x14ac:dyDescent="0.25">
      <c r="A74" t="s">
        <v>36</v>
      </c>
      <c r="B74" t="s">
        <v>395</v>
      </c>
      <c r="C74" s="7">
        <v>224</v>
      </c>
      <c r="D74" s="7">
        <v>0</v>
      </c>
      <c r="E74" s="7">
        <v>0</v>
      </c>
      <c r="F74" s="7">
        <v>224</v>
      </c>
      <c r="G74" s="7">
        <v>96389</v>
      </c>
      <c r="H74" s="84">
        <v>232.39166294909168</v>
      </c>
      <c r="I74" s="7" t="s">
        <v>13</v>
      </c>
    </row>
    <row r="75" spans="1:9" x14ac:dyDescent="0.25">
      <c r="A75" t="s">
        <v>22</v>
      </c>
      <c r="B75" t="s">
        <v>208</v>
      </c>
      <c r="C75" s="7">
        <v>16</v>
      </c>
      <c r="D75" s="7">
        <v>0</v>
      </c>
      <c r="E75" s="7">
        <v>0</v>
      </c>
      <c r="F75" s="7">
        <v>16</v>
      </c>
      <c r="G75" s="7">
        <v>7017</v>
      </c>
      <c r="H75" s="84">
        <v>228.01767136953112</v>
      </c>
      <c r="I75" s="7" t="s">
        <v>13</v>
      </c>
    </row>
    <row r="76" spans="1:9" x14ac:dyDescent="0.25">
      <c r="A76" t="s">
        <v>26</v>
      </c>
      <c r="B76" t="s">
        <v>27</v>
      </c>
      <c r="C76" s="7">
        <v>8</v>
      </c>
      <c r="D76" s="7">
        <v>0</v>
      </c>
      <c r="E76" s="7">
        <v>2</v>
      </c>
      <c r="F76" s="7">
        <v>10</v>
      </c>
      <c r="G76" s="7">
        <v>4448</v>
      </c>
      <c r="H76" s="84">
        <v>224.82014388489208</v>
      </c>
      <c r="I76" s="7" t="s">
        <v>13</v>
      </c>
    </row>
    <row r="77" spans="1:9" x14ac:dyDescent="0.25">
      <c r="A77" t="s">
        <v>24</v>
      </c>
      <c r="B77" t="s">
        <v>336</v>
      </c>
      <c r="C77" s="7">
        <v>119</v>
      </c>
      <c r="D77" s="7">
        <v>0</v>
      </c>
      <c r="E77" s="7">
        <v>11</v>
      </c>
      <c r="F77" s="7">
        <v>130</v>
      </c>
      <c r="G77" s="7">
        <v>58962</v>
      </c>
      <c r="H77" s="84">
        <v>220.48098775482512</v>
      </c>
      <c r="I77" s="7" t="s">
        <v>13</v>
      </c>
    </row>
    <row r="78" spans="1:9" x14ac:dyDescent="0.25">
      <c r="A78" t="s">
        <v>80</v>
      </c>
      <c r="B78" t="s">
        <v>213</v>
      </c>
      <c r="C78" s="7">
        <v>28</v>
      </c>
      <c r="D78" s="7">
        <v>0</v>
      </c>
      <c r="E78" s="7">
        <v>0</v>
      </c>
      <c r="F78" s="7">
        <v>28</v>
      </c>
      <c r="G78" s="7">
        <v>13397</v>
      </c>
      <c r="H78" s="84">
        <v>209.00201537657685</v>
      </c>
      <c r="I78" s="7" t="s">
        <v>13</v>
      </c>
    </row>
    <row r="79" spans="1:9" x14ac:dyDescent="0.25">
      <c r="A79" t="s">
        <v>22</v>
      </c>
      <c r="B79" t="s">
        <v>584</v>
      </c>
      <c r="C79" s="7">
        <v>10</v>
      </c>
      <c r="D79" s="7">
        <v>0</v>
      </c>
      <c r="E79" s="7">
        <v>0</v>
      </c>
      <c r="F79" s="7">
        <v>10</v>
      </c>
      <c r="G79" s="7">
        <v>4849</v>
      </c>
      <c r="H79" s="84">
        <v>206.22808826562178</v>
      </c>
      <c r="I79" s="7" t="s">
        <v>13</v>
      </c>
    </row>
    <row r="80" spans="1:9" x14ac:dyDescent="0.25">
      <c r="A80" t="s">
        <v>71</v>
      </c>
      <c r="B80" t="s">
        <v>816</v>
      </c>
      <c r="C80" s="7">
        <v>13</v>
      </c>
      <c r="D80" s="7">
        <v>0</v>
      </c>
      <c r="E80" s="7">
        <v>0</v>
      </c>
      <c r="F80" s="7">
        <v>13</v>
      </c>
      <c r="G80" s="7">
        <v>6539</v>
      </c>
      <c r="H80" s="84">
        <v>198.80715705765405</v>
      </c>
      <c r="I80" s="7" t="s">
        <v>13</v>
      </c>
    </row>
    <row r="81" spans="1:9" x14ac:dyDescent="0.25">
      <c r="A81" t="s">
        <v>142</v>
      </c>
      <c r="B81" t="s">
        <v>143</v>
      </c>
      <c r="C81" s="7">
        <v>5</v>
      </c>
      <c r="D81" s="7">
        <v>0</v>
      </c>
      <c r="E81" s="7">
        <v>0</v>
      </c>
      <c r="F81" s="7">
        <v>5</v>
      </c>
      <c r="G81" s="7">
        <v>2677</v>
      </c>
      <c r="H81" s="84">
        <v>186.77624206200971</v>
      </c>
      <c r="I81" s="7" t="s">
        <v>13</v>
      </c>
    </row>
    <row r="82" spans="1:9" x14ac:dyDescent="0.25">
      <c r="A82" t="s">
        <v>121</v>
      </c>
      <c r="B82" t="s">
        <v>510</v>
      </c>
      <c r="C82" s="7">
        <v>9</v>
      </c>
      <c r="D82" s="7">
        <v>0</v>
      </c>
      <c r="E82" s="7">
        <v>0</v>
      </c>
      <c r="F82" s="7">
        <v>9</v>
      </c>
      <c r="G82" s="7">
        <v>4861</v>
      </c>
      <c r="H82" s="84">
        <v>185.14708907632175</v>
      </c>
      <c r="I82" s="7" t="s">
        <v>13</v>
      </c>
    </row>
    <row r="83" spans="1:9" x14ac:dyDescent="0.25">
      <c r="A83" t="s">
        <v>22</v>
      </c>
      <c r="B83" t="s">
        <v>174</v>
      </c>
      <c r="C83" s="7">
        <v>10</v>
      </c>
      <c r="D83" s="7">
        <v>0</v>
      </c>
      <c r="E83" s="7">
        <v>0</v>
      </c>
      <c r="F83" s="7">
        <v>10</v>
      </c>
      <c r="G83" s="7">
        <v>5420</v>
      </c>
      <c r="H83" s="84">
        <v>184.50184501845018</v>
      </c>
      <c r="I83" s="7" t="s">
        <v>13</v>
      </c>
    </row>
    <row r="84" spans="1:9" x14ac:dyDescent="0.25">
      <c r="A84" t="s">
        <v>11</v>
      </c>
      <c r="B84" t="s">
        <v>513</v>
      </c>
      <c r="C84" s="7">
        <v>4</v>
      </c>
      <c r="D84" s="7">
        <v>0</v>
      </c>
      <c r="E84" s="7">
        <v>0</v>
      </c>
      <c r="F84" s="7">
        <v>4</v>
      </c>
      <c r="G84" s="7">
        <v>2240</v>
      </c>
      <c r="H84" s="84">
        <v>178.57142857142856</v>
      </c>
      <c r="I84" s="7" t="s">
        <v>13</v>
      </c>
    </row>
    <row r="85" spans="1:9" x14ac:dyDescent="0.25">
      <c r="A85" t="s">
        <v>24</v>
      </c>
      <c r="B85" t="s">
        <v>844</v>
      </c>
      <c r="C85" s="7">
        <v>7</v>
      </c>
      <c r="D85" s="7">
        <v>0</v>
      </c>
      <c r="E85" s="7">
        <v>0</v>
      </c>
      <c r="F85" s="7">
        <v>7</v>
      </c>
      <c r="G85" s="7">
        <v>3951</v>
      </c>
      <c r="H85" s="84">
        <v>177.1703366236396</v>
      </c>
      <c r="I85" s="7" t="s">
        <v>13</v>
      </c>
    </row>
    <row r="86" spans="1:9" x14ac:dyDescent="0.25">
      <c r="A86" t="s">
        <v>20</v>
      </c>
      <c r="B86" t="s">
        <v>533</v>
      </c>
      <c r="C86" s="7">
        <v>12</v>
      </c>
      <c r="D86" s="7">
        <v>0</v>
      </c>
      <c r="E86" s="7">
        <v>0</v>
      </c>
      <c r="F86" s="7">
        <v>12</v>
      </c>
      <c r="G86" s="7">
        <v>6939</v>
      </c>
      <c r="H86" s="84">
        <v>172.93558149589276</v>
      </c>
      <c r="I86" s="7" t="s">
        <v>13</v>
      </c>
    </row>
    <row r="87" spans="1:9" x14ac:dyDescent="0.25">
      <c r="A87" t="s">
        <v>102</v>
      </c>
      <c r="B87" t="s">
        <v>438</v>
      </c>
      <c r="C87" s="7">
        <v>8</v>
      </c>
      <c r="D87" s="7">
        <v>0</v>
      </c>
      <c r="E87" s="7">
        <v>0</v>
      </c>
      <c r="F87" s="7">
        <v>8</v>
      </c>
      <c r="G87" s="7">
        <v>4662</v>
      </c>
      <c r="H87" s="84">
        <v>171.60017160017159</v>
      </c>
      <c r="I87" s="7" t="s">
        <v>13</v>
      </c>
    </row>
    <row r="88" spans="1:9" x14ac:dyDescent="0.25">
      <c r="A88" t="s">
        <v>11</v>
      </c>
      <c r="B88" t="s">
        <v>317</v>
      </c>
      <c r="C88" s="7">
        <v>24</v>
      </c>
      <c r="D88" s="7">
        <v>1</v>
      </c>
      <c r="E88" s="7">
        <v>1</v>
      </c>
      <c r="F88" s="7">
        <v>26</v>
      </c>
      <c r="G88" s="7">
        <v>15235</v>
      </c>
      <c r="H88" s="84">
        <v>170.65966524450278</v>
      </c>
      <c r="I88" s="7" t="s">
        <v>13</v>
      </c>
    </row>
    <row r="89" spans="1:9" x14ac:dyDescent="0.25">
      <c r="A89" t="s">
        <v>22</v>
      </c>
      <c r="B89" t="s">
        <v>824</v>
      </c>
      <c r="C89" s="7">
        <v>11</v>
      </c>
      <c r="D89" s="7">
        <v>0</v>
      </c>
      <c r="E89" s="7">
        <v>0</v>
      </c>
      <c r="F89" s="7">
        <v>11</v>
      </c>
      <c r="G89" s="7">
        <v>6698</v>
      </c>
      <c r="H89" s="84">
        <v>164.22812779934307</v>
      </c>
      <c r="I89" s="7" t="s">
        <v>13</v>
      </c>
    </row>
    <row r="90" spans="1:9" x14ac:dyDescent="0.25">
      <c r="A90" t="s">
        <v>26</v>
      </c>
      <c r="B90" t="s">
        <v>373</v>
      </c>
      <c r="C90" s="7">
        <v>13</v>
      </c>
      <c r="D90" s="7">
        <v>0</v>
      </c>
      <c r="E90" s="7">
        <v>0</v>
      </c>
      <c r="F90" s="7">
        <v>13</v>
      </c>
      <c r="G90" s="7">
        <v>7971</v>
      </c>
      <c r="H90" s="84">
        <v>163.09120562037384</v>
      </c>
      <c r="I90" s="7" t="s">
        <v>13</v>
      </c>
    </row>
    <row r="91" spans="1:9" x14ac:dyDescent="0.25">
      <c r="A91" t="s">
        <v>62</v>
      </c>
      <c r="B91" t="s">
        <v>660</v>
      </c>
      <c r="C91" s="7">
        <v>29</v>
      </c>
      <c r="D91" s="7">
        <v>0</v>
      </c>
      <c r="E91" s="7">
        <v>0</v>
      </c>
      <c r="F91" s="7">
        <v>29</v>
      </c>
      <c r="G91" s="7">
        <v>17858</v>
      </c>
      <c r="H91" s="84">
        <v>162.39220517415163</v>
      </c>
      <c r="I91" s="7" t="s">
        <v>13</v>
      </c>
    </row>
    <row r="92" spans="1:9" x14ac:dyDescent="0.25">
      <c r="A92" t="s">
        <v>26</v>
      </c>
      <c r="B92" t="s">
        <v>163</v>
      </c>
      <c r="C92" s="7">
        <v>9</v>
      </c>
      <c r="D92" s="7">
        <v>0</v>
      </c>
      <c r="E92" s="7">
        <v>0</v>
      </c>
      <c r="F92" s="7">
        <v>9</v>
      </c>
      <c r="G92" s="7">
        <v>5612</v>
      </c>
      <c r="H92" s="84">
        <v>160.37063435495367</v>
      </c>
      <c r="I92" s="7" t="s">
        <v>13</v>
      </c>
    </row>
    <row r="93" spans="1:9" x14ac:dyDescent="0.25">
      <c r="A93" t="s">
        <v>24</v>
      </c>
      <c r="B93" t="s">
        <v>405</v>
      </c>
      <c r="C93" s="7">
        <v>24</v>
      </c>
      <c r="D93" s="7">
        <v>0</v>
      </c>
      <c r="E93" s="7">
        <v>0</v>
      </c>
      <c r="F93" s="7">
        <v>24</v>
      </c>
      <c r="G93" s="7">
        <v>15102</v>
      </c>
      <c r="H93" s="84">
        <v>158.91934843067142</v>
      </c>
      <c r="I93" s="7" t="s">
        <v>13</v>
      </c>
    </row>
    <row r="94" spans="1:9" x14ac:dyDescent="0.25">
      <c r="A94" t="s">
        <v>40</v>
      </c>
      <c r="B94" t="s">
        <v>40</v>
      </c>
      <c r="C94" s="7">
        <v>126</v>
      </c>
      <c r="D94" s="7">
        <v>0</v>
      </c>
      <c r="E94" s="7">
        <v>0</v>
      </c>
      <c r="F94" s="7">
        <v>126</v>
      </c>
      <c r="G94" s="7">
        <v>79481</v>
      </c>
      <c r="H94" s="84">
        <v>158.52845334105007</v>
      </c>
      <c r="I94" s="7" t="s">
        <v>13</v>
      </c>
    </row>
    <row r="95" spans="1:9" x14ac:dyDescent="0.25">
      <c r="A95" t="s">
        <v>62</v>
      </c>
      <c r="B95" t="s">
        <v>616</v>
      </c>
      <c r="C95" s="7">
        <v>17</v>
      </c>
      <c r="D95" s="7">
        <v>0</v>
      </c>
      <c r="E95" s="7">
        <v>0</v>
      </c>
      <c r="F95" s="7">
        <v>17</v>
      </c>
      <c r="G95" s="7">
        <v>10816</v>
      </c>
      <c r="H95" s="84">
        <v>157.17455621301775</v>
      </c>
      <c r="I95" s="7" t="s">
        <v>13</v>
      </c>
    </row>
    <row r="96" spans="1:9" x14ac:dyDescent="0.25">
      <c r="A96" t="s">
        <v>22</v>
      </c>
      <c r="B96" t="s">
        <v>478</v>
      </c>
      <c r="C96" s="7">
        <v>42</v>
      </c>
      <c r="D96" s="7">
        <v>0</v>
      </c>
      <c r="E96" s="7">
        <v>0</v>
      </c>
      <c r="F96" s="7">
        <v>42</v>
      </c>
      <c r="G96" s="7">
        <v>27640</v>
      </c>
      <c r="H96" s="84">
        <v>151.95369030390736</v>
      </c>
      <c r="I96" s="7" t="s">
        <v>13</v>
      </c>
    </row>
    <row r="97" spans="1:9" x14ac:dyDescent="0.25">
      <c r="A97" t="s">
        <v>24</v>
      </c>
      <c r="B97" t="s">
        <v>25</v>
      </c>
      <c r="C97" s="7">
        <v>3</v>
      </c>
      <c r="D97" s="7">
        <v>0</v>
      </c>
      <c r="E97" s="7">
        <v>0</v>
      </c>
      <c r="F97" s="7">
        <v>3</v>
      </c>
      <c r="G97" s="7">
        <v>2005</v>
      </c>
      <c r="H97" s="84">
        <v>149.62593516209478</v>
      </c>
      <c r="I97" s="7" t="s">
        <v>13</v>
      </c>
    </row>
    <row r="98" spans="1:9" x14ac:dyDescent="0.25">
      <c r="A98" t="s">
        <v>22</v>
      </c>
      <c r="B98" t="s">
        <v>423</v>
      </c>
      <c r="C98" s="7">
        <v>5</v>
      </c>
      <c r="D98" s="7">
        <v>0</v>
      </c>
      <c r="E98" s="7">
        <v>3</v>
      </c>
      <c r="F98" s="7">
        <v>8</v>
      </c>
      <c r="G98" s="7">
        <v>5378</v>
      </c>
      <c r="H98" s="84">
        <v>148.75418371141689</v>
      </c>
      <c r="I98" s="7" t="s">
        <v>13</v>
      </c>
    </row>
    <row r="99" spans="1:9" x14ac:dyDescent="0.25">
      <c r="A99" t="s">
        <v>98</v>
      </c>
      <c r="B99" t="s">
        <v>650</v>
      </c>
      <c r="C99" s="7">
        <v>15</v>
      </c>
      <c r="D99" s="7">
        <v>0</v>
      </c>
      <c r="E99" s="7">
        <v>0</v>
      </c>
      <c r="F99" s="7">
        <v>15</v>
      </c>
      <c r="G99" s="7">
        <v>10203</v>
      </c>
      <c r="H99" s="84">
        <v>147.0155836518671</v>
      </c>
      <c r="I99" s="7" t="s">
        <v>13</v>
      </c>
    </row>
    <row r="100" spans="1:9" x14ac:dyDescent="0.25">
      <c r="A100" t="s">
        <v>26</v>
      </c>
      <c r="B100" t="s">
        <v>567</v>
      </c>
      <c r="C100" s="7">
        <v>12</v>
      </c>
      <c r="D100" s="7">
        <v>0</v>
      </c>
      <c r="E100" s="7">
        <v>0</v>
      </c>
      <c r="F100" s="7">
        <v>12</v>
      </c>
      <c r="G100" s="7">
        <v>8270</v>
      </c>
      <c r="H100" s="84">
        <v>145.10278113663847</v>
      </c>
      <c r="I100" s="7" t="s">
        <v>13</v>
      </c>
    </row>
    <row r="101" spans="1:9" x14ac:dyDescent="0.25">
      <c r="A101" t="s">
        <v>45</v>
      </c>
      <c r="B101" t="s">
        <v>114</v>
      </c>
      <c r="C101" s="7">
        <v>6</v>
      </c>
      <c r="D101" s="7">
        <v>0</v>
      </c>
      <c r="E101" s="7">
        <v>0</v>
      </c>
      <c r="F101" s="7">
        <v>6</v>
      </c>
      <c r="G101" s="7">
        <v>4190</v>
      </c>
      <c r="H101" s="84">
        <v>143.19809069212411</v>
      </c>
      <c r="I101" s="7" t="s">
        <v>13</v>
      </c>
    </row>
    <row r="102" spans="1:9" x14ac:dyDescent="0.25">
      <c r="A102" t="s">
        <v>142</v>
      </c>
      <c r="B102" t="s">
        <v>387</v>
      </c>
      <c r="C102" s="7">
        <v>6</v>
      </c>
      <c r="D102" s="7">
        <v>0</v>
      </c>
      <c r="E102" s="7">
        <v>0</v>
      </c>
      <c r="F102" s="7">
        <v>6</v>
      </c>
      <c r="G102" s="7">
        <v>4217</v>
      </c>
      <c r="H102" s="84">
        <v>142.28124258951863</v>
      </c>
      <c r="I102" s="7" t="s">
        <v>13</v>
      </c>
    </row>
    <row r="103" spans="1:9" x14ac:dyDescent="0.25">
      <c r="A103" t="s">
        <v>26</v>
      </c>
      <c r="B103" t="s">
        <v>73</v>
      </c>
      <c r="C103" s="7">
        <v>13</v>
      </c>
      <c r="D103" s="7">
        <v>0</v>
      </c>
      <c r="E103" s="7">
        <v>0</v>
      </c>
      <c r="F103" s="7">
        <v>13</v>
      </c>
      <c r="G103" s="7">
        <v>9142</v>
      </c>
      <c r="H103" s="84">
        <v>142.20083132793698</v>
      </c>
      <c r="I103" s="7" t="s">
        <v>13</v>
      </c>
    </row>
    <row r="104" spans="1:9" x14ac:dyDescent="0.25">
      <c r="A104" t="s">
        <v>98</v>
      </c>
      <c r="B104" t="s">
        <v>417</v>
      </c>
      <c r="C104" s="7">
        <v>28</v>
      </c>
      <c r="D104" s="7">
        <v>0</v>
      </c>
      <c r="E104" s="7">
        <v>0</v>
      </c>
      <c r="F104" s="7">
        <v>28</v>
      </c>
      <c r="G104" s="7">
        <v>19858</v>
      </c>
      <c r="H104" s="84">
        <v>141.00110786584753</v>
      </c>
      <c r="I104" s="7" t="s">
        <v>13</v>
      </c>
    </row>
    <row r="105" spans="1:9" x14ac:dyDescent="0.25">
      <c r="A105" t="s">
        <v>53</v>
      </c>
      <c r="B105" t="s">
        <v>249</v>
      </c>
      <c r="C105" s="7">
        <v>13</v>
      </c>
      <c r="D105" s="7">
        <v>0</v>
      </c>
      <c r="E105" s="7">
        <v>0</v>
      </c>
      <c r="F105" s="7">
        <v>13</v>
      </c>
      <c r="G105" s="7">
        <v>9228</v>
      </c>
      <c r="H105" s="84">
        <v>140.87559601213698</v>
      </c>
      <c r="I105" s="7" t="s">
        <v>13</v>
      </c>
    </row>
    <row r="106" spans="1:9" x14ac:dyDescent="0.25">
      <c r="A106" t="s">
        <v>62</v>
      </c>
      <c r="B106" t="s">
        <v>356</v>
      </c>
      <c r="C106" s="7">
        <v>10</v>
      </c>
      <c r="D106" s="7">
        <v>0</v>
      </c>
      <c r="E106" s="7">
        <v>0</v>
      </c>
      <c r="F106" s="7">
        <v>10</v>
      </c>
      <c r="G106" s="7">
        <v>7105</v>
      </c>
      <c r="H106" s="84">
        <v>140.74595355383534</v>
      </c>
      <c r="I106" s="7" t="s">
        <v>13</v>
      </c>
    </row>
    <row r="107" spans="1:9" x14ac:dyDescent="0.25">
      <c r="A107" t="s">
        <v>8</v>
      </c>
      <c r="B107" t="s">
        <v>543</v>
      </c>
      <c r="C107" s="7">
        <v>21</v>
      </c>
      <c r="D107" s="7">
        <v>0</v>
      </c>
      <c r="E107" s="7">
        <v>0</v>
      </c>
      <c r="F107" s="7">
        <v>21</v>
      </c>
      <c r="G107" s="7">
        <v>15280</v>
      </c>
      <c r="H107" s="84">
        <v>137.434554973822</v>
      </c>
      <c r="I107" s="7" t="s">
        <v>13</v>
      </c>
    </row>
    <row r="108" spans="1:9" x14ac:dyDescent="0.25">
      <c r="A108" t="s">
        <v>28</v>
      </c>
      <c r="B108" t="s">
        <v>562</v>
      </c>
      <c r="C108" s="7">
        <v>8</v>
      </c>
      <c r="D108" s="7">
        <v>0</v>
      </c>
      <c r="E108" s="7">
        <v>0</v>
      </c>
      <c r="F108" s="7">
        <v>8</v>
      </c>
      <c r="G108" s="7">
        <v>5954</v>
      </c>
      <c r="H108" s="84">
        <v>134.36345314074572</v>
      </c>
      <c r="I108" s="7" t="s">
        <v>13</v>
      </c>
    </row>
    <row r="109" spans="1:9" x14ac:dyDescent="0.25">
      <c r="A109" t="s">
        <v>94</v>
      </c>
      <c r="B109" t="s">
        <v>629</v>
      </c>
      <c r="C109" s="7">
        <v>12</v>
      </c>
      <c r="D109" s="7">
        <v>0</v>
      </c>
      <c r="E109" s="7">
        <v>0</v>
      </c>
      <c r="F109" s="7">
        <v>12</v>
      </c>
      <c r="G109" s="7">
        <v>8979</v>
      </c>
      <c r="H109" s="84">
        <v>133.64517206815904</v>
      </c>
      <c r="I109" s="7" t="s">
        <v>13</v>
      </c>
    </row>
    <row r="110" spans="1:9" x14ac:dyDescent="0.25">
      <c r="A110" t="s">
        <v>102</v>
      </c>
      <c r="B110" t="s">
        <v>565</v>
      </c>
      <c r="C110" s="7">
        <v>8</v>
      </c>
      <c r="D110" s="7">
        <v>0</v>
      </c>
      <c r="E110" s="7">
        <v>0</v>
      </c>
      <c r="F110" s="7">
        <v>8</v>
      </c>
      <c r="G110" s="7">
        <v>6084</v>
      </c>
      <c r="H110" s="84">
        <v>131.49243918474687</v>
      </c>
      <c r="I110" s="7" t="s">
        <v>13</v>
      </c>
    </row>
    <row r="111" spans="1:9" x14ac:dyDescent="0.25">
      <c r="A111" t="s">
        <v>98</v>
      </c>
      <c r="B111" t="s">
        <v>751</v>
      </c>
      <c r="C111" s="7">
        <v>30</v>
      </c>
      <c r="D111" s="7">
        <v>0</v>
      </c>
      <c r="E111" s="7">
        <v>0</v>
      </c>
      <c r="F111" s="7">
        <v>30</v>
      </c>
      <c r="G111" s="7">
        <v>23385</v>
      </c>
      <c r="H111" s="84">
        <v>128.28736369467606</v>
      </c>
      <c r="I111" s="7" t="s">
        <v>13</v>
      </c>
    </row>
    <row r="112" spans="1:9" x14ac:dyDescent="0.25">
      <c r="A112" t="s">
        <v>26</v>
      </c>
      <c r="B112" t="s">
        <v>556</v>
      </c>
      <c r="C112" s="7">
        <v>4</v>
      </c>
      <c r="D112" s="7">
        <v>0</v>
      </c>
      <c r="E112" s="7">
        <v>0</v>
      </c>
      <c r="F112" s="7">
        <v>4</v>
      </c>
      <c r="G112" s="7">
        <v>3144</v>
      </c>
      <c r="H112" s="84">
        <v>127.2264631043257</v>
      </c>
      <c r="I112" s="7" t="s">
        <v>13</v>
      </c>
    </row>
    <row r="113" spans="1:9" x14ac:dyDescent="0.25">
      <c r="A113" t="s">
        <v>28</v>
      </c>
      <c r="B113" t="s">
        <v>794</v>
      </c>
      <c r="C113" s="7">
        <v>11</v>
      </c>
      <c r="D113" s="7">
        <v>0</v>
      </c>
      <c r="E113" s="7">
        <v>0</v>
      </c>
      <c r="F113" s="7">
        <v>11</v>
      </c>
      <c r="G113" s="7">
        <v>8685</v>
      </c>
      <c r="H113" s="84">
        <v>126.65515256188831</v>
      </c>
      <c r="I113" s="7" t="s">
        <v>13</v>
      </c>
    </row>
    <row r="114" spans="1:9" x14ac:dyDescent="0.25">
      <c r="A114" t="s">
        <v>62</v>
      </c>
      <c r="B114" t="s">
        <v>352</v>
      </c>
      <c r="C114" s="7">
        <v>11</v>
      </c>
      <c r="D114" s="7">
        <v>0</v>
      </c>
      <c r="E114" s="7">
        <v>0</v>
      </c>
      <c r="F114" s="7">
        <v>11</v>
      </c>
      <c r="G114" s="7">
        <v>8903</v>
      </c>
      <c r="H114" s="84">
        <v>123.55385825002809</v>
      </c>
      <c r="I114" s="7" t="s">
        <v>13</v>
      </c>
    </row>
    <row r="115" spans="1:9" x14ac:dyDescent="0.25">
      <c r="A115" t="s">
        <v>26</v>
      </c>
      <c r="B115" t="s">
        <v>258</v>
      </c>
      <c r="C115" s="7">
        <v>15</v>
      </c>
      <c r="D115" s="7">
        <v>0</v>
      </c>
      <c r="E115" s="7">
        <v>0</v>
      </c>
      <c r="F115" s="7">
        <v>15</v>
      </c>
      <c r="G115" s="7">
        <v>12660</v>
      </c>
      <c r="H115" s="84">
        <v>118.48341232227489</v>
      </c>
      <c r="I115" s="7" t="s">
        <v>13</v>
      </c>
    </row>
    <row r="116" spans="1:9" x14ac:dyDescent="0.25">
      <c r="A116" t="s">
        <v>8</v>
      </c>
      <c r="B116" t="s">
        <v>248</v>
      </c>
      <c r="C116" s="7">
        <v>32</v>
      </c>
      <c r="D116" s="7">
        <v>0</v>
      </c>
      <c r="E116" s="7">
        <v>0</v>
      </c>
      <c r="F116" s="7">
        <v>32</v>
      </c>
      <c r="G116" s="7">
        <v>27982</v>
      </c>
      <c r="H116" s="84">
        <v>114.35923093417198</v>
      </c>
      <c r="I116" s="7" t="s">
        <v>13</v>
      </c>
    </row>
    <row r="117" spans="1:9" x14ac:dyDescent="0.25">
      <c r="A117" t="s">
        <v>11</v>
      </c>
      <c r="B117" t="s">
        <v>597</v>
      </c>
      <c r="C117" s="7">
        <v>5</v>
      </c>
      <c r="D117" s="7">
        <v>0</v>
      </c>
      <c r="E117" s="7">
        <v>0</v>
      </c>
      <c r="F117" s="7">
        <v>5</v>
      </c>
      <c r="G117" s="7">
        <v>4379</v>
      </c>
      <c r="H117" s="84">
        <v>114.18131993605847</v>
      </c>
      <c r="I117" s="7" t="s">
        <v>13</v>
      </c>
    </row>
    <row r="118" spans="1:9" x14ac:dyDescent="0.25">
      <c r="A118" t="s">
        <v>24</v>
      </c>
      <c r="B118" t="s">
        <v>333</v>
      </c>
      <c r="C118" s="7">
        <v>20</v>
      </c>
      <c r="D118" s="7">
        <v>0</v>
      </c>
      <c r="E118" s="7">
        <v>0</v>
      </c>
      <c r="F118" s="7">
        <v>20</v>
      </c>
      <c r="G118" s="7">
        <v>17701</v>
      </c>
      <c r="H118" s="84">
        <v>112.98796678153778</v>
      </c>
      <c r="I118" s="7" t="s">
        <v>13</v>
      </c>
    </row>
    <row r="119" spans="1:9" x14ac:dyDescent="0.25">
      <c r="A119" t="s">
        <v>24</v>
      </c>
      <c r="B119" t="s">
        <v>725</v>
      </c>
      <c r="C119" s="7">
        <v>7</v>
      </c>
      <c r="D119" s="7">
        <v>0</v>
      </c>
      <c r="E119" s="7">
        <v>0</v>
      </c>
      <c r="F119" s="7">
        <v>7</v>
      </c>
      <c r="G119" s="7">
        <v>6200</v>
      </c>
      <c r="H119" s="84">
        <v>112.90322580645163</v>
      </c>
      <c r="I119" s="7" t="s">
        <v>13</v>
      </c>
    </row>
    <row r="120" spans="1:9" x14ac:dyDescent="0.25">
      <c r="A120" t="s">
        <v>135</v>
      </c>
      <c r="B120" t="s">
        <v>364</v>
      </c>
      <c r="C120" s="7">
        <v>9</v>
      </c>
      <c r="D120" s="7">
        <v>0</v>
      </c>
      <c r="E120" s="7">
        <v>0</v>
      </c>
      <c r="F120" s="7">
        <v>9</v>
      </c>
      <c r="G120" s="7">
        <v>8351</v>
      </c>
      <c r="H120" s="84">
        <v>107.77152436833913</v>
      </c>
      <c r="I120" s="7" t="s">
        <v>13</v>
      </c>
    </row>
    <row r="121" spans="1:9" x14ac:dyDescent="0.25">
      <c r="A121" t="s">
        <v>26</v>
      </c>
      <c r="B121" t="s">
        <v>166</v>
      </c>
      <c r="C121" s="7">
        <v>16</v>
      </c>
      <c r="D121" s="7">
        <v>0</v>
      </c>
      <c r="E121" s="7">
        <v>0</v>
      </c>
      <c r="F121" s="7">
        <v>16</v>
      </c>
      <c r="G121" s="7">
        <v>14883</v>
      </c>
      <c r="H121" s="84">
        <v>107.50520728347779</v>
      </c>
      <c r="I121" s="7" t="s">
        <v>13</v>
      </c>
    </row>
    <row r="122" spans="1:9" x14ac:dyDescent="0.25">
      <c r="A122" t="s">
        <v>45</v>
      </c>
      <c r="B122" t="s">
        <v>521</v>
      </c>
      <c r="C122" s="7">
        <v>23</v>
      </c>
      <c r="D122" s="7">
        <v>0</v>
      </c>
      <c r="E122" s="7">
        <v>0</v>
      </c>
      <c r="F122" s="7">
        <v>23</v>
      </c>
      <c r="G122" s="7">
        <v>21534</v>
      </c>
      <c r="H122" s="84">
        <v>106.80783876660166</v>
      </c>
      <c r="I122" s="7" t="s">
        <v>13</v>
      </c>
    </row>
    <row r="123" spans="1:9" x14ac:dyDescent="0.25">
      <c r="A123" t="s">
        <v>142</v>
      </c>
      <c r="B123" t="s">
        <v>209</v>
      </c>
      <c r="C123" s="7">
        <v>11</v>
      </c>
      <c r="D123" s="7">
        <v>0</v>
      </c>
      <c r="E123" s="7">
        <v>0</v>
      </c>
      <c r="F123" s="7">
        <v>11</v>
      </c>
      <c r="G123" s="7">
        <v>10425</v>
      </c>
      <c r="H123" s="84">
        <v>105.515587529976</v>
      </c>
      <c r="I123" s="7" t="s">
        <v>13</v>
      </c>
    </row>
    <row r="124" spans="1:9" x14ac:dyDescent="0.25">
      <c r="A124" t="s">
        <v>30</v>
      </c>
      <c r="B124" t="s">
        <v>281</v>
      </c>
      <c r="C124" s="7">
        <v>7</v>
      </c>
      <c r="D124" s="7">
        <v>0</v>
      </c>
      <c r="E124" s="7">
        <v>0</v>
      </c>
      <c r="F124" s="7">
        <v>7</v>
      </c>
      <c r="G124" s="7">
        <v>6702</v>
      </c>
      <c r="H124" s="84">
        <v>104.44643390032826</v>
      </c>
      <c r="I124" s="7" t="s">
        <v>13</v>
      </c>
    </row>
    <row r="125" spans="1:9" x14ac:dyDescent="0.25">
      <c r="A125" t="s">
        <v>26</v>
      </c>
      <c r="B125" t="s">
        <v>708</v>
      </c>
      <c r="C125" s="7">
        <v>19</v>
      </c>
      <c r="D125" s="7">
        <v>0</v>
      </c>
      <c r="E125" s="7">
        <v>0</v>
      </c>
      <c r="F125" s="7">
        <v>19</v>
      </c>
      <c r="G125" s="7">
        <v>18434</v>
      </c>
      <c r="H125" s="84">
        <v>103.07041336660519</v>
      </c>
      <c r="I125" s="7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Planilha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2020-03-09T17:40:54Z</dcterms:modified>
</cp:coreProperties>
</file>