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2049144\Documents\Boletim Epidemiológico\2020\Março\02-03-2020\"/>
    </mc:Choice>
  </mc:AlternateContent>
  <bookViews>
    <workbookView xWindow="0" yWindow="0" windowWidth="25200" windowHeight="11685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  <sheet name="Planilha" sheetId="9" r:id="rId6"/>
    <sheet name="Plan1" sheetId="11" r:id="rId7"/>
  </sheets>
  <externalReferences>
    <externalReference r:id="rId8"/>
  </externalReferences>
  <definedNames>
    <definedName name="_xlnm._FilterDatabase" localSheetId="1" hidden="1">Chik!$A$4:$R$857</definedName>
    <definedName name="_xlnm._FilterDatabase" localSheetId="4" hidden="1">Consolidado!$A$5:$U$859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5" hidden="1">Planilha!$A$1:$P$1</definedName>
    <definedName name="_xlnm._FilterDatabase" localSheetId="2" hidden="1">zika!$A$4:$N$858</definedName>
  </definedNames>
  <calcPr calcId="152511"/>
</workbook>
</file>

<file path=xl/calcChain.xml><?xml version="1.0" encoding="utf-8"?>
<calcChain xmlns="http://schemas.openxmlformats.org/spreadsheetml/2006/main">
  <c r="A3" i="5" l="1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G50" i="5" l="1"/>
  <c r="G179" i="5"/>
  <c r="G556" i="5"/>
  <c r="G856" i="5"/>
  <c r="G242" i="5"/>
  <c r="G826" i="5"/>
  <c r="G123" i="5"/>
  <c r="G246" i="5"/>
  <c r="G332" i="5"/>
  <c r="G394" i="5"/>
  <c r="G724" i="5"/>
  <c r="G803" i="5"/>
  <c r="G708" i="5"/>
  <c r="G769" i="5"/>
  <c r="G513" i="5"/>
  <c r="G296" i="5"/>
  <c r="G609" i="5"/>
  <c r="G832" i="5"/>
  <c r="G463" i="5"/>
  <c r="G645" i="5"/>
  <c r="G392" i="5"/>
  <c r="G287" i="5"/>
  <c r="G831" i="5"/>
  <c r="G606" i="5"/>
  <c r="G209" i="5"/>
  <c r="G310" i="5"/>
  <c r="G84" i="5"/>
  <c r="G142" i="5"/>
  <c r="G847" i="5"/>
  <c r="G646" i="5"/>
  <c r="G56" i="5"/>
  <c r="G381" i="5"/>
  <c r="G363" i="5"/>
  <c r="G127" i="5"/>
  <c r="G365" i="5"/>
  <c r="G554" i="5"/>
  <c r="G304" i="5"/>
  <c r="G531" i="5"/>
  <c r="G178" i="5"/>
  <c r="G547" i="5"/>
  <c r="G654" i="5"/>
  <c r="G207" i="5"/>
  <c r="G574" i="5"/>
  <c r="H531" i="5"/>
  <c r="H178" i="5"/>
  <c r="H547" i="5"/>
  <c r="H209" i="5"/>
  <c r="H708" i="5"/>
  <c r="H654" i="5"/>
  <c r="H310" i="5"/>
  <c r="H207" i="5"/>
  <c r="H84" i="5"/>
  <c r="H574" i="5"/>
  <c r="H769" i="5"/>
  <c r="H394" i="5"/>
  <c r="H50" i="5"/>
  <c r="H179" i="5"/>
  <c r="H556" i="5"/>
  <c r="H856" i="5"/>
  <c r="H242" i="5"/>
  <c r="H826" i="5"/>
  <c r="H123" i="5"/>
  <c r="H246" i="5"/>
  <c r="H332" i="5"/>
  <c r="H724" i="5"/>
  <c r="H56" i="5"/>
  <c r="H127" i="5"/>
  <c r="H554" i="5"/>
  <c r="H513" i="5"/>
  <c r="H296" i="5"/>
  <c r="H609" i="5"/>
  <c r="H832" i="5"/>
  <c r="H463" i="5"/>
  <c r="H645" i="5"/>
  <c r="H392" i="5"/>
  <c r="H287" i="5"/>
  <c r="H831" i="5"/>
  <c r="H803" i="5"/>
  <c r="H606" i="5"/>
  <c r="H142" i="5"/>
  <c r="H847" i="5"/>
  <c r="H646" i="5"/>
  <c r="H381" i="5"/>
  <c r="H363" i="5"/>
  <c r="H365" i="5"/>
  <c r="H304" i="5"/>
  <c r="J858" i="8"/>
  <c r="M5" i="8"/>
  <c r="N5" i="8" s="1"/>
  <c r="P9" i="1"/>
  <c r="P5" i="1"/>
  <c r="P8" i="1"/>
  <c r="P7" i="1"/>
  <c r="P6" i="1"/>
  <c r="J858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46" i="5"/>
  <c r="H827" i="5"/>
  <c r="H822" i="5"/>
  <c r="H707" i="5"/>
  <c r="H702" i="5"/>
  <c r="H692" i="5"/>
  <c r="H688" i="5"/>
  <c r="H601" i="5"/>
  <c r="H599" i="5"/>
  <c r="H597" i="5"/>
  <c r="H595" i="5"/>
  <c r="H593" i="5"/>
  <c r="H591" i="5"/>
  <c r="H589" i="5"/>
  <c r="H587" i="5"/>
  <c r="H585" i="5"/>
  <c r="H583" i="5"/>
  <c r="H581" i="5"/>
  <c r="H579" i="5"/>
  <c r="H577" i="5"/>
  <c r="H572" i="5"/>
  <c r="H570" i="5"/>
  <c r="H568" i="5"/>
  <c r="H565" i="5"/>
  <c r="H563" i="5"/>
  <c r="H561" i="5"/>
  <c r="H558" i="5"/>
  <c r="H505" i="5"/>
  <c r="H503" i="5"/>
  <c r="H501" i="5"/>
  <c r="H496" i="5"/>
  <c r="H492" i="5"/>
  <c r="H488" i="5"/>
  <c r="H484" i="5"/>
  <c r="H480" i="5"/>
  <c r="H474" i="5"/>
  <c r="H464" i="5"/>
  <c r="H456" i="5"/>
  <c r="H447" i="5"/>
  <c r="H442" i="5"/>
  <c r="H432" i="5"/>
  <c r="H428" i="5"/>
  <c r="H419" i="5"/>
  <c r="H414" i="5"/>
  <c r="H410" i="5"/>
  <c r="H405" i="5"/>
  <c r="H400" i="5"/>
  <c r="H396" i="5"/>
  <c r="H393" i="5"/>
  <c r="H390" i="5"/>
  <c r="H384" i="5"/>
  <c r="H382" i="5"/>
  <c r="H380" i="5"/>
  <c r="H375" i="5"/>
  <c r="H372" i="5"/>
  <c r="H368" i="5"/>
  <c r="H364" i="5"/>
  <c r="H359" i="5"/>
  <c r="H357" i="5"/>
  <c r="H353" i="5"/>
  <c r="H351" i="5"/>
  <c r="H348" i="5"/>
  <c r="H344" i="5"/>
  <c r="H341" i="5"/>
  <c r="H339" i="5"/>
  <c r="H335" i="5"/>
  <c r="H333" i="5"/>
  <c r="H329" i="5"/>
  <c r="H324" i="5"/>
  <c r="H322" i="5"/>
  <c r="H319" i="5"/>
  <c r="H315" i="5"/>
  <c r="H313" i="5"/>
  <c r="H311" i="5"/>
  <c r="H307" i="5"/>
  <c r="H305" i="5"/>
  <c r="H303" i="5"/>
  <c r="H299" i="5"/>
  <c r="H297" i="5"/>
  <c r="H295" i="5"/>
  <c r="H290" i="5"/>
  <c r="H288" i="5"/>
  <c r="H286" i="5"/>
  <c r="H282" i="5"/>
  <c r="H280" i="5"/>
  <c r="H275" i="5"/>
  <c r="H271" i="5"/>
  <c r="H269" i="5"/>
  <c r="H266" i="5"/>
  <c r="H261" i="5"/>
  <c r="H259" i="5"/>
  <c r="H257" i="5"/>
  <c r="H252" i="5"/>
  <c r="H250" i="5"/>
  <c r="H248" i="5"/>
  <c r="H244" i="5"/>
  <c r="H240" i="5"/>
  <c r="H235" i="5"/>
  <c r="H232" i="5"/>
  <c r="H230" i="5"/>
  <c r="H225" i="5"/>
  <c r="H223" i="5"/>
  <c r="H221" i="5"/>
  <c r="H214" i="5"/>
  <c r="H210" i="5"/>
  <c r="H203" i="5"/>
  <c r="H200" i="5"/>
  <c r="H191" i="5"/>
  <c r="H181" i="5"/>
  <c r="H172" i="5"/>
  <c r="H162" i="5"/>
  <c r="H154" i="5"/>
  <c r="H144" i="5"/>
  <c r="H133" i="5"/>
  <c r="H124" i="5"/>
  <c r="H120" i="5"/>
  <c r="H116" i="5"/>
  <c r="H111" i="5"/>
  <c r="H107" i="5"/>
  <c r="H105" i="5"/>
  <c r="H103" i="5"/>
  <c r="H100" i="5"/>
  <c r="H98" i="5"/>
  <c r="H96" i="5"/>
  <c r="H94" i="5"/>
  <c r="H92" i="5"/>
  <c r="H86" i="5"/>
  <c r="H79" i="5"/>
  <c r="H76" i="5"/>
  <c r="H74" i="5"/>
  <c r="H72" i="5"/>
  <c r="H63" i="5"/>
  <c r="H61" i="5"/>
  <c r="H58" i="5"/>
  <c r="H54" i="5"/>
  <c r="H52" i="5"/>
  <c r="H43" i="5"/>
  <c r="H40" i="5"/>
  <c r="H37" i="5"/>
  <c r="H35" i="5"/>
  <c r="H28" i="5"/>
  <c r="H26" i="5"/>
  <c r="H24" i="5"/>
  <c r="H22" i="5"/>
  <c r="H19" i="5"/>
  <c r="H17" i="5"/>
  <c r="H6" i="5"/>
  <c r="H830" i="5"/>
  <c r="H642" i="5"/>
  <c r="H416" i="5"/>
  <c r="H696" i="5"/>
  <c r="Q5" i="8" l="1"/>
  <c r="Q7" i="8"/>
  <c r="Q8" i="8"/>
  <c r="Q6" i="8"/>
  <c r="Q10" i="1"/>
  <c r="H604" i="5"/>
  <c r="H13" i="5"/>
  <c r="H198" i="5"/>
  <c r="H268" i="5"/>
  <c r="H30" i="5"/>
  <c r="H440" i="5"/>
  <c r="H219" i="5"/>
  <c r="H38" i="5"/>
  <c r="H638" i="5"/>
  <c r="H386" i="5"/>
  <c r="H349" i="5"/>
  <c r="H673" i="5"/>
  <c r="H657" i="5"/>
  <c r="H756" i="5"/>
  <c r="H101" i="5"/>
  <c r="H748" i="5"/>
  <c r="H82" i="5"/>
  <c r="H444" i="5"/>
  <c r="H567" i="5"/>
  <c r="H228" i="5"/>
  <c r="H841" i="5"/>
  <c r="H362" i="5"/>
  <c r="H560" i="5"/>
  <c r="H45" i="5"/>
  <c r="H20" i="5"/>
  <c r="H812" i="5"/>
  <c r="H736" i="5"/>
  <c r="H220" i="5"/>
  <c r="H327" i="5"/>
  <c r="H163" i="5"/>
  <c r="H361" i="5"/>
  <c r="H376" i="5"/>
  <c r="H403" i="5"/>
  <c r="H462" i="5"/>
  <c r="H371" i="5"/>
  <c r="H8" i="5"/>
  <c r="H145" i="5"/>
  <c r="H652" i="5"/>
  <c r="H742" i="5"/>
  <c r="H815" i="5"/>
  <c r="H700" i="5"/>
  <c r="H42" i="5"/>
  <c r="H14" i="5"/>
  <c r="H81" i="5"/>
  <c r="H680" i="5"/>
  <c r="H216" i="5"/>
  <c r="H16" i="5"/>
  <c r="H213" i="5"/>
  <c r="H320" i="5"/>
  <c r="H424" i="5"/>
  <c r="H276" i="5"/>
  <c r="H71" i="5"/>
  <c r="H754" i="5"/>
  <c r="H849" i="5"/>
  <c r="H766" i="5"/>
  <c r="H238" i="5"/>
  <c r="H253" i="5"/>
  <c r="H77" i="5"/>
  <c r="H11" i="5"/>
  <c r="H18" i="5"/>
  <c r="H27" i="5"/>
  <c r="H32" i="5"/>
  <c r="H36" i="5"/>
  <c r="H41" i="5"/>
  <c r="H47" i="5"/>
  <c r="H51" i="5"/>
  <c r="H62" i="5"/>
  <c r="H66" i="5"/>
  <c r="H73" i="5"/>
  <c r="H85" i="5"/>
  <c r="H89" i="5"/>
  <c r="H658" i="5"/>
  <c r="H660" i="5"/>
  <c r="H662" i="5"/>
  <c r="H667" i="5"/>
  <c r="H674" i="5"/>
  <c r="H676" i="5"/>
  <c r="H678" i="5"/>
  <c r="H681" i="5"/>
  <c r="H683" i="5"/>
  <c r="H719" i="5"/>
  <c r="H727" i="5"/>
  <c r="H729" i="5"/>
  <c r="H731" i="5"/>
  <c r="H733" i="5"/>
  <c r="H737" i="5"/>
  <c r="H739" i="5"/>
  <c r="H749" i="5"/>
  <c r="H751" i="5"/>
  <c r="H759" i="5"/>
  <c r="H761" i="5"/>
  <c r="H763" i="5"/>
  <c r="H765" i="5"/>
  <c r="H770" i="5"/>
  <c r="H772" i="5"/>
  <c r="H776" i="5"/>
  <c r="H779" i="5"/>
  <c r="H781" i="5"/>
  <c r="H787" i="5"/>
  <c r="H789" i="5"/>
  <c r="H791" i="5"/>
  <c r="H795" i="5"/>
  <c r="H797" i="5"/>
  <c r="H799" i="5"/>
  <c r="H808" i="5"/>
  <c r="H813" i="5"/>
  <c r="H509" i="5"/>
  <c r="H515" i="5"/>
  <c r="H517" i="5"/>
  <c r="H519" i="5"/>
  <c r="H521" i="5"/>
  <c r="H523" i="5"/>
  <c r="H525" i="5"/>
  <c r="H527" i="5"/>
  <c r="H529" i="5"/>
  <c r="H532" i="5"/>
  <c r="H534" i="5"/>
  <c r="H536" i="5"/>
  <c r="H538" i="5"/>
  <c r="H540" i="5"/>
  <c r="H542" i="5"/>
  <c r="H544" i="5"/>
  <c r="H550" i="5"/>
  <c r="H552" i="5"/>
  <c r="H603" i="5"/>
  <c r="H608" i="5"/>
  <c r="H610" i="5"/>
  <c r="H612" i="5"/>
  <c r="H615" i="5"/>
  <c r="H617" i="5"/>
  <c r="H619" i="5"/>
  <c r="H621" i="5"/>
  <c r="H624" i="5"/>
  <c r="H626" i="5"/>
  <c r="H628" i="5"/>
  <c r="H630" i="5"/>
  <c r="H632" i="5"/>
  <c r="H634" i="5"/>
  <c r="H636" i="5"/>
  <c r="H639" i="5"/>
  <c r="H641" i="5"/>
  <c r="H644" i="5"/>
  <c r="H648" i="5"/>
  <c r="H651" i="5"/>
  <c r="H663" i="5"/>
  <c r="H670" i="5"/>
  <c r="H675" i="5"/>
  <c r="H684" i="5"/>
  <c r="H685" i="5"/>
  <c r="H691" i="5"/>
  <c r="H693" i="5"/>
  <c r="H695" i="5"/>
  <c r="H698" i="5"/>
  <c r="H701" i="5"/>
  <c r="H703" i="5"/>
  <c r="H710" i="5"/>
  <c r="H713" i="5"/>
  <c r="H717" i="5"/>
  <c r="H718" i="5"/>
  <c r="H723" i="5"/>
  <c r="H728" i="5"/>
  <c r="H738" i="5"/>
  <c r="H744" i="5"/>
  <c r="H750" i="5"/>
  <c r="H755" i="5"/>
  <c r="H760" i="5"/>
  <c r="H773" i="5"/>
  <c r="H777" i="5"/>
  <c r="H786" i="5"/>
  <c r="H794" i="5"/>
  <c r="H802" i="5"/>
  <c r="H807" i="5"/>
  <c r="H811" i="5"/>
  <c r="H816" i="5"/>
  <c r="H819" i="5"/>
  <c r="H823" i="5"/>
  <c r="H825" i="5"/>
  <c r="H834" i="5"/>
  <c r="H836" i="5"/>
  <c r="H838" i="5"/>
  <c r="H840" i="5"/>
  <c r="H843" i="5"/>
  <c r="H853" i="5"/>
  <c r="H855" i="5"/>
  <c r="H821" i="5"/>
  <c r="H833" i="5"/>
  <c r="H837" i="5"/>
  <c r="H842" i="5"/>
  <c r="H845" i="5"/>
  <c r="H852" i="5"/>
  <c r="H857" i="5"/>
  <c r="H818" i="5"/>
  <c r="H711" i="5"/>
  <c r="H469" i="5"/>
  <c r="H721" i="5"/>
  <c r="H743" i="5"/>
  <c r="H507" i="5"/>
  <c r="H622" i="5"/>
  <c r="H69" i="5"/>
  <c r="H57" i="5"/>
  <c r="H291" i="5"/>
  <c r="H665" i="5"/>
  <c r="H370" i="5"/>
  <c r="H734" i="5"/>
  <c r="H459" i="5"/>
  <c r="H530" i="5"/>
  <c r="H331" i="5"/>
  <c r="H829" i="5"/>
  <c r="H15" i="5"/>
  <c r="H23" i="5"/>
  <c r="H29" i="5"/>
  <c r="H39" i="5"/>
  <c r="H46" i="5"/>
  <c r="H49" i="5"/>
  <c r="H78" i="5"/>
  <c r="H88" i="5"/>
  <c r="H91" i="5"/>
  <c r="H99" i="5"/>
  <c r="H108" i="5"/>
  <c r="H125" i="5"/>
  <c r="H134" i="5"/>
  <c r="H146" i="5"/>
  <c r="H155" i="5"/>
  <c r="H164" i="5"/>
  <c r="H173" i="5"/>
  <c r="H182" i="5"/>
  <c r="H192" i="5"/>
  <c r="H201" i="5"/>
  <c r="H217" i="5"/>
  <c r="H243" i="5"/>
  <c r="H255" i="5"/>
  <c r="H281" i="5"/>
  <c r="H293" i="5"/>
  <c r="H314" i="5"/>
  <c r="H326" i="5"/>
  <c r="H352" i="5"/>
  <c r="H366" i="5"/>
  <c r="H395" i="5"/>
  <c r="H415" i="5"/>
  <c r="H423" i="5"/>
  <c r="H441" i="5"/>
  <c r="H458" i="5"/>
  <c r="H477" i="5"/>
  <c r="H187" i="5"/>
  <c r="H714" i="5"/>
  <c r="H391" i="5"/>
  <c r="H650" i="5"/>
  <c r="H726" i="5"/>
  <c r="H498" i="5"/>
  <c r="H555" i="5"/>
  <c r="H548" i="5"/>
  <c r="H277" i="5"/>
  <c r="H150" i="5"/>
  <c r="H804" i="5"/>
  <c r="H512" i="5"/>
  <c r="H7" i="5"/>
  <c r="H21" i="5"/>
  <c r="H33" i="5"/>
  <c r="H67" i="5"/>
  <c r="H75" i="5"/>
  <c r="H97" i="5"/>
  <c r="H106" i="5"/>
  <c r="H109" i="5"/>
  <c r="H126" i="5"/>
  <c r="H212" i="5"/>
  <c r="H227" i="5"/>
  <c r="H251" i="5"/>
  <c r="H264" i="5"/>
  <c r="H289" i="5"/>
  <c r="H301" i="5"/>
  <c r="H323" i="5"/>
  <c r="H337" i="5"/>
  <c r="H378" i="5"/>
  <c r="H412" i="5"/>
  <c r="H429" i="5"/>
  <c r="H437" i="5"/>
  <c r="H455" i="5"/>
  <c r="H473" i="5"/>
  <c r="H493" i="5"/>
  <c r="H263" i="5"/>
  <c r="H10" i="5"/>
  <c r="H510" i="5"/>
  <c r="H778" i="5"/>
  <c r="H704" i="5"/>
  <c r="H279" i="5"/>
  <c r="H202" i="5"/>
  <c r="H190" i="5"/>
  <c r="H59" i="5"/>
  <c r="H746" i="5"/>
  <c r="H374" i="5"/>
  <c r="H850" i="5"/>
  <c r="H68" i="5"/>
  <c r="H666" i="5"/>
  <c r="H388" i="5"/>
  <c r="H545" i="5"/>
  <c r="H343" i="5"/>
  <c r="H12" i="5"/>
  <c r="H31" i="5"/>
  <c r="H55" i="5"/>
  <c r="H65" i="5"/>
  <c r="H70" i="5"/>
  <c r="H95" i="5"/>
  <c r="H104" i="5"/>
  <c r="H117" i="5"/>
  <c r="H132" i="5"/>
  <c r="H141" i="5"/>
  <c r="H153" i="5"/>
  <c r="H161" i="5"/>
  <c r="H170" i="5"/>
  <c r="H180" i="5"/>
  <c r="H189" i="5"/>
  <c r="H199" i="5"/>
  <c r="H224" i="5"/>
  <c r="H237" i="5"/>
  <c r="H260" i="5"/>
  <c r="H273" i="5"/>
  <c r="H298" i="5"/>
  <c r="H309" i="5"/>
  <c r="H334" i="5"/>
  <c r="H346" i="5"/>
  <c r="H373" i="5"/>
  <c r="H387" i="5"/>
  <c r="H401" i="5"/>
  <c r="H451" i="5"/>
  <c r="H468" i="5"/>
  <c r="H490" i="5"/>
  <c r="H114" i="5"/>
  <c r="H330" i="5"/>
  <c r="H452" i="5"/>
  <c r="H233" i="5"/>
  <c r="H575" i="5"/>
  <c r="H406" i="5"/>
  <c r="H434" i="5"/>
  <c r="H478" i="5"/>
  <c r="H471" i="5"/>
  <c r="H475" i="5"/>
  <c r="H83" i="5"/>
  <c r="H716" i="5"/>
  <c r="H176" i="5"/>
  <c r="H613" i="5"/>
  <c r="H211" i="5"/>
  <c r="H506" i="5"/>
  <c r="H9" i="5"/>
  <c r="H34" i="5"/>
  <c r="H48" i="5"/>
  <c r="H53" i="5"/>
  <c r="H90" i="5"/>
  <c r="H93" i="5"/>
  <c r="H102" i="5"/>
  <c r="H115" i="5"/>
  <c r="H118" i="5"/>
  <c r="H129" i="5"/>
  <c r="H137" i="5"/>
  <c r="H149" i="5"/>
  <c r="H158" i="5"/>
  <c r="H167" i="5"/>
  <c r="H177" i="5"/>
  <c r="H185" i="5"/>
  <c r="H195" i="5"/>
  <c r="H205" i="5"/>
  <c r="H234" i="5"/>
  <c r="H270" i="5"/>
  <c r="H284" i="5"/>
  <c r="H306" i="5"/>
  <c r="H317" i="5"/>
  <c r="H342" i="5"/>
  <c r="H355" i="5"/>
  <c r="H383" i="5"/>
  <c r="H398" i="5"/>
  <c r="H427" i="5"/>
  <c r="H445" i="5"/>
  <c r="H465" i="5"/>
  <c r="H481" i="5"/>
  <c r="H135" i="5"/>
  <c r="H147" i="5"/>
  <c r="H156" i="5"/>
  <c r="H165" i="5"/>
  <c r="H174" i="5"/>
  <c r="H183" i="5"/>
  <c r="H193" i="5"/>
  <c r="H208" i="5"/>
  <c r="H222" i="5"/>
  <c r="H231" i="5"/>
  <c r="H241" i="5"/>
  <c r="H249" i="5"/>
  <c r="H258" i="5"/>
  <c r="H267" i="5"/>
  <c r="H278" i="5"/>
  <c r="H312" i="5"/>
  <c r="H321" i="5"/>
  <c r="H340" i="5"/>
  <c r="H350" i="5"/>
  <c r="H358" i="5"/>
  <c r="H369" i="5"/>
  <c r="H399" i="5"/>
  <c r="H402" i="5"/>
  <c r="H407" i="5"/>
  <c r="H413" i="5"/>
  <c r="H417" i="5"/>
  <c r="H420" i="5"/>
  <c r="H430" i="5"/>
  <c r="H433" i="5"/>
  <c r="H446" i="5"/>
  <c r="H448" i="5"/>
  <c r="H461" i="5"/>
  <c r="H466" i="5"/>
  <c r="H479" i="5"/>
  <c r="H482" i="5"/>
  <c r="H485" i="5"/>
  <c r="H491" i="5"/>
  <c r="H494" i="5"/>
  <c r="H497" i="5"/>
  <c r="H571" i="5"/>
  <c r="H582" i="5"/>
  <c r="H592" i="5"/>
  <c r="H594" i="5"/>
  <c r="H605" i="5"/>
  <c r="H616" i="5"/>
  <c r="H627" i="5"/>
  <c r="H629" i="5"/>
  <c r="H640" i="5"/>
  <c r="H653" i="5"/>
  <c r="H656" i="5"/>
  <c r="H669" i="5"/>
  <c r="H672" i="5"/>
  <c r="H679" i="5"/>
  <c r="H730" i="5"/>
  <c r="H752" i="5"/>
  <c r="H60" i="5"/>
  <c r="H80" i="5"/>
  <c r="H110" i="5"/>
  <c r="H112" i="5"/>
  <c r="H119" i="5"/>
  <c r="H121" i="5"/>
  <c r="H130" i="5"/>
  <c r="H136" i="5"/>
  <c r="H138" i="5"/>
  <c r="H148" i="5"/>
  <c r="H151" i="5"/>
  <c r="H157" i="5"/>
  <c r="H159" i="5"/>
  <c r="H166" i="5"/>
  <c r="H168" i="5"/>
  <c r="H175" i="5"/>
  <c r="H184" i="5"/>
  <c r="H186" i="5"/>
  <c r="H194" i="5"/>
  <c r="H196" i="5"/>
  <c r="H206" i="5"/>
  <c r="H218" i="5"/>
  <c r="H229" i="5"/>
  <c r="H239" i="5"/>
  <c r="H247" i="5"/>
  <c r="H256" i="5"/>
  <c r="H265" i="5"/>
  <c r="H274" i="5"/>
  <c r="H285" i="5"/>
  <c r="H294" i="5"/>
  <c r="H302" i="5"/>
  <c r="H318" i="5"/>
  <c r="H328" i="5"/>
  <c r="H338" i="5"/>
  <c r="H347" i="5"/>
  <c r="H356" i="5"/>
  <c r="H367" i="5"/>
  <c r="H379" i="5"/>
  <c r="H389" i="5"/>
  <c r="H404" i="5"/>
  <c r="H408" i="5"/>
  <c r="H418" i="5"/>
  <c r="H421" i="5"/>
  <c r="H425" i="5"/>
  <c r="H431" i="5"/>
  <c r="H435" i="5"/>
  <c r="H438" i="5"/>
  <c r="H449" i="5"/>
  <c r="H453" i="5"/>
  <c r="H467" i="5"/>
  <c r="H470" i="5"/>
  <c r="H483" i="5"/>
  <c r="H486" i="5"/>
  <c r="H495" i="5"/>
  <c r="H499" i="5"/>
  <c r="H502" i="5"/>
  <c r="H504" i="5"/>
  <c r="H508" i="5"/>
  <c r="H511" i="5"/>
  <c r="H514" i="5"/>
  <c r="H516" i="5"/>
  <c r="H518" i="5"/>
  <c r="H520" i="5"/>
  <c r="H522" i="5"/>
  <c r="H524" i="5"/>
  <c r="H526" i="5"/>
  <c r="H528" i="5"/>
  <c r="H533" i="5"/>
  <c r="H535" i="5"/>
  <c r="H537" i="5"/>
  <c r="H539" i="5"/>
  <c r="H541" i="5"/>
  <c r="H543" i="5"/>
  <c r="H546" i="5"/>
  <c r="H549" i="5"/>
  <c r="H551" i="5"/>
  <c r="H553" i="5"/>
  <c r="H557" i="5"/>
  <c r="H559" i="5"/>
  <c r="H562" i="5"/>
  <c r="H564" i="5"/>
  <c r="H566" i="5"/>
  <c r="H569" i="5"/>
  <c r="H580" i="5"/>
  <c r="H590" i="5"/>
  <c r="H600" i="5"/>
  <c r="H602" i="5"/>
  <c r="H614" i="5"/>
  <c r="H625" i="5"/>
  <c r="H635" i="5"/>
  <c r="H637" i="5"/>
  <c r="H649" i="5"/>
  <c r="H677" i="5"/>
  <c r="H689" i="5"/>
  <c r="H745" i="5"/>
  <c r="H143" i="5"/>
  <c r="H360" i="5"/>
  <c r="H460" i="5"/>
  <c r="H128" i="5"/>
  <c r="H140" i="5"/>
  <c r="H664" i="5"/>
  <c r="H171" i="5"/>
  <c r="H25" i="5"/>
  <c r="H44" i="5"/>
  <c r="H64" i="5"/>
  <c r="H87" i="5"/>
  <c r="H113" i="5"/>
  <c r="H122" i="5"/>
  <c r="H131" i="5"/>
  <c r="H139" i="5"/>
  <c r="H152" i="5"/>
  <c r="H160" i="5"/>
  <c r="H169" i="5"/>
  <c r="H188" i="5"/>
  <c r="H197" i="5"/>
  <c r="H204" i="5"/>
  <c r="H215" i="5"/>
  <c r="H226" i="5"/>
  <c r="H236" i="5"/>
  <c r="H245" i="5"/>
  <c r="H254" i="5"/>
  <c r="H262" i="5"/>
  <c r="H272" i="5"/>
  <c r="H283" i="5"/>
  <c r="H292" i="5"/>
  <c r="H300" i="5"/>
  <c r="H308" i="5"/>
  <c r="H316" i="5"/>
  <c r="H325" i="5"/>
  <c r="H336" i="5"/>
  <c r="H345" i="5"/>
  <c r="H354" i="5"/>
  <c r="H377" i="5"/>
  <c r="H385" i="5"/>
  <c r="H397" i="5"/>
  <c r="H409" i="5"/>
  <c r="H411" i="5"/>
  <c r="H422" i="5"/>
  <c r="H426" i="5"/>
  <c r="H436" i="5"/>
  <c r="H439" i="5"/>
  <c r="H443" i="5"/>
  <c r="H450" i="5"/>
  <c r="H454" i="5"/>
  <c r="H457" i="5"/>
  <c r="H472" i="5"/>
  <c r="H476" i="5"/>
  <c r="H487" i="5"/>
  <c r="H489" i="5"/>
  <c r="H500" i="5"/>
  <c r="H576" i="5"/>
  <c r="H578" i="5"/>
  <c r="H588" i="5"/>
  <c r="H598" i="5"/>
  <c r="H611" i="5"/>
  <c r="H623" i="5"/>
  <c r="H633" i="5"/>
  <c r="H655" i="5"/>
  <c r="H687" i="5"/>
  <c r="H690" i="5"/>
  <c r="H697" i="5"/>
  <c r="H722" i="5"/>
  <c r="H741" i="5"/>
  <c r="H573" i="5"/>
  <c r="H584" i="5"/>
  <c r="H586" i="5"/>
  <c r="H596" i="5"/>
  <c r="H607" i="5"/>
  <c r="H618" i="5"/>
  <c r="H620" i="5"/>
  <c r="H631" i="5"/>
  <c r="H643" i="5"/>
  <c r="H659" i="5"/>
  <c r="H671" i="5"/>
  <c r="H694" i="5"/>
  <c r="H706" i="5"/>
  <c r="H709" i="5"/>
  <c r="H712" i="5"/>
  <c r="H732" i="5"/>
  <c r="H785" i="5"/>
  <c r="H801" i="5"/>
  <c r="H810" i="5"/>
  <c r="H824" i="5"/>
  <c r="H844" i="5"/>
  <c r="H851" i="5"/>
  <c r="H817" i="5"/>
  <c r="H806" i="5"/>
  <c r="H793" i="5"/>
  <c r="H783" i="5"/>
  <c r="H768" i="5"/>
  <c r="H800" i="5"/>
  <c r="H735" i="5"/>
  <c r="H758" i="5"/>
  <c r="H775" i="5"/>
  <c r="H858" i="5"/>
  <c r="H848" i="5"/>
  <c r="H790" i="5"/>
  <c r="H782" i="5"/>
  <c r="H774" i="5"/>
  <c r="H767" i="5"/>
  <c r="H757" i="5"/>
  <c r="H686" i="5"/>
  <c r="H828" i="5"/>
  <c r="H796" i="5"/>
  <c r="H647" i="5"/>
  <c r="H661" i="5"/>
  <c r="H699" i="5"/>
  <c r="H720" i="5"/>
  <c r="H740" i="5"/>
  <c r="H835" i="5"/>
  <c r="H854" i="5"/>
  <c r="H809" i="5"/>
  <c r="H798" i="5"/>
  <c r="H788" i="5"/>
  <c r="H780" i="5"/>
  <c r="H764" i="5"/>
  <c r="H753" i="5"/>
  <c r="H715" i="5"/>
  <c r="H705" i="5"/>
  <c r="H725" i="5"/>
  <c r="H747" i="5"/>
  <c r="H784" i="5"/>
  <c r="H792" i="5"/>
  <c r="H805" i="5"/>
  <c r="H814" i="5"/>
  <c r="H820" i="5"/>
  <c r="H839" i="5"/>
  <c r="H771" i="5"/>
  <c r="H762" i="5"/>
  <c r="H682" i="5"/>
  <c r="H668" i="5"/>
  <c r="O5" i="3"/>
  <c r="Q10" i="8" l="1"/>
  <c r="G858" i="5"/>
  <c r="J857" i="3" l="1"/>
  <c r="F858" i="5" s="1"/>
  <c r="M857" i="3" l="1"/>
  <c r="N857" i="3" s="1"/>
  <c r="I858" i="5"/>
  <c r="L858" i="5" s="1"/>
  <c r="M858" i="5" s="1"/>
  <c r="G858" i="3"/>
  <c r="H858" i="3"/>
  <c r="I858" i="3"/>
  <c r="F858" i="3"/>
  <c r="E854" i="6" l="1"/>
  <c r="P858" i="5" s="1"/>
  <c r="D854" i="6"/>
  <c r="O858" i="5" s="1"/>
  <c r="C854" i="6"/>
  <c r="N858" i="5" s="1"/>
  <c r="E853" i="6"/>
  <c r="P857" i="5" s="1"/>
  <c r="D853" i="6"/>
  <c r="O857" i="5" s="1"/>
  <c r="C853" i="6"/>
  <c r="N857" i="5" s="1"/>
  <c r="E852" i="6"/>
  <c r="P856" i="5" s="1"/>
  <c r="D852" i="6"/>
  <c r="O856" i="5" s="1"/>
  <c r="C852" i="6"/>
  <c r="N856" i="5" s="1"/>
  <c r="E851" i="6"/>
  <c r="P855" i="5" s="1"/>
  <c r="D851" i="6"/>
  <c r="O855" i="5" s="1"/>
  <c r="C851" i="6"/>
  <c r="N855" i="5" s="1"/>
  <c r="E850" i="6"/>
  <c r="P854" i="5" s="1"/>
  <c r="D850" i="6"/>
  <c r="O854" i="5" s="1"/>
  <c r="C850" i="6"/>
  <c r="N854" i="5" s="1"/>
  <c r="E849" i="6"/>
  <c r="P853" i="5" s="1"/>
  <c r="D849" i="6"/>
  <c r="O853" i="5" s="1"/>
  <c r="C849" i="6"/>
  <c r="N853" i="5" s="1"/>
  <c r="E848" i="6"/>
  <c r="P852" i="5" s="1"/>
  <c r="D848" i="6"/>
  <c r="O852" i="5" s="1"/>
  <c r="C848" i="6"/>
  <c r="N852" i="5" s="1"/>
  <c r="E846" i="6"/>
  <c r="P851" i="5" s="1"/>
  <c r="D846" i="6"/>
  <c r="O851" i="5" s="1"/>
  <c r="C846" i="6"/>
  <c r="N851" i="5" s="1"/>
  <c r="E845" i="6"/>
  <c r="P850" i="5" s="1"/>
  <c r="D845" i="6"/>
  <c r="O850" i="5" s="1"/>
  <c r="C845" i="6"/>
  <c r="N850" i="5" s="1"/>
  <c r="E844" i="6"/>
  <c r="P849" i="5" s="1"/>
  <c r="D844" i="6"/>
  <c r="O849" i="5" s="1"/>
  <c r="C844" i="6"/>
  <c r="N849" i="5" s="1"/>
  <c r="E843" i="6"/>
  <c r="P848" i="5" s="1"/>
  <c r="D843" i="6"/>
  <c r="O848" i="5" s="1"/>
  <c r="C843" i="6"/>
  <c r="N848" i="5" s="1"/>
  <c r="E842" i="6"/>
  <c r="P847" i="5" s="1"/>
  <c r="D842" i="6"/>
  <c r="O847" i="5" s="1"/>
  <c r="C842" i="6"/>
  <c r="N847" i="5" s="1"/>
  <c r="E841" i="6"/>
  <c r="P846" i="5" s="1"/>
  <c r="D841" i="6"/>
  <c r="O846" i="5" s="1"/>
  <c r="C841" i="6"/>
  <c r="N846" i="5" s="1"/>
  <c r="E840" i="6"/>
  <c r="P845" i="5" s="1"/>
  <c r="D840" i="6"/>
  <c r="O845" i="5" s="1"/>
  <c r="C840" i="6"/>
  <c r="N845" i="5" s="1"/>
  <c r="E839" i="6"/>
  <c r="P844" i="5" s="1"/>
  <c r="D839" i="6"/>
  <c r="O844" i="5" s="1"/>
  <c r="C839" i="6"/>
  <c r="N844" i="5" s="1"/>
  <c r="E838" i="6"/>
  <c r="P843" i="5" s="1"/>
  <c r="D838" i="6"/>
  <c r="O843" i="5" s="1"/>
  <c r="C838" i="6"/>
  <c r="N843" i="5" s="1"/>
  <c r="E837" i="6"/>
  <c r="P842" i="5" s="1"/>
  <c r="D837" i="6"/>
  <c r="O842" i="5" s="1"/>
  <c r="C837" i="6"/>
  <c r="N842" i="5" s="1"/>
  <c r="E836" i="6"/>
  <c r="P841" i="5" s="1"/>
  <c r="D836" i="6"/>
  <c r="O841" i="5" s="1"/>
  <c r="C836" i="6"/>
  <c r="N841" i="5" s="1"/>
  <c r="E835" i="6"/>
  <c r="P840" i="5" s="1"/>
  <c r="D835" i="6"/>
  <c r="O840" i="5" s="1"/>
  <c r="C835" i="6"/>
  <c r="N840" i="5" s="1"/>
  <c r="E834" i="6"/>
  <c r="P839" i="5" s="1"/>
  <c r="D834" i="6"/>
  <c r="O839" i="5" s="1"/>
  <c r="C834" i="6"/>
  <c r="N839" i="5" s="1"/>
  <c r="E833" i="6"/>
  <c r="P838" i="5" s="1"/>
  <c r="D833" i="6"/>
  <c r="O838" i="5" s="1"/>
  <c r="C833" i="6"/>
  <c r="N838" i="5" s="1"/>
  <c r="E832" i="6"/>
  <c r="P837" i="5" s="1"/>
  <c r="D832" i="6"/>
  <c r="O837" i="5" s="1"/>
  <c r="C832" i="6"/>
  <c r="N837" i="5" s="1"/>
  <c r="E831" i="6"/>
  <c r="P836" i="5" s="1"/>
  <c r="D831" i="6"/>
  <c r="O836" i="5" s="1"/>
  <c r="C831" i="6"/>
  <c r="N836" i="5" s="1"/>
  <c r="E830" i="6"/>
  <c r="P835" i="5" s="1"/>
  <c r="D830" i="6"/>
  <c r="O835" i="5" s="1"/>
  <c r="C830" i="6"/>
  <c r="N835" i="5" s="1"/>
  <c r="E829" i="6"/>
  <c r="P834" i="5" s="1"/>
  <c r="D829" i="6"/>
  <c r="O834" i="5" s="1"/>
  <c r="C829" i="6"/>
  <c r="N834" i="5" s="1"/>
  <c r="E828" i="6"/>
  <c r="P833" i="5" s="1"/>
  <c r="D828" i="6"/>
  <c r="O833" i="5" s="1"/>
  <c r="C828" i="6"/>
  <c r="N833" i="5" s="1"/>
  <c r="E827" i="6"/>
  <c r="P832" i="5" s="1"/>
  <c r="D827" i="6"/>
  <c r="O832" i="5" s="1"/>
  <c r="C827" i="6"/>
  <c r="N832" i="5" s="1"/>
  <c r="E826" i="6"/>
  <c r="P831" i="5" s="1"/>
  <c r="D826" i="6"/>
  <c r="O831" i="5" s="1"/>
  <c r="C826" i="6"/>
  <c r="N831" i="5" s="1"/>
  <c r="E825" i="6"/>
  <c r="P830" i="5" s="1"/>
  <c r="D825" i="6"/>
  <c r="O830" i="5" s="1"/>
  <c r="C825" i="6"/>
  <c r="N830" i="5" s="1"/>
  <c r="E824" i="6"/>
  <c r="P829" i="5" s="1"/>
  <c r="D824" i="6"/>
  <c r="O829" i="5" s="1"/>
  <c r="C824" i="6"/>
  <c r="N829" i="5" s="1"/>
  <c r="E823" i="6"/>
  <c r="P828" i="5" s="1"/>
  <c r="D823" i="6"/>
  <c r="O828" i="5" s="1"/>
  <c r="C823" i="6"/>
  <c r="N828" i="5" s="1"/>
  <c r="E822" i="6"/>
  <c r="P827" i="5" s="1"/>
  <c r="D822" i="6"/>
  <c r="O827" i="5" s="1"/>
  <c r="C822" i="6"/>
  <c r="N827" i="5" s="1"/>
  <c r="E821" i="6"/>
  <c r="P826" i="5" s="1"/>
  <c r="D821" i="6"/>
  <c r="O826" i="5" s="1"/>
  <c r="C821" i="6"/>
  <c r="N826" i="5" s="1"/>
  <c r="E820" i="6"/>
  <c r="P825" i="5" s="1"/>
  <c r="D820" i="6"/>
  <c r="O825" i="5" s="1"/>
  <c r="C820" i="6"/>
  <c r="N825" i="5" s="1"/>
  <c r="E819" i="6"/>
  <c r="P824" i="5" s="1"/>
  <c r="D819" i="6"/>
  <c r="O824" i="5" s="1"/>
  <c r="C819" i="6"/>
  <c r="N824" i="5" s="1"/>
  <c r="E818" i="6"/>
  <c r="P823" i="5" s="1"/>
  <c r="D818" i="6"/>
  <c r="O823" i="5" s="1"/>
  <c r="C818" i="6"/>
  <c r="N823" i="5" s="1"/>
  <c r="E817" i="6"/>
  <c r="P822" i="5" s="1"/>
  <c r="D817" i="6"/>
  <c r="O822" i="5" s="1"/>
  <c r="C817" i="6"/>
  <c r="N822" i="5" s="1"/>
  <c r="E816" i="6"/>
  <c r="P821" i="5" s="1"/>
  <c r="D816" i="6"/>
  <c r="O821" i="5" s="1"/>
  <c r="C816" i="6"/>
  <c r="N821" i="5" s="1"/>
  <c r="E815" i="6"/>
  <c r="P820" i="5" s="1"/>
  <c r="D815" i="6"/>
  <c r="O820" i="5" s="1"/>
  <c r="C815" i="6"/>
  <c r="N820" i="5" s="1"/>
  <c r="E814" i="6"/>
  <c r="P819" i="5" s="1"/>
  <c r="D814" i="6"/>
  <c r="O819" i="5" s="1"/>
  <c r="C814" i="6"/>
  <c r="N819" i="5" s="1"/>
  <c r="E813" i="6"/>
  <c r="P818" i="5" s="1"/>
  <c r="D813" i="6"/>
  <c r="O818" i="5" s="1"/>
  <c r="C813" i="6"/>
  <c r="N818" i="5" s="1"/>
  <c r="E812" i="6"/>
  <c r="P817" i="5" s="1"/>
  <c r="D812" i="6"/>
  <c r="O817" i="5" s="1"/>
  <c r="C812" i="6"/>
  <c r="N817" i="5" s="1"/>
  <c r="E811" i="6"/>
  <c r="P816" i="5" s="1"/>
  <c r="D811" i="6"/>
  <c r="O816" i="5" s="1"/>
  <c r="C811" i="6"/>
  <c r="N816" i="5" s="1"/>
  <c r="E810" i="6"/>
  <c r="P815" i="5" s="1"/>
  <c r="D810" i="6"/>
  <c r="O815" i="5" s="1"/>
  <c r="C810" i="6"/>
  <c r="N815" i="5" s="1"/>
  <c r="E809" i="6"/>
  <c r="P814" i="5" s="1"/>
  <c r="D809" i="6"/>
  <c r="O814" i="5" s="1"/>
  <c r="C809" i="6"/>
  <c r="N814" i="5" s="1"/>
  <c r="E808" i="6"/>
  <c r="P813" i="5" s="1"/>
  <c r="D808" i="6"/>
  <c r="O813" i="5" s="1"/>
  <c r="C808" i="6"/>
  <c r="N813" i="5" s="1"/>
  <c r="E807" i="6"/>
  <c r="P812" i="5" s="1"/>
  <c r="D807" i="6"/>
  <c r="O812" i="5" s="1"/>
  <c r="C807" i="6"/>
  <c r="N812" i="5" s="1"/>
  <c r="E806" i="6"/>
  <c r="P811" i="5" s="1"/>
  <c r="D806" i="6"/>
  <c r="O811" i="5" s="1"/>
  <c r="C806" i="6"/>
  <c r="N811" i="5" s="1"/>
  <c r="E805" i="6"/>
  <c r="P810" i="5" s="1"/>
  <c r="D805" i="6"/>
  <c r="O810" i="5" s="1"/>
  <c r="C805" i="6"/>
  <c r="N810" i="5" s="1"/>
  <c r="E804" i="6"/>
  <c r="P809" i="5" s="1"/>
  <c r="D804" i="6"/>
  <c r="O809" i="5" s="1"/>
  <c r="C804" i="6"/>
  <c r="N809" i="5" s="1"/>
  <c r="E803" i="6"/>
  <c r="P808" i="5" s="1"/>
  <c r="D803" i="6"/>
  <c r="O808" i="5" s="1"/>
  <c r="C803" i="6"/>
  <c r="N808" i="5" s="1"/>
  <c r="E802" i="6"/>
  <c r="P807" i="5" s="1"/>
  <c r="D802" i="6"/>
  <c r="O807" i="5" s="1"/>
  <c r="C802" i="6"/>
  <c r="N807" i="5" s="1"/>
  <c r="E801" i="6"/>
  <c r="P806" i="5" s="1"/>
  <c r="D801" i="6"/>
  <c r="O806" i="5" s="1"/>
  <c r="C801" i="6"/>
  <c r="N806" i="5" s="1"/>
  <c r="E800" i="6"/>
  <c r="P805" i="5" s="1"/>
  <c r="D800" i="6"/>
  <c r="O805" i="5" s="1"/>
  <c r="C800" i="6"/>
  <c r="N805" i="5" s="1"/>
  <c r="E799" i="6"/>
  <c r="P804" i="5" s="1"/>
  <c r="D799" i="6"/>
  <c r="O804" i="5" s="1"/>
  <c r="C799" i="6"/>
  <c r="N804" i="5" s="1"/>
  <c r="E798" i="6"/>
  <c r="P803" i="5" s="1"/>
  <c r="D798" i="6"/>
  <c r="O803" i="5" s="1"/>
  <c r="C798" i="6"/>
  <c r="N803" i="5" s="1"/>
  <c r="E797" i="6"/>
  <c r="P802" i="5" s="1"/>
  <c r="D797" i="6"/>
  <c r="O802" i="5" s="1"/>
  <c r="C797" i="6"/>
  <c r="N802" i="5" s="1"/>
  <c r="E796" i="6"/>
  <c r="P801" i="5" s="1"/>
  <c r="D796" i="6"/>
  <c r="O801" i="5" s="1"/>
  <c r="C796" i="6"/>
  <c r="N801" i="5" s="1"/>
  <c r="E795" i="6"/>
  <c r="P800" i="5" s="1"/>
  <c r="D795" i="6"/>
  <c r="O800" i="5" s="1"/>
  <c r="C795" i="6"/>
  <c r="N800" i="5" s="1"/>
  <c r="E794" i="6"/>
  <c r="P799" i="5" s="1"/>
  <c r="D794" i="6"/>
  <c r="O799" i="5" s="1"/>
  <c r="C794" i="6"/>
  <c r="N799" i="5" s="1"/>
  <c r="E793" i="6"/>
  <c r="P798" i="5" s="1"/>
  <c r="D793" i="6"/>
  <c r="O798" i="5" s="1"/>
  <c r="C793" i="6"/>
  <c r="N798" i="5" s="1"/>
  <c r="E792" i="6"/>
  <c r="P797" i="5" s="1"/>
  <c r="D792" i="6"/>
  <c r="O797" i="5" s="1"/>
  <c r="C792" i="6"/>
  <c r="N797" i="5" s="1"/>
  <c r="E771" i="6"/>
  <c r="P796" i="5" s="1"/>
  <c r="D771" i="6"/>
  <c r="O796" i="5" s="1"/>
  <c r="C771" i="6"/>
  <c r="N796" i="5" s="1"/>
  <c r="E791" i="6"/>
  <c r="P795" i="5" s="1"/>
  <c r="D791" i="6"/>
  <c r="O795" i="5" s="1"/>
  <c r="C791" i="6"/>
  <c r="N795" i="5" s="1"/>
  <c r="E790" i="6"/>
  <c r="P794" i="5" s="1"/>
  <c r="D790" i="6"/>
  <c r="O794" i="5" s="1"/>
  <c r="C790" i="6"/>
  <c r="N794" i="5" s="1"/>
  <c r="E789" i="6"/>
  <c r="P793" i="5" s="1"/>
  <c r="D789" i="6"/>
  <c r="O793" i="5" s="1"/>
  <c r="C789" i="6"/>
  <c r="N793" i="5" s="1"/>
  <c r="E788" i="6"/>
  <c r="P792" i="5" s="1"/>
  <c r="D788" i="6"/>
  <c r="O792" i="5" s="1"/>
  <c r="C788" i="6"/>
  <c r="N792" i="5" s="1"/>
  <c r="E787" i="6"/>
  <c r="P791" i="5" s="1"/>
  <c r="D787" i="6"/>
  <c r="O791" i="5" s="1"/>
  <c r="C787" i="6"/>
  <c r="N791" i="5" s="1"/>
  <c r="E786" i="6"/>
  <c r="P789" i="5" s="1"/>
  <c r="D786" i="6"/>
  <c r="O789" i="5" s="1"/>
  <c r="C786" i="6"/>
  <c r="N789" i="5" s="1"/>
  <c r="E785" i="6"/>
  <c r="P790" i="5" s="1"/>
  <c r="D785" i="6"/>
  <c r="O790" i="5" s="1"/>
  <c r="C785" i="6"/>
  <c r="N790" i="5" s="1"/>
  <c r="E784" i="6"/>
  <c r="P788" i="5" s="1"/>
  <c r="D784" i="6"/>
  <c r="O788" i="5" s="1"/>
  <c r="C784" i="6"/>
  <c r="N788" i="5" s="1"/>
  <c r="E783" i="6"/>
  <c r="P787" i="5" s="1"/>
  <c r="D783" i="6"/>
  <c r="O787" i="5" s="1"/>
  <c r="C783" i="6"/>
  <c r="N787" i="5" s="1"/>
  <c r="E782" i="6"/>
  <c r="P786" i="5" s="1"/>
  <c r="D782" i="6"/>
  <c r="O786" i="5" s="1"/>
  <c r="C782" i="6"/>
  <c r="N786" i="5" s="1"/>
  <c r="E781" i="6"/>
  <c r="P785" i="5" s="1"/>
  <c r="D781" i="6"/>
  <c r="O785" i="5" s="1"/>
  <c r="C781" i="6"/>
  <c r="N785" i="5" s="1"/>
  <c r="E780" i="6"/>
  <c r="P784" i="5" s="1"/>
  <c r="D780" i="6"/>
  <c r="O784" i="5" s="1"/>
  <c r="C780" i="6"/>
  <c r="N784" i="5" s="1"/>
  <c r="E779" i="6"/>
  <c r="P783" i="5" s="1"/>
  <c r="D779" i="6"/>
  <c r="O783" i="5" s="1"/>
  <c r="C779" i="6"/>
  <c r="N783" i="5" s="1"/>
  <c r="E778" i="6"/>
  <c r="P782" i="5" s="1"/>
  <c r="D778" i="6"/>
  <c r="O782" i="5" s="1"/>
  <c r="C778" i="6"/>
  <c r="N782" i="5" s="1"/>
  <c r="E777" i="6"/>
  <c r="P781" i="5" s="1"/>
  <c r="D777" i="6"/>
  <c r="O781" i="5" s="1"/>
  <c r="C777" i="6"/>
  <c r="N781" i="5" s="1"/>
  <c r="E776" i="6"/>
  <c r="P780" i="5" s="1"/>
  <c r="D776" i="6"/>
  <c r="O780" i="5" s="1"/>
  <c r="C776" i="6"/>
  <c r="N780" i="5" s="1"/>
  <c r="E775" i="6"/>
  <c r="P779" i="5" s="1"/>
  <c r="D775" i="6"/>
  <c r="O779" i="5" s="1"/>
  <c r="C775" i="6"/>
  <c r="N779" i="5" s="1"/>
  <c r="E774" i="6"/>
  <c r="P778" i="5" s="1"/>
  <c r="D774" i="6"/>
  <c r="O778" i="5" s="1"/>
  <c r="C774" i="6"/>
  <c r="N778" i="5" s="1"/>
  <c r="E773" i="6"/>
  <c r="P777" i="5" s="1"/>
  <c r="D773" i="6"/>
  <c r="O777" i="5" s="1"/>
  <c r="C773" i="6"/>
  <c r="N777" i="5" s="1"/>
  <c r="E772" i="6"/>
  <c r="P776" i="5" s="1"/>
  <c r="D772" i="6"/>
  <c r="O776" i="5" s="1"/>
  <c r="C772" i="6"/>
  <c r="N776" i="5" s="1"/>
  <c r="E770" i="6"/>
  <c r="P775" i="5" s="1"/>
  <c r="D770" i="6"/>
  <c r="O775" i="5" s="1"/>
  <c r="C770" i="6"/>
  <c r="N775" i="5" s="1"/>
  <c r="E769" i="6"/>
  <c r="P774" i="5" s="1"/>
  <c r="D769" i="6"/>
  <c r="O774" i="5" s="1"/>
  <c r="C769" i="6"/>
  <c r="N774" i="5" s="1"/>
  <c r="E768" i="6"/>
  <c r="P773" i="5" s="1"/>
  <c r="D768" i="6"/>
  <c r="O773" i="5" s="1"/>
  <c r="C768" i="6"/>
  <c r="N773" i="5" s="1"/>
  <c r="E767" i="6"/>
  <c r="P772" i="5" s="1"/>
  <c r="D767" i="6"/>
  <c r="O772" i="5" s="1"/>
  <c r="C767" i="6"/>
  <c r="N772" i="5" s="1"/>
  <c r="E765" i="6"/>
  <c r="P770" i="5" s="1"/>
  <c r="D765" i="6"/>
  <c r="O770" i="5" s="1"/>
  <c r="C765" i="6"/>
  <c r="N770" i="5" s="1"/>
  <c r="E764" i="6"/>
  <c r="P769" i="5" s="1"/>
  <c r="D764" i="6"/>
  <c r="O769" i="5" s="1"/>
  <c r="C764" i="6"/>
  <c r="N769" i="5" s="1"/>
  <c r="E766" i="6"/>
  <c r="P771" i="5" s="1"/>
  <c r="D766" i="6"/>
  <c r="O771" i="5" s="1"/>
  <c r="C766" i="6"/>
  <c r="N771" i="5" s="1"/>
  <c r="E763" i="6"/>
  <c r="P768" i="5" s="1"/>
  <c r="D763" i="6"/>
  <c r="O768" i="5" s="1"/>
  <c r="C763" i="6"/>
  <c r="N768" i="5" s="1"/>
  <c r="E762" i="6"/>
  <c r="P767" i="5" s="1"/>
  <c r="D762" i="6"/>
  <c r="O767" i="5" s="1"/>
  <c r="C762" i="6"/>
  <c r="N767" i="5" s="1"/>
  <c r="E761" i="6"/>
  <c r="P766" i="5" s="1"/>
  <c r="D761" i="6"/>
  <c r="O766" i="5" s="1"/>
  <c r="C761" i="6"/>
  <c r="N766" i="5" s="1"/>
  <c r="E760" i="6"/>
  <c r="P765" i="5" s="1"/>
  <c r="D760" i="6"/>
  <c r="O765" i="5" s="1"/>
  <c r="C760" i="6"/>
  <c r="N765" i="5" s="1"/>
  <c r="E759" i="6"/>
  <c r="P764" i="5" s="1"/>
  <c r="D759" i="6"/>
  <c r="O764" i="5" s="1"/>
  <c r="C759" i="6"/>
  <c r="N764" i="5" s="1"/>
  <c r="E758" i="6"/>
  <c r="P763" i="5" s="1"/>
  <c r="D758" i="6"/>
  <c r="O763" i="5" s="1"/>
  <c r="C758" i="6"/>
  <c r="N763" i="5" s="1"/>
  <c r="E757" i="6"/>
  <c r="P762" i="5" s="1"/>
  <c r="D757" i="6"/>
  <c r="O762" i="5" s="1"/>
  <c r="C757" i="6"/>
  <c r="N762" i="5" s="1"/>
  <c r="E756" i="6"/>
  <c r="P761" i="5" s="1"/>
  <c r="D756" i="6"/>
  <c r="O761" i="5" s="1"/>
  <c r="C756" i="6"/>
  <c r="N761" i="5" s="1"/>
  <c r="E755" i="6"/>
  <c r="P760" i="5" s="1"/>
  <c r="D755" i="6"/>
  <c r="O760" i="5" s="1"/>
  <c r="C755" i="6"/>
  <c r="N760" i="5" s="1"/>
  <c r="E754" i="6"/>
  <c r="P759" i="5" s="1"/>
  <c r="D754" i="6"/>
  <c r="O759" i="5" s="1"/>
  <c r="C754" i="6"/>
  <c r="N759" i="5" s="1"/>
  <c r="E753" i="6"/>
  <c r="P757" i="5" s="1"/>
  <c r="D753" i="6"/>
  <c r="O757" i="5" s="1"/>
  <c r="C753" i="6"/>
  <c r="N757" i="5" s="1"/>
  <c r="E752" i="6"/>
  <c r="P758" i="5" s="1"/>
  <c r="D752" i="6"/>
  <c r="O758" i="5" s="1"/>
  <c r="C752" i="6"/>
  <c r="N758" i="5" s="1"/>
  <c r="E751" i="6"/>
  <c r="P756" i="5" s="1"/>
  <c r="D751" i="6"/>
  <c r="O756" i="5" s="1"/>
  <c r="C751" i="6"/>
  <c r="N756" i="5" s="1"/>
  <c r="E750" i="6"/>
  <c r="P755" i="5" s="1"/>
  <c r="D750" i="6"/>
  <c r="O755" i="5" s="1"/>
  <c r="C750" i="6"/>
  <c r="N755" i="5" s="1"/>
  <c r="E749" i="6"/>
  <c r="P754" i="5" s="1"/>
  <c r="D749" i="6"/>
  <c r="O754" i="5" s="1"/>
  <c r="C749" i="6"/>
  <c r="N754" i="5" s="1"/>
  <c r="E748" i="6"/>
  <c r="P753" i="5" s="1"/>
  <c r="D748" i="6"/>
  <c r="O753" i="5" s="1"/>
  <c r="C748" i="6"/>
  <c r="N753" i="5" s="1"/>
  <c r="E747" i="6"/>
  <c r="P752" i="5" s="1"/>
  <c r="D747" i="6"/>
  <c r="O752" i="5" s="1"/>
  <c r="C747" i="6"/>
  <c r="N752" i="5" s="1"/>
  <c r="E746" i="6"/>
  <c r="P751" i="5" s="1"/>
  <c r="D746" i="6"/>
  <c r="O751" i="5" s="1"/>
  <c r="C746" i="6"/>
  <c r="N751" i="5" s="1"/>
  <c r="E745" i="6"/>
  <c r="P750" i="5" s="1"/>
  <c r="D745" i="6"/>
  <c r="O750" i="5" s="1"/>
  <c r="C745" i="6"/>
  <c r="N750" i="5" s="1"/>
  <c r="E744" i="6"/>
  <c r="P749" i="5" s="1"/>
  <c r="D744" i="6"/>
  <c r="O749" i="5" s="1"/>
  <c r="C744" i="6"/>
  <c r="N749" i="5" s="1"/>
  <c r="E743" i="6"/>
  <c r="P748" i="5" s="1"/>
  <c r="D743" i="6"/>
  <c r="O748" i="5" s="1"/>
  <c r="C743" i="6"/>
  <c r="N748" i="5" s="1"/>
  <c r="E742" i="6"/>
  <c r="P747" i="5" s="1"/>
  <c r="D742" i="6"/>
  <c r="O747" i="5" s="1"/>
  <c r="C742" i="6"/>
  <c r="N747" i="5" s="1"/>
  <c r="E741" i="6"/>
  <c r="P746" i="5" s="1"/>
  <c r="D741" i="6"/>
  <c r="O746" i="5" s="1"/>
  <c r="C741" i="6"/>
  <c r="N746" i="5" s="1"/>
  <c r="E740" i="6"/>
  <c r="P745" i="5" s="1"/>
  <c r="D740" i="6"/>
  <c r="O745" i="5" s="1"/>
  <c r="C740" i="6"/>
  <c r="N745" i="5" s="1"/>
  <c r="E739" i="6"/>
  <c r="P744" i="5" s="1"/>
  <c r="D739" i="6"/>
  <c r="O744" i="5" s="1"/>
  <c r="C739" i="6"/>
  <c r="N744" i="5" s="1"/>
  <c r="E738" i="6"/>
  <c r="P743" i="5" s="1"/>
  <c r="D738" i="6"/>
  <c r="O743" i="5" s="1"/>
  <c r="C738" i="6"/>
  <c r="N743" i="5" s="1"/>
  <c r="E737" i="6"/>
  <c r="P742" i="5" s="1"/>
  <c r="D737" i="6"/>
  <c r="O742" i="5" s="1"/>
  <c r="C737" i="6"/>
  <c r="N742" i="5" s="1"/>
  <c r="E736" i="6"/>
  <c r="P741" i="5" s="1"/>
  <c r="D736" i="6"/>
  <c r="O741" i="5" s="1"/>
  <c r="C736" i="6"/>
  <c r="N741" i="5" s="1"/>
  <c r="E735" i="6"/>
  <c r="P740" i="5" s="1"/>
  <c r="D735" i="6"/>
  <c r="O740" i="5" s="1"/>
  <c r="C735" i="6"/>
  <c r="N740" i="5" s="1"/>
  <c r="E734" i="6"/>
  <c r="P739" i="5" s="1"/>
  <c r="D734" i="6"/>
  <c r="O739" i="5" s="1"/>
  <c r="C734" i="6"/>
  <c r="N739" i="5" s="1"/>
  <c r="E733" i="6"/>
  <c r="P738" i="5" s="1"/>
  <c r="D733" i="6"/>
  <c r="O738" i="5" s="1"/>
  <c r="C733" i="6"/>
  <c r="N738" i="5" s="1"/>
  <c r="E732" i="6"/>
  <c r="P737" i="5" s="1"/>
  <c r="D732" i="6"/>
  <c r="O737" i="5" s="1"/>
  <c r="C732" i="6"/>
  <c r="N737" i="5" s="1"/>
  <c r="E731" i="6"/>
  <c r="P736" i="5" s="1"/>
  <c r="D731" i="6"/>
  <c r="O736" i="5" s="1"/>
  <c r="C731" i="6"/>
  <c r="N736" i="5" s="1"/>
  <c r="E730" i="6"/>
  <c r="P735" i="5" s="1"/>
  <c r="D730" i="6"/>
  <c r="O735" i="5" s="1"/>
  <c r="C730" i="6"/>
  <c r="N735" i="5" s="1"/>
  <c r="E729" i="6"/>
  <c r="P734" i="5" s="1"/>
  <c r="D729" i="6"/>
  <c r="O734" i="5" s="1"/>
  <c r="C729" i="6"/>
  <c r="N734" i="5" s="1"/>
  <c r="E728" i="6"/>
  <c r="P733" i="5" s="1"/>
  <c r="D728" i="6"/>
  <c r="O733" i="5" s="1"/>
  <c r="C728" i="6"/>
  <c r="N733" i="5" s="1"/>
  <c r="E727" i="6"/>
  <c r="P732" i="5" s="1"/>
  <c r="D727" i="6"/>
  <c r="O732" i="5" s="1"/>
  <c r="C727" i="6"/>
  <c r="N732" i="5" s="1"/>
  <c r="E726" i="6"/>
  <c r="P731" i="5" s="1"/>
  <c r="D726" i="6"/>
  <c r="O731" i="5" s="1"/>
  <c r="C726" i="6"/>
  <c r="N731" i="5" s="1"/>
  <c r="E725" i="6"/>
  <c r="P730" i="5" s="1"/>
  <c r="D725" i="6"/>
  <c r="O730" i="5" s="1"/>
  <c r="C725" i="6"/>
  <c r="N730" i="5" s="1"/>
  <c r="E724" i="6"/>
  <c r="P729" i="5" s="1"/>
  <c r="D724" i="6"/>
  <c r="O729" i="5" s="1"/>
  <c r="C724" i="6"/>
  <c r="N729" i="5" s="1"/>
  <c r="E285" i="6"/>
  <c r="P728" i="5" s="1"/>
  <c r="D285" i="6"/>
  <c r="O728" i="5" s="1"/>
  <c r="C285" i="6"/>
  <c r="N728" i="5" s="1"/>
  <c r="E723" i="6"/>
  <c r="P727" i="5" s="1"/>
  <c r="D723" i="6"/>
  <c r="O727" i="5" s="1"/>
  <c r="C723" i="6"/>
  <c r="N727" i="5" s="1"/>
  <c r="E722" i="6"/>
  <c r="P726" i="5" s="1"/>
  <c r="D722" i="6"/>
  <c r="O726" i="5" s="1"/>
  <c r="C722" i="6"/>
  <c r="N726" i="5" s="1"/>
  <c r="E721" i="6"/>
  <c r="P725" i="5" s="1"/>
  <c r="D721" i="6"/>
  <c r="O725" i="5" s="1"/>
  <c r="C721" i="6"/>
  <c r="N725" i="5" s="1"/>
  <c r="E720" i="6"/>
  <c r="P724" i="5" s="1"/>
  <c r="D720" i="6"/>
  <c r="O724" i="5" s="1"/>
  <c r="C720" i="6"/>
  <c r="N724" i="5" s="1"/>
  <c r="E719" i="6"/>
  <c r="P723" i="5" s="1"/>
  <c r="D719" i="6"/>
  <c r="O723" i="5" s="1"/>
  <c r="C719" i="6"/>
  <c r="N723" i="5" s="1"/>
  <c r="E718" i="6"/>
  <c r="P722" i="5" s="1"/>
  <c r="D718" i="6"/>
  <c r="O722" i="5" s="1"/>
  <c r="C718" i="6"/>
  <c r="N722" i="5" s="1"/>
  <c r="E717" i="6"/>
  <c r="P721" i="5" s="1"/>
  <c r="D717" i="6"/>
  <c r="O721" i="5" s="1"/>
  <c r="C717" i="6"/>
  <c r="N721" i="5" s="1"/>
  <c r="E716" i="6"/>
  <c r="P720" i="5" s="1"/>
  <c r="D716" i="6"/>
  <c r="O720" i="5" s="1"/>
  <c r="C716" i="6"/>
  <c r="N720" i="5" s="1"/>
  <c r="E715" i="6"/>
  <c r="P719" i="5" s="1"/>
  <c r="D715" i="6"/>
  <c r="O719" i="5" s="1"/>
  <c r="C715" i="6"/>
  <c r="N719" i="5" s="1"/>
  <c r="E714" i="6"/>
  <c r="P718" i="5" s="1"/>
  <c r="D714" i="6"/>
  <c r="O718" i="5" s="1"/>
  <c r="C714" i="6"/>
  <c r="N718" i="5" s="1"/>
  <c r="E713" i="6"/>
  <c r="P717" i="5" s="1"/>
  <c r="D713" i="6"/>
  <c r="O717" i="5" s="1"/>
  <c r="C713" i="6"/>
  <c r="N717" i="5" s="1"/>
  <c r="E712" i="6"/>
  <c r="P716" i="5" s="1"/>
  <c r="D712" i="6"/>
  <c r="O716" i="5" s="1"/>
  <c r="C712" i="6"/>
  <c r="N716" i="5" s="1"/>
  <c r="E711" i="6"/>
  <c r="P715" i="5" s="1"/>
  <c r="D711" i="6"/>
  <c r="O715" i="5" s="1"/>
  <c r="C711" i="6"/>
  <c r="N715" i="5" s="1"/>
  <c r="E710" i="6"/>
  <c r="P714" i="5" s="1"/>
  <c r="D710" i="6"/>
  <c r="O714" i="5" s="1"/>
  <c r="C710" i="6"/>
  <c r="N714" i="5" s="1"/>
  <c r="E709" i="6"/>
  <c r="P713" i="5" s="1"/>
  <c r="D709" i="6"/>
  <c r="O713" i="5" s="1"/>
  <c r="C709" i="6"/>
  <c r="N713" i="5" s="1"/>
  <c r="E708" i="6"/>
  <c r="P712" i="5" s="1"/>
  <c r="D708" i="6"/>
  <c r="O712" i="5" s="1"/>
  <c r="C708" i="6"/>
  <c r="N712" i="5" s="1"/>
  <c r="E707" i="6"/>
  <c r="P711" i="5" s="1"/>
  <c r="D707" i="6"/>
  <c r="O711" i="5" s="1"/>
  <c r="C707" i="6"/>
  <c r="N711" i="5" s="1"/>
  <c r="E706" i="6"/>
  <c r="P710" i="5" s="1"/>
  <c r="D706" i="6"/>
  <c r="O710" i="5" s="1"/>
  <c r="C706" i="6"/>
  <c r="N710" i="5" s="1"/>
  <c r="E705" i="6"/>
  <c r="P709" i="5" s="1"/>
  <c r="D705" i="6"/>
  <c r="O709" i="5" s="1"/>
  <c r="C705" i="6"/>
  <c r="N709" i="5" s="1"/>
  <c r="E704" i="6"/>
  <c r="P708" i="5" s="1"/>
  <c r="D704" i="6"/>
  <c r="O708" i="5" s="1"/>
  <c r="C704" i="6"/>
  <c r="N708" i="5" s="1"/>
  <c r="E703" i="6"/>
  <c r="P707" i="5" s="1"/>
  <c r="D703" i="6"/>
  <c r="O707" i="5" s="1"/>
  <c r="C703" i="6"/>
  <c r="N707" i="5" s="1"/>
  <c r="E702" i="6"/>
  <c r="P706" i="5" s="1"/>
  <c r="D702" i="6"/>
  <c r="O706" i="5" s="1"/>
  <c r="C702" i="6"/>
  <c r="N706" i="5" s="1"/>
  <c r="E701" i="6"/>
  <c r="P705" i="5" s="1"/>
  <c r="D701" i="6"/>
  <c r="O705" i="5" s="1"/>
  <c r="C701" i="6"/>
  <c r="N705" i="5" s="1"/>
  <c r="E700" i="6"/>
  <c r="P704" i="5" s="1"/>
  <c r="D700" i="6"/>
  <c r="O704" i="5" s="1"/>
  <c r="C700" i="6"/>
  <c r="N704" i="5" s="1"/>
  <c r="E699" i="6"/>
  <c r="P703" i="5" s="1"/>
  <c r="D699" i="6"/>
  <c r="O703" i="5" s="1"/>
  <c r="C699" i="6"/>
  <c r="N703" i="5" s="1"/>
  <c r="E698" i="6"/>
  <c r="P692" i="5" s="1"/>
  <c r="D698" i="6"/>
  <c r="O692" i="5" s="1"/>
  <c r="C698" i="6"/>
  <c r="N692" i="5" s="1"/>
  <c r="E697" i="6"/>
  <c r="P691" i="5" s="1"/>
  <c r="D697" i="6"/>
  <c r="O691" i="5" s="1"/>
  <c r="C697" i="6"/>
  <c r="N691" i="5" s="1"/>
  <c r="E696" i="6"/>
  <c r="P690" i="5" s="1"/>
  <c r="D696" i="6"/>
  <c r="O690" i="5" s="1"/>
  <c r="C696" i="6"/>
  <c r="N690" i="5" s="1"/>
  <c r="E695" i="6"/>
  <c r="P689" i="5" s="1"/>
  <c r="D695" i="6"/>
  <c r="O689" i="5" s="1"/>
  <c r="C695" i="6"/>
  <c r="N689" i="5" s="1"/>
  <c r="E693" i="6"/>
  <c r="P687" i="5" s="1"/>
  <c r="D693" i="6"/>
  <c r="O687" i="5" s="1"/>
  <c r="C693" i="6"/>
  <c r="N687" i="5" s="1"/>
  <c r="E692" i="6"/>
  <c r="P686" i="5" s="1"/>
  <c r="D692" i="6"/>
  <c r="O686" i="5" s="1"/>
  <c r="C692" i="6"/>
  <c r="N686" i="5" s="1"/>
  <c r="E694" i="6"/>
  <c r="P688" i="5" s="1"/>
  <c r="D694" i="6"/>
  <c r="O688" i="5" s="1"/>
  <c r="C694" i="6"/>
  <c r="N688" i="5" s="1"/>
  <c r="E691" i="6"/>
  <c r="P685" i="5" s="1"/>
  <c r="D691" i="6"/>
  <c r="O685" i="5" s="1"/>
  <c r="C691" i="6"/>
  <c r="N685" i="5" s="1"/>
  <c r="E690" i="6"/>
  <c r="P702" i="5" s="1"/>
  <c r="D690" i="6"/>
  <c r="O702" i="5" s="1"/>
  <c r="C690" i="6"/>
  <c r="N702" i="5" s="1"/>
  <c r="E689" i="6"/>
  <c r="P701" i="5" s="1"/>
  <c r="D689" i="6"/>
  <c r="O701" i="5" s="1"/>
  <c r="C689" i="6"/>
  <c r="N701" i="5" s="1"/>
  <c r="E688" i="6"/>
  <c r="P700" i="5" s="1"/>
  <c r="D688" i="6"/>
  <c r="O700" i="5" s="1"/>
  <c r="C688" i="6"/>
  <c r="N700" i="5" s="1"/>
  <c r="E687" i="6"/>
  <c r="P699" i="5" s="1"/>
  <c r="D687" i="6"/>
  <c r="O699" i="5" s="1"/>
  <c r="C687" i="6"/>
  <c r="N699" i="5" s="1"/>
  <c r="E686" i="6"/>
  <c r="P698" i="5" s="1"/>
  <c r="D686" i="6"/>
  <c r="O698" i="5" s="1"/>
  <c r="C686" i="6"/>
  <c r="N698" i="5" s="1"/>
  <c r="E685" i="6"/>
  <c r="P697" i="5" s="1"/>
  <c r="D685" i="6"/>
  <c r="O697" i="5" s="1"/>
  <c r="C685" i="6"/>
  <c r="N697" i="5" s="1"/>
  <c r="E684" i="6"/>
  <c r="P696" i="5" s="1"/>
  <c r="D684" i="6"/>
  <c r="O696" i="5" s="1"/>
  <c r="C684" i="6"/>
  <c r="N696" i="5" s="1"/>
  <c r="E683" i="6"/>
  <c r="P695" i="5" s="1"/>
  <c r="D683" i="6"/>
  <c r="O695" i="5" s="1"/>
  <c r="C683" i="6"/>
  <c r="N695" i="5" s="1"/>
  <c r="E682" i="6"/>
  <c r="P694" i="5" s="1"/>
  <c r="D682" i="6"/>
  <c r="O694" i="5" s="1"/>
  <c r="C682" i="6"/>
  <c r="N694" i="5" s="1"/>
  <c r="E681" i="6"/>
  <c r="P693" i="5" s="1"/>
  <c r="D681" i="6"/>
  <c r="O693" i="5" s="1"/>
  <c r="C681" i="6"/>
  <c r="N693" i="5" s="1"/>
  <c r="E680" i="6"/>
  <c r="P684" i="5" s="1"/>
  <c r="D680" i="6"/>
  <c r="O684" i="5" s="1"/>
  <c r="C680" i="6"/>
  <c r="N684" i="5" s="1"/>
  <c r="E679" i="6"/>
  <c r="P683" i="5" s="1"/>
  <c r="D679" i="6"/>
  <c r="O683" i="5" s="1"/>
  <c r="C679" i="6"/>
  <c r="N683" i="5" s="1"/>
  <c r="E678" i="6"/>
  <c r="P682" i="5" s="1"/>
  <c r="D678" i="6"/>
  <c r="O682" i="5" s="1"/>
  <c r="C678" i="6"/>
  <c r="N682" i="5" s="1"/>
  <c r="E677" i="6"/>
  <c r="P681" i="5" s="1"/>
  <c r="D677" i="6"/>
  <c r="O681" i="5" s="1"/>
  <c r="C677" i="6"/>
  <c r="N681" i="5" s="1"/>
  <c r="E676" i="6"/>
  <c r="P680" i="5" s="1"/>
  <c r="D676" i="6"/>
  <c r="O680" i="5" s="1"/>
  <c r="C676" i="6"/>
  <c r="N680" i="5" s="1"/>
  <c r="E675" i="6"/>
  <c r="P679" i="5" s="1"/>
  <c r="D675" i="6"/>
  <c r="O679" i="5" s="1"/>
  <c r="C675" i="6"/>
  <c r="N679" i="5" s="1"/>
  <c r="E674" i="6"/>
  <c r="P678" i="5" s="1"/>
  <c r="D674" i="6"/>
  <c r="O678" i="5" s="1"/>
  <c r="C674" i="6"/>
  <c r="N678" i="5" s="1"/>
  <c r="E673" i="6"/>
  <c r="P677" i="5" s="1"/>
  <c r="D673" i="6"/>
  <c r="O677" i="5" s="1"/>
  <c r="C673" i="6"/>
  <c r="N677" i="5" s="1"/>
  <c r="E672" i="6"/>
  <c r="P676" i="5" s="1"/>
  <c r="D672" i="6"/>
  <c r="O676" i="5" s="1"/>
  <c r="C672" i="6"/>
  <c r="N676" i="5" s="1"/>
  <c r="E671" i="6"/>
  <c r="P675" i="5" s="1"/>
  <c r="D671" i="6"/>
  <c r="O675" i="5" s="1"/>
  <c r="C671" i="6"/>
  <c r="N675" i="5" s="1"/>
  <c r="E670" i="6"/>
  <c r="P674" i="5" s="1"/>
  <c r="D670" i="6"/>
  <c r="O674" i="5" s="1"/>
  <c r="C670" i="6"/>
  <c r="N674" i="5" s="1"/>
  <c r="E669" i="6"/>
  <c r="P673" i="5" s="1"/>
  <c r="D669" i="6"/>
  <c r="O673" i="5" s="1"/>
  <c r="C669" i="6"/>
  <c r="N673" i="5" s="1"/>
  <c r="E668" i="6"/>
  <c r="P672" i="5" s="1"/>
  <c r="D668" i="6"/>
  <c r="O672" i="5" s="1"/>
  <c r="C668" i="6"/>
  <c r="N672" i="5" s="1"/>
  <c r="E667" i="6"/>
  <c r="P671" i="5" s="1"/>
  <c r="D667" i="6"/>
  <c r="O671" i="5" s="1"/>
  <c r="C667" i="6"/>
  <c r="N671" i="5" s="1"/>
  <c r="E666" i="6"/>
  <c r="P670" i="5" s="1"/>
  <c r="D666" i="6"/>
  <c r="O670" i="5" s="1"/>
  <c r="C666" i="6"/>
  <c r="N670" i="5" s="1"/>
  <c r="E665" i="6"/>
  <c r="P669" i="5" s="1"/>
  <c r="D665" i="6"/>
  <c r="O669" i="5" s="1"/>
  <c r="C665" i="6"/>
  <c r="N669" i="5" s="1"/>
  <c r="E664" i="6"/>
  <c r="P668" i="5" s="1"/>
  <c r="D664" i="6"/>
  <c r="O668" i="5" s="1"/>
  <c r="C664" i="6"/>
  <c r="N668" i="5" s="1"/>
  <c r="E663" i="6"/>
  <c r="P667" i="5" s="1"/>
  <c r="D663" i="6"/>
  <c r="O667" i="5" s="1"/>
  <c r="C663" i="6"/>
  <c r="N667" i="5" s="1"/>
  <c r="E662" i="6"/>
  <c r="P666" i="5" s="1"/>
  <c r="D662" i="6"/>
  <c r="O666" i="5" s="1"/>
  <c r="C662" i="6"/>
  <c r="N666" i="5" s="1"/>
  <c r="E661" i="6"/>
  <c r="P665" i="5" s="1"/>
  <c r="D661" i="6"/>
  <c r="O665" i="5" s="1"/>
  <c r="C661" i="6"/>
  <c r="N665" i="5" s="1"/>
  <c r="E660" i="6"/>
  <c r="P664" i="5" s="1"/>
  <c r="D660" i="6"/>
  <c r="O664" i="5" s="1"/>
  <c r="C660" i="6"/>
  <c r="N664" i="5" s="1"/>
  <c r="E659" i="6"/>
  <c r="P663" i="5" s="1"/>
  <c r="D659" i="6"/>
  <c r="O663" i="5" s="1"/>
  <c r="C659" i="6"/>
  <c r="N663" i="5" s="1"/>
  <c r="E658" i="6"/>
  <c r="P662" i="5" s="1"/>
  <c r="D658" i="6"/>
  <c r="O662" i="5" s="1"/>
  <c r="C658" i="6"/>
  <c r="N662" i="5" s="1"/>
  <c r="E657" i="6"/>
  <c r="P661" i="5" s="1"/>
  <c r="D657" i="6"/>
  <c r="O661" i="5" s="1"/>
  <c r="C657" i="6"/>
  <c r="N661" i="5" s="1"/>
  <c r="E656" i="6"/>
  <c r="P660" i="5" s="1"/>
  <c r="D656" i="6"/>
  <c r="O660" i="5" s="1"/>
  <c r="C656" i="6"/>
  <c r="N660" i="5" s="1"/>
  <c r="E655" i="6"/>
  <c r="P659" i="5" s="1"/>
  <c r="D655" i="6"/>
  <c r="O659" i="5" s="1"/>
  <c r="C655" i="6"/>
  <c r="N659" i="5" s="1"/>
  <c r="E654" i="6"/>
  <c r="P658" i="5" s="1"/>
  <c r="D654" i="6"/>
  <c r="O658" i="5" s="1"/>
  <c r="C654" i="6"/>
  <c r="N658" i="5" s="1"/>
  <c r="E653" i="6"/>
  <c r="P657" i="5" s="1"/>
  <c r="D653" i="6"/>
  <c r="O657" i="5" s="1"/>
  <c r="C653" i="6"/>
  <c r="N657" i="5" s="1"/>
  <c r="E652" i="6"/>
  <c r="P656" i="5" s="1"/>
  <c r="D652" i="6"/>
  <c r="O656" i="5" s="1"/>
  <c r="C652" i="6"/>
  <c r="N656" i="5" s="1"/>
  <c r="E651" i="6"/>
  <c r="P655" i="5" s="1"/>
  <c r="D651" i="6"/>
  <c r="O655" i="5" s="1"/>
  <c r="C651" i="6"/>
  <c r="N655" i="5" s="1"/>
  <c r="E650" i="6"/>
  <c r="P654" i="5" s="1"/>
  <c r="D650" i="6"/>
  <c r="O654" i="5" s="1"/>
  <c r="C650" i="6"/>
  <c r="N654" i="5" s="1"/>
  <c r="E649" i="6"/>
  <c r="P653" i="5" s="1"/>
  <c r="D649" i="6"/>
  <c r="O653" i="5" s="1"/>
  <c r="C649" i="6"/>
  <c r="N653" i="5" s="1"/>
  <c r="E648" i="6"/>
  <c r="P652" i="5" s="1"/>
  <c r="D648" i="6"/>
  <c r="O652" i="5" s="1"/>
  <c r="C648" i="6"/>
  <c r="N652" i="5" s="1"/>
  <c r="E647" i="6"/>
  <c r="P651" i="5" s="1"/>
  <c r="D647" i="6"/>
  <c r="O651" i="5" s="1"/>
  <c r="C647" i="6"/>
  <c r="N651" i="5" s="1"/>
  <c r="E646" i="6"/>
  <c r="P650" i="5" s="1"/>
  <c r="D646" i="6"/>
  <c r="O650" i="5" s="1"/>
  <c r="C646" i="6"/>
  <c r="N650" i="5" s="1"/>
  <c r="E645" i="6"/>
  <c r="P649" i="5" s="1"/>
  <c r="D645" i="6"/>
  <c r="O649" i="5" s="1"/>
  <c r="C645" i="6"/>
  <c r="N649" i="5" s="1"/>
  <c r="E644" i="6"/>
  <c r="P648" i="5" s="1"/>
  <c r="D644" i="6"/>
  <c r="O648" i="5" s="1"/>
  <c r="C644" i="6"/>
  <c r="N648" i="5" s="1"/>
  <c r="E643" i="6"/>
  <c r="P646" i="5" s="1"/>
  <c r="D643" i="6"/>
  <c r="O646" i="5" s="1"/>
  <c r="C643" i="6"/>
  <c r="N646" i="5" s="1"/>
  <c r="E642" i="6"/>
  <c r="P647" i="5" s="1"/>
  <c r="D642" i="6"/>
  <c r="O647" i="5" s="1"/>
  <c r="C642" i="6"/>
  <c r="N647" i="5" s="1"/>
  <c r="E641" i="6"/>
  <c r="P645" i="5" s="1"/>
  <c r="D641" i="6"/>
  <c r="O645" i="5" s="1"/>
  <c r="C641" i="6"/>
  <c r="N645" i="5" s="1"/>
  <c r="E640" i="6"/>
  <c r="P644" i="5" s="1"/>
  <c r="D640" i="6"/>
  <c r="O644" i="5" s="1"/>
  <c r="C640" i="6"/>
  <c r="N644" i="5" s="1"/>
  <c r="E639" i="6"/>
  <c r="P643" i="5" s="1"/>
  <c r="D639" i="6"/>
  <c r="O643" i="5" s="1"/>
  <c r="C639" i="6"/>
  <c r="N643" i="5" s="1"/>
  <c r="E638" i="6"/>
  <c r="P642" i="5" s="1"/>
  <c r="D638" i="6"/>
  <c r="O642" i="5" s="1"/>
  <c r="C638" i="6"/>
  <c r="N642" i="5" s="1"/>
  <c r="E637" i="6"/>
  <c r="P641" i="5" s="1"/>
  <c r="D637" i="6"/>
  <c r="O641" i="5" s="1"/>
  <c r="C637" i="6"/>
  <c r="N641" i="5" s="1"/>
  <c r="E636" i="6"/>
  <c r="P640" i="5" s="1"/>
  <c r="D636" i="6"/>
  <c r="O640" i="5" s="1"/>
  <c r="C636" i="6"/>
  <c r="N640" i="5" s="1"/>
  <c r="E635" i="6"/>
  <c r="P639" i="5" s="1"/>
  <c r="D635" i="6"/>
  <c r="O639" i="5" s="1"/>
  <c r="C635" i="6"/>
  <c r="N639" i="5" s="1"/>
  <c r="E634" i="6"/>
  <c r="P638" i="5" s="1"/>
  <c r="D634" i="6"/>
  <c r="O638" i="5" s="1"/>
  <c r="C634" i="6"/>
  <c r="N638" i="5" s="1"/>
  <c r="E633" i="6"/>
  <c r="P637" i="5" s="1"/>
  <c r="D633" i="6"/>
  <c r="O637" i="5" s="1"/>
  <c r="C633" i="6"/>
  <c r="N637" i="5" s="1"/>
  <c r="E632" i="6"/>
  <c r="P636" i="5" s="1"/>
  <c r="D632" i="6"/>
  <c r="O636" i="5" s="1"/>
  <c r="C632" i="6"/>
  <c r="N636" i="5" s="1"/>
  <c r="E631" i="6"/>
  <c r="P635" i="5" s="1"/>
  <c r="D631" i="6"/>
  <c r="O635" i="5" s="1"/>
  <c r="C631" i="6"/>
  <c r="N635" i="5" s="1"/>
  <c r="E630" i="6"/>
  <c r="P634" i="5" s="1"/>
  <c r="D630" i="6"/>
  <c r="O634" i="5" s="1"/>
  <c r="C630" i="6"/>
  <c r="N634" i="5" s="1"/>
  <c r="E629" i="6"/>
  <c r="P633" i="5" s="1"/>
  <c r="D629" i="6"/>
  <c r="O633" i="5" s="1"/>
  <c r="C629" i="6"/>
  <c r="N633" i="5" s="1"/>
  <c r="E628" i="6"/>
  <c r="P632" i="5" s="1"/>
  <c r="D628" i="6"/>
  <c r="O632" i="5" s="1"/>
  <c r="C628" i="6"/>
  <c r="N632" i="5" s="1"/>
  <c r="E627" i="6"/>
  <c r="P631" i="5" s="1"/>
  <c r="D627" i="6"/>
  <c r="O631" i="5" s="1"/>
  <c r="C627" i="6"/>
  <c r="N631" i="5" s="1"/>
  <c r="E626" i="6"/>
  <c r="P630" i="5" s="1"/>
  <c r="D626" i="6"/>
  <c r="O630" i="5" s="1"/>
  <c r="C626" i="6"/>
  <c r="N630" i="5" s="1"/>
  <c r="E624" i="6"/>
  <c r="P629" i="5" s="1"/>
  <c r="D624" i="6"/>
  <c r="O629" i="5" s="1"/>
  <c r="C624" i="6"/>
  <c r="N629" i="5" s="1"/>
  <c r="E623" i="6"/>
  <c r="P628" i="5" s="1"/>
  <c r="D623" i="6"/>
  <c r="O628" i="5" s="1"/>
  <c r="C623" i="6"/>
  <c r="N628" i="5" s="1"/>
  <c r="E622" i="6"/>
  <c r="P627" i="5" s="1"/>
  <c r="D622" i="6"/>
  <c r="O627" i="5" s="1"/>
  <c r="C622" i="6"/>
  <c r="N627" i="5" s="1"/>
  <c r="E621" i="6"/>
  <c r="P626" i="5" s="1"/>
  <c r="D621" i="6"/>
  <c r="O626" i="5" s="1"/>
  <c r="C621" i="6"/>
  <c r="N626" i="5" s="1"/>
  <c r="E620" i="6"/>
  <c r="P625" i="5" s="1"/>
  <c r="D620" i="6"/>
  <c r="O625" i="5" s="1"/>
  <c r="C620" i="6"/>
  <c r="N625" i="5" s="1"/>
  <c r="E619" i="6"/>
  <c r="P624" i="5" s="1"/>
  <c r="D619" i="6"/>
  <c r="O624" i="5" s="1"/>
  <c r="C619" i="6"/>
  <c r="N624" i="5" s="1"/>
  <c r="E618" i="6"/>
  <c r="P623" i="5" s="1"/>
  <c r="D618" i="6"/>
  <c r="O623" i="5" s="1"/>
  <c r="C618" i="6"/>
  <c r="N623" i="5" s="1"/>
  <c r="E617" i="6"/>
  <c r="P622" i="5" s="1"/>
  <c r="D617" i="6"/>
  <c r="O622" i="5" s="1"/>
  <c r="C617" i="6"/>
  <c r="N622" i="5" s="1"/>
  <c r="E616" i="6"/>
  <c r="P621" i="5" s="1"/>
  <c r="D616" i="6"/>
  <c r="O621" i="5" s="1"/>
  <c r="C616" i="6"/>
  <c r="N621" i="5" s="1"/>
  <c r="E615" i="6"/>
  <c r="P620" i="5" s="1"/>
  <c r="D615" i="6"/>
  <c r="O620" i="5" s="1"/>
  <c r="C615" i="6"/>
  <c r="N620" i="5" s="1"/>
  <c r="E614" i="6"/>
  <c r="P619" i="5" s="1"/>
  <c r="D614" i="6"/>
  <c r="O619" i="5" s="1"/>
  <c r="C614" i="6"/>
  <c r="N619" i="5" s="1"/>
  <c r="E613" i="6"/>
  <c r="P618" i="5" s="1"/>
  <c r="D613" i="6"/>
  <c r="O618" i="5" s="1"/>
  <c r="C613" i="6"/>
  <c r="N618" i="5" s="1"/>
  <c r="E612" i="6"/>
  <c r="P617" i="5" s="1"/>
  <c r="D612" i="6"/>
  <c r="O617" i="5" s="1"/>
  <c r="C612" i="6"/>
  <c r="N617" i="5" s="1"/>
  <c r="E611" i="6"/>
  <c r="P616" i="5" s="1"/>
  <c r="D611" i="6"/>
  <c r="O616" i="5" s="1"/>
  <c r="C611" i="6"/>
  <c r="N616" i="5" s="1"/>
  <c r="E610" i="6"/>
  <c r="P615" i="5" s="1"/>
  <c r="D610" i="6"/>
  <c r="O615" i="5" s="1"/>
  <c r="C610" i="6"/>
  <c r="N615" i="5" s="1"/>
  <c r="E609" i="6"/>
  <c r="P614" i="5" s="1"/>
  <c r="D609" i="6"/>
  <c r="O614" i="5" s="1"/>
  <c r="C609" i="6"/>
  <c r="N614" i="5" s="1"/>
  <c r="E608" i="6"/>
  <c r="P613" i="5" s="1"/>
  <c r="D608" i="6"/>
  <c r="O613" i="5" s="1"/>
  <c r="C608" i="6"/>
  <c r="N613" i="5" s="1"/>
  <c r="E607" i="6"/>
  <c r="P612" i="5" s="1"/>
  <c r="D607" i="6"/>
  <c r="O612" i="5" s="1"/>
  <c r="C607" i="6"/>
  <c r="N612" i="5" s="1"/>
  <c r="E606" i="6"/>
  <c r="P611" i="5" s="1"/>
  <c r="D606" i="6"/>
  <c r="O611" i="5" s="1"/>
  <c r="C606" i="6"/>
  <c r="N611" i="5" s="1"/>
  <c r="E605" i="6"/>
  <c r="P610" i="5" s="1"/>
  <c r="D605" i="6"/>
  <c r="O610" i="5" s="1"/>
  <c r="C605" i="6"/>
  <c r="N610" i="5" s="1"/>
  <c r="E604" i="6"/>
  <c r="P609" i="5" s="1"/>
  <c r="D604" i="6"/>
  <c r="O609" i="5" s="1"/>
  <c r="C604" i="6"/>
  <c r="N609" i="5" s="1"/>
  <c r="E603" i="6"/>
  <c r="P608" i="5" s="1"/>
  <c r="D603" i="6"/>
  <c r="O608" i="5" s="1"/>
  <c r="C603" i="6"/>
  <c r="N608" i="5" s="1"/>
  <c r="E602" i="6"/>
  <c r="P607" i="5" s="1"/>
  <c r="D602" i="6"/>
  <c r="O607" i="5" s="1"/>
  <c r="C602" i="6"/>
  <c r="N607" i="5" s="1"/>
  <c r="E601" i="6"/>
  <c r="P606" i="5" s="1"/>
  <c r="D601" i="6"/>
  <c r="O606" i="5" s="1"/>
  <c r="C601" i="6"/>
  <c r="N606" i="5" s="1"/>
  <c r="E600" i="6"/>
  <c r="P605" i="5" s="1"/>
  <c r="D600" i="6"/>
  <c r="O605" i="5" s="1"/>
  <c r="C600" i="6"/>
  <c r="N605" i="5" s="1"/>
  <c r="E599" i="6"/>
  <c r="P604" i="5" s="1"/>
  <c r="D599" i="6"/>
  <c r="O604" i="5" s="1"/>
  <c r="C599" i="6"/>
  <c r="N604" i="5" s="1"/>
  <c r="E598" i="6"/>
  <c r="P603" i="5" s="1"/>
  <c r="D598" i="6"/>
  <c r="O603" i="5" s="1"/>
  <c r="C598" i="6"/>
  <c r="N603" i="5" s="1"/>
  <c r="E597" i="6"/>
  <c r="P602" i="5" s="1"/>
  <c r="D597" i="6"/>
  <c r="O602" i="5" s="1"/>
  <c r="C597" i="6"/>
  <c r="N602" i="5" s="1"/>
  <c r="E596" i="6"/>
  <c r="P601" i="5" s="1"/>
  <c r="D596" i="6"/>
  <c r="O601" i="5" s="1"/>
  <c r="C596" i="6"/>
  <c r="N601" i="5" s="1"/>
  <c r="E595" i="6"/>
  <c r="P600" i="5" s="1"/>
  <c r="D595" i="6"/>
  <c r="O600" i="5" s="1"/>
  <c r="C595" i="6"/>
  <c r="N600" i="5" s="1"/>
  <c r="E594" i="6"/>
  <c r="P599" i="5" s="1"/>
  <c r="D594" i="6"/>
  <c r="O599" i="5" s="1"/>
  <c r="C594" i="6"/>
  <c r="N599" i="5" s="1"/>
  <c r="E593" i="6"/>
  <c r="P598" i="5" s="1"/>
  <c r="D593" i="6"/>
  <c r="O598" i="5" s="1"/>
  <c r="C593" i="6"/>
  <c r="N598" i="5" s="1"/>
  <c r="E592" i="6"/>
  <c r="P597" i="5" s="1"/>
  <c r="D592" i="6"/>
  <c r="O597" i="5" s="1"/>
  <c r="C592" i="6"/>
  <c r="N597" i="5" s="1"/>
  <c r="E591" i="6"/>
  <c r="P596" i="5" s="1"/>
  <c r="D591" i="6"/>
  <c r="O596" i="5" s="1"/>
  <c r="C591" i="6"/>
  <c r="N596" i="5" s="1"/>
  <c r="E590" i="6"/>
  <c r="P595" i="5" s="1"/>
  <c r="D590" i="6"/>
  <c r="O595" i="5" s="1"/>
  <c r="C590" i="6"/>
  <c r="N595" i="5" s="1"/>
  <c r="E589" i="6"/>
  <c r="P594" i="5" s="1"/>
  <c r="D589" i="6"/>
  <c r="O594" i="5" s="1"/>
  <c r="C589" i="6"/>
  <c r="N594" i="5" s="1"/>
  <c r="E588" i="6"/>
  <c r="P593" i="5" s="1"/>
  <c r="D588" i="6"/>
  <c r="O593" i="5" s="1"/>
  <c r="C588" i="6"/>
  <c r="N593" i="5" s="1"/>
  <c r="E587" i="6"/>
  <c r="P592" i="5" s="1"/>
  <c r="D587" i="6"/>
  <c r="O592" i="5" s="1"/>
  <c r="C587" i="6"/>
  <c r="N592" i="5" s="1"/>
  <c r="E586" i="6"/>
  <c r="P591" i="5" s="1"/>
  <c r="D586" i="6"/>
  <c r="O591" i="5" s="1"/>
  <c r="C586" i="6"/>
  <c r="N591" i="5" s="1"/>
  <c r="E585" i="6"/>
  <c r="P590" i="5" s="1"/>
  <c r="D585" i="6"/>
  <c r="O590" i="5" s="1"/>
  <c r="C585" i="6"/>
  <c r="N590" i="5" s="1"/>
  <c r="E584" i="6"/>
  <c r="P589" i="5" s="1"/>
  <c r="D584" i="6"/>
  <c r="O589" i="5" s="1"/>
  <c r="C584" i="6"/>
  <c r="N589" i="5" s="1"/>
  <c r="E583" i="6"/>
  <c r="P588" i="5" s="1"/>
  <c r="D583" i="6"/>
  <c r="O588" i="5" s="1"/>
  <c r="C583" i="6"/>
  <c r="N588" i="5" s="1"/>
  <c r="E582" i="6"/>
  <c r="P587" i="5" s="1"/>
  <c r="D582" i="6"/>
  <c r="O587" i="5" s="1"/>
  <c r="C582" i="6"/>
  <c r="N587" i="5" s="1"/>
  <c r="E581" i="6"/>
  <c r="P586" i="5" s="1"/>
  <c r="D581" i="6"/>
  <c r="O586" i="5" s="1"/>
  <c r="C581" i="6"/>
  <c r="N586" i="5" s="1"/>
  <c r="E580" i="6"/>
  <c r="P585" i="5" s="1"/>
  <c r="D580" i="6"/>
  <c r="O585" i="5" s="1"/>
  <c r="C580" i="6"/>
  <c r="N585" i="5" s="1"/>
  <c r="E579" i="6"/>
  <c r="P584" i="5" s="1"/>
  <c r="D579" i="6"/>
  <c r="O584" i="5" s="1"/>
  <c r="C579" i="6"/>
  <c r="N584" i="5" s="1"/>
  <c r="E578" i="6"/>
  <c r="P583" i="5" s="1"/>
  <c r="D578" i="6"/>
  <c r="O583" i="5" s="1"/>
  <c r="C578" i="6"/>
  <c r="N583" i="5" s="1"/>
  <c r="E577" i="6"/>
  <c r="P582" i="5" s="1"/>
  <c r="D577" i="6"/>
  <c r="O582" i="5" s="1"/>
  <c r="C577" i="6"/>
  <c r="N582" i="5" s="1"/>
  <c r="E576" i="6"/>
  <c r="P581" i="5" s="1"/>
  <c r="D576" i="6"/>
  <c r="O581" i="5" s="1"/>
  <c r="C576" i="6"/>
  <c r="N581" i="5" s="1"/>
  <c r="E575" i="6"/>
  <c r="P580" i="5" s="1"/>
  <c r="D575" i="6"/>
  <c r="O580" i="5" s="1"/>
  <c r="C575" i="6"/>
  <c r="N580" i="5" s="1"/>
  <c r="E574" i="6"/>
  <c r="P579" i="5" s="1"/>
  <c r="D574" i="6"/>
  <c r="O579" i="5" s="1"/>
  <c r="C574" i="6"/>
  <c r="N579" i="5" s="1"/>
  <c r="E573" i="6"/>
  <c r="P578" i="5" s="1"/>
  <c r="D573" i="6"/>
  <c r="O578" i="5" s="1"/>
  <c r="C573" i="6"/>
  <c r="N578" i="5" s="1"/>
  <c r="E572" i="6"/>
  <c r="P577" i="5" s="1"/>
  <c r="D572" i="6"/>
  <c r="O577" i="5" s="1"/>
  <c r="C572" i="6"/>
  <c r="N577" i="5" s="1"/>
  <c r="E571" i="6"/>
  <c r="P576" i="5" s="1"/>
  <c r="D571" i="6"/>
  <c r="O576" i="5" s="1"/>
  <c r="C571" i="6"/>
  <c r="N576" i="5" s="1"/>
  <c r="E570" i="6"/>
  <c r="P575" i="5" s="1"/>
  <c r="D570" i="6"/>
  <c r="O575" i="5" s="1"/>
  <c r="C570" i="6"/>
  <c r="N575" i="5" s="1"/>
  <c r="E569" i="6"/>
  <c r="P574" i="5" s="1"/>
  <c r="D569" i="6"/>
  <c r="O574" i="5" s="1"/>
  <c r="C569" i="6"/>
  <c r="N574" i="5" s="1"/>
  <c r="E568" i="6"/>
  <c r="P573" i="5" s="1"/>
  <c r="D568" i="6"/>
  <c r="O573" i="5" s="1"/>
  <c r="C568" i="6"/>
  <c r="N573" i="5" s="1"/>
  <c r="E567" i="6"/>
  <c r="P572" i="5" s="1"/>
  <c r="D567" i="6"/>
  <c r="O572" i="5" s="1"/>
  <c r="C567" i="6"/>
  <c r="N572" i="5" s="1"/>
  <c r="E566" i="6"/>
  <c r="P571" i="5" s="1"/>
  <c r="D566" i="6"/>
  <c r="O571" i="5" s="1"/>
  <c r="C566" i="6"/>
  <c r="N571" i="5" s="1"/>
  <c r="E565" i="6"/>
  <c r="P570" i="5" s="1"/>
  <c r="D565" i="6"/>
  <c r="O570" i="5" s="1"/>
  <c r="C565" i="6"/>
  <c r="N570" i="5" s="1"/>
  <c r="E564" i="6"/>
  <c r="P569" i="5" s="1"/>
  <c r="D564" i="6"/>
  <c r="O569" i="5" s="1"/>
  <c r="C564" i="6"/>
  <c r="N569" i="5" s="1"/>
  <c r="E563" i="6"/>
  <c r="P568" i="5" s="1"/>
  <c r="D563" i="6"/>
  <c r="O568" i="5" s="1"/>
  <c r="C563" i="6"/>
  <c r="N568" i="5" s="1"/>
  <c r="E562" i="6"/>
  <c r="P567" i="5" s="1"/>
  <c r="D562" i="6"/>
  <c r="O567" i="5" s="1"/>
  <c r="C562" i="6"/>
  <c r="N567" i="5" s="1"/>
  <c r="E561" i="6"/>
  <c r="P566" i="5" s="1"/>
  <c r="D561" i="6"/>
  <c r="O566" i="5" s="1"/>
  <c r="C561" i="6"/>
  <c r="N566" i="5" s="1"/>
  <c r="E560" i="6"/>
  <c r="P565" i="5" s="1"/>
  <c r="D560" i="6"/>
  <c r="O565" i="5" s="1"/>
  <c r="C560" i="6"/>
  <c r="N565" i="5" s="1"/>
  <c r="E559" i="6"/>
  <c r="P563" i="5" s="1"/>
  <c r="D559" i="6"/>
  <c r="O563" i="5" s="1"/>
  <c r="C559" i="6"/>
  <c r="N563" i="5" s="1"/>
  <c r="E558" i="6"/>
  <c r="P562" i="5" s="1"/>
  <c r="D558" i="6"/>
  <c r="O562" i="5" s="1"/>
  <c r="C558" i="6"/>
  <c r="N562" i="5" s="1"/>
  <c r="E557" i="6"/>
  <c r="P561" i="5" s="1"/>
  <c r="D557" i="6"/>
  <c r="O561" i="5" s="1"/>
  <c r="C557" i="6"/>
  <c r="N561" i="5" s="1"/>
  <c r="E556" i="6"/>
  <c r="P564" i="5" s="1"/>
  <c r="D556" i="6"/>
  <c r="O564" i="5" s="1"/>
  <c r="C556" i="6"/>
  <c r="N564" i="5" s="1"/>
  <c r="E555" i="6"/>
  <c r="P560" i="5" s="1"/>
  <c r="D555" i="6"/>
  <c r="O560" i="5" s="1"/>
  <c r="C555" i="6"/>
  <c r="N560" i="5" s="1"/>
  <c r="E554" i="6"/>
  <c r="P559" i="5" s="1"/>
  <c r="D554" i="6"/>
  <c r="O559" i="5" s="1"/>
  <c r="C554" i="6"/>
  <c r="N559" i="5" s="1"/>
  <c r="E553" i="6"/>
  <c r="P558" i="5" s="1"/>
  <c r="D553" i="6"/>
  <c r="O558" i="5" s="1"/>
  <c r="C553" i="6"/>
  <c r="N558" i="5" s="1"/>
  <c r="E552" i="6"/>
  <c r="P556" i="5" s="1"/>
  <c r="D552" i="6"/>
  <c r="O556" i="5" s="1"/>
  <c r="C552" i="6"/>
  <c r="N556" i="5" s="1"/>
  <c r="E551" i="6"/>
  <c r="P557" i="5" s="1"/>
  <c r="D551" i="6"/>
  <c r="O557" i="5" s="1"/>
  <c r="C551" i="6"/>
  <c r="N557" i="5" s="1"/>
  <c r="E550" i="6"/>
  <c r="P555" i="5" s="1"/>
  <c r="D550" i="6"/>
  <c r="O555" i="5" s="1"/>
  <c r="C550" i="6"/>
  <c r="N555" i="5" s="1"/>
  <c r="E549" i="6"/>
  <c r="P554" i="5" s="1"/>
  <c r="D549" i="6"/>
  <c r="O554" i="5" s="1"/>
  <c r="C549" i="6"/>
  <c r="N554" i="5" s="1"/>
  <c r="E548" i="6"/>
  <c r="P553" i="5" s="1"/>
  <c r="D548" i="6"/>
  <c r="O553" i="5" s="1"/>
  <c r="C548" i="6"/>
  <c r="N553" i="5" s="1"/>
  <c r="E547" i="6"/>
  <c r="P552" i="5" s="1"/>
  <c r="D547" i="6"/>
  <c r="O552" i="5" s="1"/>
  <c r="C547" i="6"/>
  <c r="N552" i="5" s="1"/>
  <c r="E546" i="6"/>
  <c r="P549" i="5" s="1"/>
  <c r="D546" i="6"/>
  <c r="O549" i="5" s="1"/>
  <c r="C546" i="6"/>
  <c r="N549" i="5" s="1"/>
  <c r="E545" i="6"/>
  <c r="P551" i="5" s="1"/>
  <c r="D545" i="6"/>
  <c r="O551" i="5" s="1"/>
  <c r="C545" i="6"/>
  <c r="N551" i="5" s="1"/>
  <c r="E544" i="6"/>
  <c r="P550" i="5" s="1"/>
  <c r="D544" i="6"/>
  <c r="O550" i="5" s="1"/>
  <c r="C544" i="6"/>
  <c r="N550" i="5" s="1"/>
  <c r="E543" i="6"/>
  <c r="P548" i="5" s="1"/>
  <c r="D543" i="6"/>
  <c r="O548" i="5" s="1"/>
  <c r="C543" i="6"/>
  <c r="N548" i="5" s="1"/>
  <c r="E542" i="6"/>
  <c r="P547" i="5" s="1"/>
  <c r="D542" i="6"/>
  <c r="O547" i="5" s="1"/>
  <c r="C542" i="6"/>
  <c r="N547" i="5" s="1"/>
  <c r="E541" i="6"/>
  <c r="P546" i="5" s="1"/>
  <c r="D541" i="6"/>
  <c r="O546" i="5" s="1"/>
  <c r="C541" i="6"/>
  <c r="N546" i="5" s="1"/>
  <c r="E540" i="6"/>
  <c r="P545" i="5" s="1"/>
  <c r="D540" i="6"/>
  <c r="O545" i="5" s="1"/>
  <c r="C540" i="6"/>
  <c r="N545" i="5" s="1"/>
  <c r="E539" i="6"/>
  <c r="P544" i="5" s="1"/>
  <c r="D539" i="6"/>
  <c r="O544" i="5" s="1"/>
  <c r="C539" i="6"/>
  <c r="N544" i="5" s="1"/>
  <c r="E538" i="6"/>
  <c r="P543" i="5" s="1"/>
  <c r="D538" i="6"/>
  <c r="O543" i="5" s="1"/>
  <c r="C538" i="6"/>
  <c r="N543" i="5" s="1"/>
  <c r="E537" i="6"/>
  <c r="P542" i="5" s="1"/>
  <c r="D537" i="6"/>
  <c r="O542" i="5" s="1"/>
  <c r="C537" i="6"/>
  <c r="N542" i="5" s="1"/>
  <c r="E536" i="6"/>
  <c r="P541" i="5" s="1"/>
  <c r="D536" i="6"/>
  <c r="O541" i="5" s="1"/>
  <c r="C536" i="6"/>
  <c r="N541" i="5" s="1"/>
  <c r="E535" i="6"/>
  <c r="P540" i="5" s="1"/>
  <c r="D535" i="6"/>
  <c r="O540" i="5" s="1"/>
  <c r="C535" i="6"/>
  <c r="N540" i="5" s="1"/>
  <c r="E534" i="6"/>
  <c r="P539" i="5" s="1"/>
  <c r="D534" i="6"/>
  <c r="O539" i="5" s="1"/>
  <c r="C534" i="6"/>
  <c r="N539" i="5" s="1"/>
  <c r="E533" i="6"/>
  <c r="P538" i="5" s="1"/>
  <c r="D533" i="6"/>
  <c r="O538" i="5" s="1"/>
  <c r="C533" i="6"/>
  <c r="N538" i="5" s="1"/>
  <c r="E532" i="6"/>
  <c r="P537" i="5" s="1"/>
  <c r="D532" i="6"/>
  <c r="O537" i="5" s="1"/>
  <c r="C532" i="6"/>
  <c r="N537" i="5" s="1"/>
  <c r="E531" i="6"/>
  <c r="P536" i="5" s="1"/>
  <c r="D531" i="6"/>
  <c r="O536" i="5" s="1"/>
  <c r="C531" i="6"/>
  <c r="N536" i="5" s="1"/>
  <c r="E530" i="6"/>
  <c r="P535" i="5" s="1"/>
  <c r="D530" i="6"/>
  <c r="O535" i="5" s="1"/>
  <c r="C530" i="6"/>
  <c r="N535" i="5" s="1"/>
  <c r="E529" i="6"/>
  <c r="P534" i="5" s="1"/>
  <c r="D529" i="6"/>
  <c r="O534" i="5" s="1"/>
  <c r="C529" i="6"/>
  <c r="N534" i="5" s="1"/>
  <c r="E528" i="6"/>
  <c r="P533" i="5" s="1"/>
  <c r="D528" i="6"/>
  <c r="O533" i="5" s="1"/>
  <c r="C528" i="6"/>
  <c r="N533" i="5" s="1"/>
  <c r="E527" i="6"/>
  <c r="P532" i="5" s="1"/>
  <c r="D527" i="6"/>
  <c r="O532" i="5" s="1"/>
  <c r="C527" i="6"/>
  <c r="N532" i="5" s="1"/>
  <c r="E419" i="6"/>
  <c r="P531" i="5" s="1"/>
  <c r="D419" i="6"/>
  <c r="O531" i="5" s="1"/>
  <c r="C419" i="6"/>
  <c r="N531" i="5" s="1"/>
  <c r="E526" i="6"/>
  <c r="P530" i="5" s="1"/>
  <c r="D526" i="6"/>
  <c r="O530" i="5" s="1"/>
  <c r="C526" i="6"/>
  <c r="N530" i="5" s="1"/>
  <c r="E525" i="6"/>
  <c r="P529" i="5" s="1"/>
  <c r="D525" i="6"/>
  <c r="O529" i="5" s="1"/>
  <c r="C525" i="6"/>
  <c r="N529" i="5" s="1"/>
  <c r="E524" i="6"/>
  <c r="P528" i="5" s="1"/>
  <c r="D524" i="6"/>
  <c r="O528" i="5" s="1"/>
  <c r="C524" i="6"/>
  <c r="N528" i="5" s="1"/>
  <c r="E523" i="6"/>
  <c r="P527" i="5" s="1"/>
  <c r="D523" i="6"/>
  <c r="O527" i="5" s="1"/>
  <c r="C523" i="6"/>
  <c r="N527" i="5" s="1"/>
  <c r="E522" i="6"/>
  <c r="P526" i="5" s="1"/>
  <c r="D522" i="6"/>
  <c r="O526" i="5" s="1"/>
  <c r="C522" i="6"/>
  <c r="N526" i="5" s="1"/>
  <c r="E521" i="6"/>
  <c r="P525" i="5" s="1"/>
  <c r="D521" i="6"/>
  <c r="O525" i="5" s="1"/>
  <c r="C521" i="6"/>
  <c r="N525" i="5" s="1"/>
  <c r="E520" i="6"/>
  <c r="P524" i="5" s="1"/>
  <c r="D520" i="6"/>
  <c r="O524" i="5" s="1"/>
  <c r="C520" i="6"/>
  <c r="N524" i="5" s="1"/>
  <c r="E519" i="6"/>
  <c r="P523" i="5" s="1"/>
  <c r="D519" i="6"/>
  <c r="O523" i="5" s="1"/>
  <c r="C519" i="6"/>
  <c r="N523" i="5" s="1"/>
  <c r="E518" i="6"/>
  <c r="P522" i="5" s="1"/>
  <c r="D518" i="6"/>
  <c r="O522" i="5" s="1"/>
  <c r="C518" i="6"/>
  <c r="N522" i="5" s="1"/>
  <c r="E517" i="6"/>
  <c r="P521" i="5" s="1"/>
  <c r="D517" i="6"/>
  <c r="O521" i="5" s="1"/>
  <c r="C517" i="6"/>
  <c r="N521" i="5" s="1"/>
  <c r="E516" i="6"/>
  <c r="P520" i="5" s="1"/>
  <c r="D516" i="6"/>
  <c r="O520" i="5" s="1"/>
  <c r="C516" i="6"/>
  <c r="N520" i="5" s="1"/>
  <c r="E515" i="6"/>
  <c r="P519" i="5" s="1"/>
  <c r="D515" i="6"/>
  <c r="O519" i="5" s="1"/>
  <c r="C515" i="6"/>
  <c r="N519" i="5" s="1"/>
  <c r="E514" i="6"/>
  <c r="P518" i="5" s="1"/>
  <c r="D514" i="6"/>
  <c r="O518" i="5" s="1"/>
  <c r="C514" i="6"/>
  <c r="N518" i="5" s="1"/>
  <c r="E513" i="6"/>
  <c r="P517" i="5" s="1"/>
  <c r="D513" i="6"/>
  <c r="O517" i="5" s="1"/>
  <c r="C513" i="6"/>
  <c r="N517" i="5" s="1"/>
  <c r="E512" i="6"/>
  <c r="P516" i="5" s="1"/>
  <c r="D512" i="6"/>
  <c r="O516" i="5" s="1"/>
  <c r="C512" i="6"/>
  <c r="N516" i="5" s="1"/>
  <c r="E511" i="6"/>
  <c r="P515" i="5" s="1"/>
  <c r="D511" i="6"/>
  <c r="O515" i="5" s="1"/>
  <c r="C511" i="6"/>
  <c r="N515" i="5" s="1"/>
  <c r="E510" i="6"/>
  <c r="P514" i="5" s="1"/>
  <c r="D510" i="6"/>
  <c r="O514" i="5" s="1"/>
  <c r="C510" i="6"/>
  <c r="N514" i="5" s="1"/>
  <c r="E509" i="6"/>
  <c r="P513" i="5" s="1"/>
  <c r="D509" i="6"/>
  <c r="O513" i="5" s="1"/>
  <c r="C509" i="6"/>
  <c r="N513" i="5" s="1"/>
  <c r="E508" i="6"/>
  <c r="P512" i="5" s="1"/>
  <c r="D508" i="6"/>
  <c r="O512" i="5" s="1"/>
  <c r="C508" i="6"/>
  <c r="N512" i="5" s="1"/>
  <c r="E507" i="6"/>
  <c r="P511" i="5" s="1"/>
  <c r="D507" i="6"/>
  <c r="O511" i="5" s="1"/>
  <c r="C507" i="6"/>
  <c r="N511" i="5" s="1"/>
  <c r="E506" i="6"/>
  <c r="P510" i="5" s="1"/>
  <c r="D506" i="6"/>
  <c r="O510" i="5" s="1"/>
  <c r="C506" i="6"/>
  <c r="N510" i="5" s="1"/>
  <c r="E505" i="6"/>
  <c r="P509" i="5" s="1"/>
  <c r="D505" i="6"/>
  <c r="O509" i="5" s="1"/>
  <c r="C505" i="6"/>
  <c r="N509" i="5" s="1"/>
  <c r="E504" i="6"/>
  <c r="P508" i="5" s="1"/>
  <c r="D504" i="6"/>
  <c r="O508" i="5" s="1"/>
  <c r="C504" i="6"/>
  <c r="N508" i="5" s="1"/>
  <c r="E503" i="6"/>
  <c r="P507" i="5" s="1"/>
  <c r="D503" i="6"/>
  <c r="O507" i="5" s="1"/>
  <c r="C503" i="6"/>
  <c r="N507" i="5" s="1"/>
  <c r="E502" i="6"/>
  <c r="P505" i="5" s="1"/>
  <c r="D502" i="6"/>
  <c r="O505" i="5" s="1"/>
  <c r="C502" i="6"/>
  <c r="N505" i="5" s="1"/>
  <c r="E501" i="6"/>
  <c r="P506" i="5" s="1"/>
  <c r="D501" i="6"/>
  <c r="O506" i="5" s="1"/>
  <c r="C501" i="6"/>
  <c r="N506" i="5" s="1"/>
  <c r="E500" i="6"/>
  <c r="P504" i="5" s="1"/>
  <c r="D500" i="6"/>
  <c r="O504" i="5" s="1"/>
  <c r="C500" i="6"/>
  <c r="N504" i="5" s="1"/>
  <c r="E499" i="6"/>
  <c r="P503" i="5" s="1"/>
  <c r="D499" i="6"/>
  <c r="O503" i="5" s="1"/>
  <c r="C499" i="6"/>
  <c r="N503" i="5" s="1"/>
  <c r="E498" i="6"/>
  <c r="P502" i="5" s="1"/>
  <c r="D498" i="6"/>
  <c r="O502" i="5" s="1"/>
  <c r="C498" i="6"/>
  <c r="N502" i="5" s="1"/>
  <c r="E497" i="6"/>
  <c r="P501" i="5" s="1"/>
  <c r="D497" i="6"/>
  <c r="O501" i="5" s="1"/>
  <c r="C497" i="6"/>
  <c r="N501" i="5" s="1"/>
  <c r="E496" i="6"/>
  <c r="P500" i="5" s="1"/>
  <c r="D496" i="6"/>
  <c r="O500" i="5" s="1"/>
  <c r="C496" i="6"/>
  <c r="N500" i="5" s="1"/>
  <c r="E495" i="6"/>
  <c r="P499" i="5" s="1"/>
  <c r="D495" i="6"/>
  <c r="O499" i="5" s="1"/>
  <c r="C495" i="6"/>
  <c r="N499" i="5" s="1"/>
  <c r="E494" i="6"/>
  <c r="P498" i="5" s="1"/>
  <c r="D494" i="6"/>
  <c r="O498" i="5" s="1"/>
  <c r="C494" i="6"/>
  <c r="N498" i="5" s="1"/>
  <c r="E493" i="6"/>
  <c r="P497" i="5" s="1"/>
  <c r="D493" i="6"/>
  <c r="O497" i="5" s="1"/>
  <c r="C493" i="6"/>
  <c r="N497" i="5" s="1"/>
  <c r="E492" i="6"/>
  <c r="P496" i="5" s="1"/>
  <c r="D492" i="6"/>
  <c r="O496" i="5" s="1"/>
  <c r="C492" i="6"/>
  <c r="N496" i="5" s="1"/>
  <c r="E491" i="6"/>
  <c r="P495" i="5" s="1"/>
  <c r="D491" i="6"/>
  <c r="O495" i="5" s="1"/>
  <c r="C491" i="6"/>
  <c r="N495" i="5" s="1"/>
  <c r="E490" i="6"/>
  <c r="P494" i="5" s="1"/>
  <c r="D490" i="6"/>
  <c r="O494" i="5" s="1"/>
  <c r="C490" i="6"/>
  <c r="N494" i="5" s="1"/>
  <c r="E489" i="6"/>
  <c r="P493" i="5" s="1"/>
  <c r="D489" i="6"/>
  <c r="O493" i="5" s="1"/>
  <c r="C489" i="6"/>
  <c r="N493" i="5" s="1"/>
  <c r="E488" i="6"/>
  <c r="P492" i="5" s="1"/>
  <c r="D488" i="6"/>
  <c r="O492" i="5" s="1"/>
  <c r="C488" i="6"/>
  <c r="N492" i="5" s="1"/>
  <c r="E487" i="6"/>
  <c r="P491" i="5" s="1"/>
  <c r="D487" i="6"/>
  <c r="O491" i="5" s="1"/>
  <c r="C487" i="6"/>
  <c r="N491" i="5" s="1"/>
  <c r="E486" i="6"/>
  <c r="P490" i="5" s="1"/>
  <c r="D486" i="6"/>
  <c r="O490" i="5" s="1"/>
  <c r="C486" i="6"/>
  <c r="N490" i="5" s="1"/>
  <c r="E485" i="6"/>
  <c r="P489" i="5" s="1"/>
  <c r="D485" i="6"/>
  <c r="O489" i="5" s="1"/>
  <c r="C485" i="6"/>
  <c r="N489" i="5" s="1"/>
  <c r="E484" i="6"/>
  <c r="P488" i="5" s="1"/>
  <c r="D484" i="6"/>
  <c r="O488" i="5" s="1"/>
  <c r="C484" i="6"/>
  <c r="N488" i="5" s="1"/>
  <c r="E483" i="6"/>
  <c r="P487" i="5" s="1"/>
  <c r="D483" i="6"/>
  <c r="O487" i="5" s="1"/>
  <c r="C483" i="6"/>
  <c r="N487" i="5" s="1"/>
  <c r="E482" i="6"/>
  <c r="P486" i="5" s="1"/>
  <c r="D482" i="6"/>
  <c r="O486" i="5" s="1"/>
  <c r="C482" i="6"/>
  <c r="N486" i="5" s="1"/>
  <c r="E481" i="6"/>
  <c r="P485" i="5" s="1"/>
  <c r="D481" i="6"/>
  <c r="O485" i="5" s="1"/>
  <c r="C481" i="6"/>
  <c r="N485" i="5" s="1"/>
  <c r="E480" i="6"/>
  <c r="P484" i="5" s="1"/>
  <c r="D480" i="6"/>
  <c r="O484" i="5" s="1"/>
  <c r="C480" i="6"/>
  <c r="N484" i="5" s="1"/>
  <c r="E479" i="6"/>
  <c r="P483" i="5" s="1"/>
  <c r="D479" i="6"/>
  <c r="O483" i="5" s="1"/>
  <c r="C479" i="6"/>
  <c r="N483" i="5" s="1"/>
  <c r="E478" i="6"/>
  <c r="P482" i="5" s="1"/>
  <c r="D478" i="6"/>
  <c r="O482" i="5" s="1"/>
  <c r="C478" i="6"/>
  <c r="N482" i="5" s="1"/>
  <c r="E477" i="6"/>
  <c r="P481" i="5" s="1"/>
  <c r="D477" i="6"/>
  <c r="O481" i="5" s="1"/>
  <c r="C477" i="6"/>
  <c r="N481" i="5" s="1"/>
  <c r="E476" i="6"/>
  <c r="P480" i="5" s="1"/>
  <c r="D476" i="6"/>
  <c r="O480" i="5" s="1"/>
  <c r="C476" i="6"/>
  <c r="N480" i="5" s="1"/>
  <c r="E475" i="6"/>
  <c r="P479" i="5" s="1"/>
  <c r="D475" i="6"/>
  <c r="O479" i="5" s="1"/>
  <c r="C475" i="6"/>
  <c r="N479" i="5" s="1"/>
  <c r="E474" i="6"/>
  <c r="P478" i="5" s="1"/>
  <c r="D474" i="6"/>
  <c r="O478" i="5" s="1"/>
  <c r="C474" i="6"/>
  <c r="N478" i="5" s="1"/>
  <c r="E473" i="6"/>
  <c r="P477" i="5" s="1"/>
  <c r="D473" i="6"/>
  <c r="O477" i="5" s="1"/>
  <c r="C473" i="6"/>
  <c r="N477" i="5" s="1"/>
  <c r="E847" i="6"/>
  <c r="P476" i="5" s="1"/>
  <c r="D847" i="6"/>
  <c r="O476" i="5" s="1"/>
  <c r="C847" i="6"/>
  <c r="N476" i="5" s="1"/>
  <c r="E472" i="6"/>
  <c r="P475" i="5" s="1"/>
  <c r="D472" i="6"/>
  <c r="O475" i="5" s="1"/>
  <c r="C472" i="6"/>
  <c r="N475" i="5" s="1"/>
  <c r="E471" i="6"/>
  <c r="P474" i="5" s="1"/>
  <c r="D471" i="6"/>
  <c r="O474" i="5" s="1"/>
  <c r="C471" i="6"/>
  <c r="N474" i="5" s="1"/>
  <c r="E470" i="6"/>
  <c r="P473" i="5" s="1"/>
  <c r="D470" i="6"/>
  <c r="O473" i="5" s="1"/>
  <c r="C470" i="6"/>
  <c r="N473" i="5" s="1"/>
  <c r="E469" i="6"/>
  <c r="P472" i="5" s="1"/>
  <c r="D469" i="6"/>
  <c r="O472" i="5" s="1"/>
  <c r="C469" i="6"/>
  <c r="N472" i="5" s="1"/>
  <c r="E468" i="6"/>
  <c r="P471" i="5" s="1"/>
  <c r="D468" i="6"/>
  <c r="O471" i="5" s="1"/>
  <c r="C468" i="6"/>
  <c r="N471" i="5" s="1"/>
  <c r="E467" i="6"/>
  <c r="P470" i="5" s="1"/>
  <c r="D467" i="6"/>
  <c r="O470" i="5" s="1"/>
  <c r="C467" i="6"/>
  <c r="N470" i="5" s="1"/>
  <c r="E466" i="6"/>
  <c r="P469" i="5" s="1"/>
  <c r="D466" i="6"/>
  <c r="O469" i="5" s="1"/>
  <c r="C466" i="6"/>
  <c r="N469" i="5" s="1"/>
  <c r="E465" i="6"/>
  <c r="P468" i="5" s="1"/>
  <c r="D465" i="6"/>
  <c r="O468" i="5" s="1"/>
  <c r="C465" i="6"/>
  <c r="N468" i="5" s="1"/>
  <c r="E464" i="6"/>
  <c r="P467" i="5" s="1"/>
  <c r="D464" i="6"/>
  <c r="O467" i="5" s="1"/>
  <c r="C464" i="6"/>
  <c r="N467" i="5" s="1"/>
  <c r="E463" i="6"/>
  <c r="P466" i="5" s="1"/>
  <c r="D463" i="6"/>
  <c r="O466" i="5" s="1"/>
  <c r="C463" i="6"/>
  <c r="N466" i="5" s="1"/>
  <c r="E462" i="6"/>
  <c r="P465" i="5" s="1"/>
  <c r="D462" i="6"/>
  <c r="O465" i="5" s="1"/>
  <c r="C462" i="6"/>
  <c r="N465" i="5" s="1"/>
  <c r="E461" i="6"/>
  <c r="P464" i="5" s="1"/>
  <c r="D461" i="6"/>
  <c r="O464" i="5" s="1"/>
  <c r="C461" i="6"/>
  <c r="N464" i="5" s="1"/>
  <c r="E460" i="6"/>
  <c r="P462" i="5" s="1"/>
  <c r="D460" i="6"/>
  <c r="O462" i="5" s="1"/>
  <c r="C460" i="6"/>
  <c r="N462" i="5" s="1"/>
  <c r="E459" i="6"/>
  <c r="P463" i="5" s="1"/>
  <c r="D459" i="6"/>
  <c r="O463" i="5" s="1"/>
  <c r="C459" i="6"/>
  <c r="N463" i="5" s="1"/>
  <c r="E458" i="6"/>
  <c r="P461" i="5" s="1"/>
  <c r="D458" i="6"/>
  <c r="O461" i="5" s="1"/>
  <c r="C458" i="6"/>
  <c r="N461" i="5" s="1"/>
  <c r="E457" i="6"/>
  <c r="P460" i="5" s="1"/>
  <c r="D457" i="6"/>
  <c r="O460" i="5" s="1"/>
  <c r="C457" i="6"/>
  <c r="N460" i="5" s="1"/>
  <c r="E456" i="6"/>
  <c r="P459" i="5" s="1"/>
  <c r="D456" i="6"/>
  <c r="O459" i="5" s="1"/>
  <c r="C456" i="6"/>
  <c r="N459" i="5" s="1"/>
  <c r="E455" i="6"/>
  <c r="P458" i="5" s="1"/>
  <c r="D455" i="6"/>
  <c r="O458" i="5" s="1"/>
  <c r="C455" i="6"/>
  <c r="N458" i="5" s="1"/>
  <c r="E454" i="6"/>
  <c r="P457" i="5" s="1"/>
  <c r="D454" i="6"/>
  <c r="O457" i="5" s="1"/>
  <c r="C454" i="6"/>
  <c r="N457" i="5" s="1"/>
  <c r="E453" i="6"/>
  <c r="P456" i="5" s="1"/>
  <c r="D453" i="6"/>
  <c r="O456" i="5" s="1"/>
  <c r="C453" i="6"/>
  <c r="N456" i="5" s="1"/>
  <c r="E452" i="6"/>
  <c r="P455" i="5" s="1"/>
  <c r="D452" i="6"/>
  <c r="O455" i="5" s="1"/>
  <c r="C452" i="6"/>
  <c r="N455" i="5" s="1"/>
  <c r="E451" i="6"/>
  <c r="P454" i="5" s="1"/>
  <c r="D451" i="6"/>
  <c r="O454" i="5" s="1"/>
  <c r="C451" i="6"/>
  <c r="N454" i="5" s="1"/>
  <c r="E450" i="6"/>
  <c r="P453" i="5" s="1"/>
  <c r="D450" i="6"/>
  <c r="O453" i="5" s="1"/>
  <c r="C450" i="6"/>
  <c r="N453" i="5" s="1"/>
  <c r="E449" i="6"/>
  <c r="P452" i="5" s="1"/>
  <c r="D449" i="6"/>
  <c r="O452" i="5" s="1"/>
  <c r="C449" i="6"/>
  <c r="N452" i="5" s="1"/>
  <c r="E448" i="6"/>
  <c r="P451" i="5" s="1"/>
  <c r="D448" i="6"/>
  <c r="O451" i="5" s="1"/>
  <c r="C448" i="6"/>
  <c r="N451" i="5" s="1"/>
  <c r="E447" i="6"/>
  <c r="P450" i="5" s="1"/>
  <c r="D447" i="6"/>
  <c r="O450" i="5" s="1"/>
  <c r="C447" i="6"/>
  <c r="N450" i="5" s="1"/>
  <c r="E446" i="6"/>
  <c r="P449" i="5" s="1"/>
  <c r="D446" i="6"/>
  <c r="O449" i="5" s="1"/>
  <c r="C446" i="6"/>
  <c r="N449" i="5" s="1"/>
  <c r="E445" i="6"/>
  <c r="P448" i="5" s="1"/>
  <c r="D445" i="6"/>
  <c r="O448" i="5" s="1"/>
  <c r="C445" i="6"/>
  <c r="N448" i="5" s="1"/>
  <c r="E444" i="6"/>
  <c r="P447" i="5" s="1"/>
  <c r="D444" i="6"/>
  <c r="O447" i="5" s="1"/>
  <c r="C444" i="6"/>
  <c r="N447" i="5" s="1"/>
  <c r="E443" i="6"/>
  <c r="P446" i="5" s="1"/>
  <c r="D443" i="6"/>
  <c r="O446" i="5" s="1"/>
  <c r="C443" i="6"/>
  <c r="N446" i="5" s="1"/>
  <c r="E442" i="6"/>
  <c r="P445" i="5" s="1"/>
  <c r="D442" i="6"/>
  <c r="O445" i="5" s="1"/>
  <c r="C442" i="6"/>
  <c r="N445" i="5" s="1"/>
  <c r="E441" i="6"/>
  <c r="P444" i="5" s="1"/>
  <c r="D441" i="6"/>
  <c r="O444" i="5" s="1"/>
  <c r="C441" i="6"/>
  <c r="N444" i="5" s="1"/>
  <c r="E440" i="6"/>
  <c r="P443" i="5" s="1"/>
  <c r="D440" i="6"/>
  <c r="O443" i="5" s="1"/>
  <c r="C440" i="6"/>
  <c r="N443" i="5" s="1"/>
  <c r="E439" i="6"/>
  <c r="P442" i="5" s="1"/>
  <c r="D439" i="6"/>
  <c r="O442" i="5" s="1"/>
  <c r="C439" i="6"/>
  <c r="N442" i="5" s="1"/>
  <c r="E438" i="6"/>
  <c r="P441" i="5" s="1"/>
  <c r="D438" i="6"/>
  <c r="O441" i="5" s="1"/>
  <c r="C438" i="6"/>
  <c r="N441" i="5" s="1"/>
  <c r="E437" i="6"/>
  <c r="P440" i="5" s="1"/>
  <c r="D437" i="6"/>
  <c r="O440" i="5" s="1"/>
  <c r="C437" i="6"/>
  <c r="N440" i="5" s="1"/>
  <c r="E436" i="6"/>
  <c r="P439" i="5" s="1"/>
  <c r="D436" i="6"/>
  <c r="O439" i="5" s="1"/>
  <c r="C436" i="6"/>
  <c r="N439" i="5" s="1"/>
  <c r="E435" i="6"/>
  <c r="P438" i="5" s="1"/>
  <c r="D435" i="6"/>
  <c r="O438" i="5" s="1"/>
  <c r="C435" i="6"/>
  <c r="N438" i="5" s="1"/>
  <c r="E434" i="6"/>
  <c r="P437" i="5" s="1"/>
  <c r="D434" i="6"/>
  <c r="O437" i="5" s="1"/>
  <c r="C434" i="6"/>
  <c r="N437" i="5" s="1"/>
  <c r="E433" i="6"/>
  <c r="P436" i="5" s="1"/>
  <c r="D433" i="6"/>
  <c r="O436" i="5" s="1"/>
  <c r="C433" i="6"/>
  <c r="N436" i="5" s="1"/>
  <c r="E432" i="6"/>
  <c r="P435" i="5" s="1"/>
  <c r="D432" i="6"/>
  <c r="O435" i="5" s="1"/>
  <c r="C432" i="6"/>
  <c r="N435" i="5" s="1"/>
  <c r="E431" i="6"/>
  <c r="P434" i="5" s="1"/>
  <c r="D431" i="6"/>
  <c r="O434" i="5" s="1"/>
  <c r="C431" i="6"/>
  <c r="N434" i="5" s="1"/>
  <c r="E430" i="6"/>
  <c r="P433" i="5" s="1"/>
  <c r="D430" i="6"/>
  <c r="O433" i="5" s="1"/>
  <c r="C430" i="6"/>
  <c r="N433" i="5" s="1"/>
  <c r="E429" i="6"/>
  <c r="P432" i="5" s="1"/>
  <c r="D429" i="6"/>
  <c r="O432" i="5" s="1"/>
  <c r="C429" i="6"/>
  <c r="N432" i="5" s="1"/>
  <c r="E428" i="6"/>
  <c r="P431" i="5" s="1"/>
  <c r="D428" i="6"/>
  <c r="O431" i="5" s="1"/>
  <c r="C428" i="6"/>
  <c r="N431" i="5" s="1"/>
  <c r="E427" i="6"/>
  <c r="P430" i="5" s="1"/>
  <c r="D427" i="6"/>
  <c r="O430" i="5" s="1"/>
  <c r="C427" i="6"/>
  <c r="N430" i="5" s="1"/>
  <c r="E426" i="6"/>
  <c r="P429" i="5" s="1"/>
  <c r="D426" i="6"/>
  <c r="O429" i="5" s="1"/>
  <c r="C426" i="6"/>
  <c r="N429" i="5" s="1"/>
  <c r="E425" i="6"/>
  <c r="P428" i="5" s="1"/>
  <c r="D425" i="6"/>
  <c r="O428" i="5" s="1"/>
  <c r="C425" i="6"/>
  <c r="N428" i="5" s="1"/>
  <c r="E424" i="6"/>
  <c r="P427" i="5" s="1"/>
  <c r="D424" i="6"/>
  <c r="O427" i="5" s="1"/>
  <c r="C424" i="6"/>
  <c r="N427" i="5" s="1"/>
  <c r="E423" i="6"/>
  <c r="P426" i="5" s="1"/>
  <c r="D423" i="6"/>
  <c r="O426" i="5" s="1"/>
  <c r="C423" i="6"/>
  <c r="N426" i="5" s="1"/>
  <c r="E422" i="6"/>
  <c r="P425" i="5" s="1"/>
  <c r="D422" i="6"/>
  <c r="O425" i="5" s="1"/>
  <c r="C422" i="6"/>
  <c r="N425" i="5" s="1"/>
  <c r="E421" i="6"/>
  <c r="P424" i="5" s="1"/>
  <c r="D421" i="6"/>
  <c r="O424" i="5" s="1"/>
  <c r="C421" i="6"/>
  <c r="N424" i="5" s="1"/>
  <c r="E420" i="6"/>
  <c r="P423" i="5" s="1"/>
  <c r="D420" i="6"/>
  <c r="O423" i="5" s="1"/>
  <c r="C420" i="6"/>
  <c r="N423" i="5" s="1"/>
  <c r="E417" i="6"/>
  <c r="P421" i="5" s="1"/>
  <c r="D417" i="6"/>
  <c r="O421" i="5" s="1"/>
  <c r="C417" i="6"/>
  <c r="N421" i="5" s="1"/>
  <c r="E418" i="6"/>
  <c r="P422" i="5" s="1"/>
  <c r="D418" i="6"/>
  <c r="O422" i="5" s="1"/>
  <c r="C418" i="6"/>
  <c r="N422" i="5" s="1"/>
  <c r="E416" i="6"/>
  <c r="P420" i="5" s="1"/>
  <c r="D416" i="6"/>
  <c r="O420" i="5" s="1"/>
  <c r="C416" i="6"/>
  <c r="N420" i="5" s="1"/>
  <c r="E415" i="6"/>
  <c r="P419" i="5" s="1"/>
  <c r="D415" i="6"/>
  <c r="O419" i="5" s="1"/>
  <c r="C415" i="6"/>
  <c r="N419" i="5" s="1"/>
  <c r="E414" i="6"/>
  <c r="P418" i="5" s="1"/>
  <c r="D414" i="6"/>
  <c r="O418" i="5" s="1"/>
  <c r="C414" i="6"/>
  <c r="N418" i="5" s="1"/>
  <c r="E413" i="6"/>
  <c r="P417" i="5" s="1"/>
  <c r="D413" i="6"/>
  <c r="O417" i="5" s="1"/>
  <c r="C413" i="6"/>
  <c r="N417" i="5" s="1"/>
  <c r="E412" i="6"/>
  <c r="P416" i="5" s="1"/>
  <c r="D412" i="6"/>
  <c r="O416" i="5" s="1"/>
  <c r="C412" i="6"/>
  <c r="N416" i="5" s="1"/>
  <c r="E411" i="6"/>
  <c r="P415" i="5" s="1"/>
  <c r="D411" i="6"/>
  <c r="O415" i="5" s="1"/>
  <c r="C411" i="6"/>
  <c r="N415" i="5" s="1"/>
  <c r="E410" i="6"/>
  <c r="P414" i="5" s="1"/>
  <c r="D410" i="6"/>
  <c r="O414" i="5" s="1"/>
  <c r="C410" i="6"/>
  <c r="N414" i="5" s="1"/>
  <c r="E409" i="6"/>
  <c r="P413" i="5" s="1"/>
  <c r="D409" i="6"/>
  <c r="O413" i="5" s="1"/>
  <c r="C409" i="6"/>
  <c r="N413" i="5" s="1"/>
  <c r="E408" i="6"/>
  <c r="P412" i="5" s="1"/>
  <c r="D408" i="6"/>
  <c r="O412" i="5" s="1"/>
  <c r="C408" i="6"/>
  <c r="N412" i="5" s="1"/>
  <c r="E407" i="6"/>
  <c r="P411" i="5" s="1"/>
  <c r="D407" i="6"/>
  <c r="O411" i="5" s="1"/>
  <c r="C407" i="6"/>
  <c r="N411" i="5" s="1"/>
  <c r="E406" i="6"/>
  <c r="P410" i="5" s="1"/>
  <c r="D406" i="6"/>
  <c r="O410" i="5" s="1"/>
  <c r="C406" i="6"/>
  <c r="N410" i="5" s="1"/>
  <c r="E405" i="6"/>
  <c r="P409" i="5" s="1"/>
  <c r="D405" i="6"/>
  <c r="O409" i="5" s="1"/>
  <c r="C405" i="6"/>
  <c r="N409" i="5" s="1"/>
  <c r="E404" i="6"/>
  <c r="P408" i="5" s="1"/>
  <c r="D404" i="6"/>
  <c r="O408" i="5" s="1"/>
  <c r="C404" i="6"/>
  <c r="N408" i="5" s="1"/>
  <c r="E403" i="6"/>
  <c r="P407" i="5" s="1"/>
  <c r="D403" i="6"/>
  <c r="O407" i="5" s="1"/>
  <c r="C403" i="6"/>
  <c r="N407" i="5" s="1"/>
  <c r="E402" i="6"/>
  <c r="P406" i="5" s="1"/>
  <c r="D402" i="6"/>
  <c r="O406" i="5" s="1"/>
  <c r="C402" i="6"/>
  <c r="N406" i="5" s="1"/>
  <c r="E401" i="6"/>
  <c r="P405" i="5" s="1"/>
  <c r="D401" i="6"/>
  <c r="O405" i="5" s="1"/>
  <c r="C401" i="6"/>
  <c r="N405" i="5" s="1"/>
  <c r="E400" i="6"/>
  <c r="P404" i="5" s="1"/>
  <c r="D400" i="6"/>
  <c r="O404" i="5" s="1"/>
  <c r="C400" i="6"/>
  <c r="N404" i="5" s="1"/>
  <c r="E399" i="6"/>
  <c r="P403" i="5" s="1"/>
  <c r="D399" i="6"/>
  <c r="O403" i="5" s="1"/>
  <c r="C399" i="6"/>
  <c r="N403" i="5" s="1"/>
  <c r="E398" i="6"/>
  <c r="P402" i="5" s="1"/>
  <c r="D398" i="6"/>
  <c r="O402" i="5" s="1"/>
  <c r="C398" i="6"/>
  <c r="N402" i="5" s="1"/>
  <c r="E397" i="6"/>
  <c r="P401" i="5" s="1"/>
  <c r="D397" i="6"/>
  <c r="O401" i="5" s="1"/>
  <c r="C397" i="6"/>
  <c r="N401" i="5" s="1"/>
  <c r="E396" i="6"/>
  <c r="P400" i="5" s="1"/>
  <c r="D396" i="6"/>
  <c r="O400" i="5" s="1"/>
  <c r="C396" i="6"/>
  <c r="N400" i="5" s="1"/>
  <c r="E395" i="6"/>
  <c r="P399" i="5" s="1"/>
  <c r="D395" i="6"/>
  <c r="O399" i="5" s="1"/>
  <c r="C395" i="6"/>
  <c r="N399" i="5" s="1"/>
  <c r="E394" i="6"/>
  <c r="P398" i="5" s="1"/>
  <c r="D394" i="6"/>
  <c r="O398" i="5" s="1"/>
  <c r="C394" i="6"/>
  <c r="N398" i="5" s="1"/>
  <c r="E393" i="6"/>
  <c r="P397" i="5" s="1"/>
  <c r="D393" i="6"/>
  <c r="O397" i="5" s="1"/>
  <c r="C393" i="6"/>
  <c r="N397" i="5" s="1"/>
  <c r="E392" i="6"/>
  <c r="P396" i="5" s="1"/>
  <c r="D392" i="6"/>
  <c r="O396" i="5" s="1"/>
  <c r="C392" i="6"/>
  <c r="N396" i="5" s="1"/>
  <c r="E391" i="6"/>
  <c r="P395" i="5" s="1"/>
  <c r="D391" i="6"/>
  <c r="O395" i="5" s="1"/>
  <c r="C391" i="6"/>
  <c r="N395" i="5" s="1"/>
  <c r="E390" i="6"/>
  <c r="P394" i="5" s="1"/>
  <c r="D390" i="6"/>
  <c r="O394" i="5" s="1"/>
  <c r="C390" i="6"/>
  <c r="N394" i="5" s="1"/>
  <c r="E389" i="6"/>
  <c r="P393" i="5" s="1"/>
  <c r="D389" i="6"/>
  <c r="O393" i="5" s="1"/>
  <c r="C389" i="6"/>
  <c r="N393" i="5" s="1"/>
  <c r="E388" i="6"/>
  <c r="P392" i="5" s="1"/>
  <c r="D388" i="6"/>
  <c r="O392" i="5" s="1"/>
  <c r="C388" i="6"/>
  <c r="N392" i="5" s="1"/>
  <c r="E387" i="6"/>
  <c r="P391" i="5" s="1"/>
  <c r="D387" i="6"/>
  <c r="O391" i="5" s="1"/>
  <c r="C387" i="6"/>
  <c r="N391" i="5" s="1"/>
  <c r="E386" i="6"/>
  <c r="P390" i="5" s="1"/>
  <c r="D386" i="6"/>
  <c r="O390" i="5" s="1"/>
  <c r="C386" i="6"/>
  <c r="N390" i="5" s="1"/>
  <c r="E385" i="6"/>
  <c r="P389" i="5" s="1"/>
  <c r="D385" i="6"/>
  <c r="O389" i="5" s="1"/>
  <c r="C385" i="6"/>
  <c r="N389" i="5" s="1"/>
  <c r="E384" i="6"/>
  <c r="P388" i="5" s="1"/>
  <c r="D384" i="6"/>
  <c r="O388" i="5" s="1"/>
  <c r="C384" i="6"/>
  <c r="N388" i="5" s="1"/>
  <c r="E383" i="6"/>
  <c r="P387" i="5" s="1"/>
  <c r="D383" i="6"/>
  <c r="O387" i="5" s="1"/>
  <c r="C383" i="6"/>
  <c r="N387" i="5" s="1"/>
  <c r="E382" i="6"/>
  <c r="P386" i="5" s="1"/>
  <c r="D382" i="6"/>
  <c r="O386" i="5" s="1"/>
  <c r="C382" i="6"/>
  <c r="N386" i="5" s="1"/>
  <c r="E381" i="6"/>
  <c r="P385" i="5" s="1"/>
  <c r="D381" i="6"/>
  <c r="O385" i="5" s="1"/>
  <c r="C381" i="6"/>
  <c r="N385" i="5" s="1"/>
  <c r="E380" i="6"/>
  <c r="P384" i="5" s="1"/>
  <c r="D380" i="6"/>
  <c r="O384" i="5" s="1"/>
  <c r="C380" i="6"/>
  <c r="N384" i="5" s="1"/>
  <c r="E379" i="6"/>
  <c r="P383" i="5" s="1"/>
  <c r="D379" i="6"/>
  <c r="O383" i="5" s="1"/>
  <c r="C379" i="6"/>
  <c r="N383" i="5" s="1"/>
  <c r="E378" i="6"/>
  <c r="P382" i="5" s="1"/>
  <c r="D378" i="6"/>
  <c r="O382" i="5" s="1"/>
  <c r="C378" i="6"/>
  <c r="N382" i="5" s="1"/>
  <c r="E377" i="6"/>
  <c r="P381" i="5" s="1"/>
  <c r="D377" i="6"/>
  <c r="O381" i="5" s="1"/>
  <c r="C377" i="6"/>
  <c r="N381" i="5" s="1"/>
  <c r="E376" i="6"/>
  <c r="P380" i="5" s="1"/>
  <c r="D376" i="6"/>
  <c r="O380" i="5" s="1"/>
  <c r="C376" i="6"/>
  <c r="N380" i="5" s="1"/>
  <c r="E375" i="6"/>
  <c r="P379" i="5" s="1"/>
  <c r="D375" i="6"/>
  <c r="O379" i="5" s="1"/>
  <c r="C375" i="6"/>
  <c r="N379" i="5" s="1"/>
  <c r="E374" i="6"/>
  <c r="P378" i="5" s="1"/>
  <c r="D374" i="6"/>
  <c r="O378" i="5" s="1"/>
  <c r="C374" i="6"/>
  <c r="N378" i="5" s="1"/>
  <c r="E373" i="6"/>
  <c r="P377" i="5" s="1"/>
  <c r="D373" i="6"/>
  <c r="O377" i="5" s="1"/>
  <c r="C373" i="6"/>
  <c r="N377" i="5" s="1"/>
  <c r="E372" i="6"/>
  <c r="P376" i="5" s="1"/>
  <c r="D372" i="6"/>
  <c r="O376" i="5" s="1"/>
  <c r="C372" i="6"/>
  <c r="N376" i="5" s="1"/>
  <c r="E371" i="6"/>
  <c r="P375" i="5" s="1"/>
  <c r="D371" i="6"/>
  <c r="O375" i="5" s="1"/>
  <c r="C371" i="6"/>
  <c r="N375" i="5" s="1"/>
  <c r="E370" i="6"/>
  <c r="P374" i="5" s="1"/>
  <c r="D370" i="6"/>
  <c r="O374" i="5" s="1"/>
  <c r="C370" i="6"/>
  <c r="N374" i="5" s="1"/>
  <c r="E369" i="6"/>
  <c r="P373" i="5" s="1"/>
  <c r="D369" i="6"/>
  <c r="O373" i="5" s="1"/>
  <c r="C369" i="6"/>
  <c r="N373" i="5" s="1"/>
  <c r="E368" i="6"/>
  <c r="P372" i="5" s="1"/>
  <c r="D368" i="6"/>
  <c r="O372" i="5" s="1"/>
  <c r="C368" i="6"/>
  <c r="N372" i="5" s="1"/>
  <c r="E367" i="6"/>
  <c r="P371" i="5" s="1"/>
  <c r="D367" i="6"/>
  <c r="O371" i="5" s="1"/>
  <c r="C367" i="6"/>
  <c r="N371" i="5" s="1"/>
  <c r="E366" i="6"/>
  <c r="P370" i="5" s="1"/>
  <c r="D366" i="6"/>
  <c r="O370" i="5" s="1"/>
  <c r="C366" i="6"/>
  <c r="N370" i="5" s="1"/>
  <c r="E365" i="6"/>
  <c r="P369" i="5" s="1"/>
  <c r="D365" i="6"/>
  <c r="O369" i="5" s="1"/>
  <c r="C365" i="6"/>
  <c r="N369" i="5" s="1"/>
  <c r="E364" i="6"/>
  <c r="P368" i="5" s="1"/>
  <c r="D364" i="6"/>
  <c r="O368" i="5" s="1"/>
  <c r="C364" i="6"/>
  <c r="N368" i="5" s="1"/>
  <c r="E363" i="6"/>
  <c r="P367" i="5" s="1"/>
  <c r="D363" i="6"/>
  <c r="O367" i="5" s="1"/>
  <c r="C363" i="6"/>
  <c r="N367" i="5" s="1"/>
  <c r="E362" i="6"/>
  <c r="P366" i="5" s="1"/>
  <c r="D362" i="6"/>
  <c r="O366" i="5" s="1"/>
  <c r="C362" i="6"/>
  <c r="N366" i="5" s="1"/>
  <c r="E361" i="6"/>
  <c r="P365" i="5" s="1"/>
  <c r="D361" i="6"/>
  <c r="O365" i="5" s="1"/>
  <c r="C361" i="6"/>
  <c r="N365" i="5" s="1"/>
  <c r="E360" i="6"/>
  <c r="P364" i="5" s="1"/>
  <c r="D360" i="6"/>
  <c r="O364" i="5" s="1"/>
  <c r="C360" i="6"/>
  <c r="N364" i="5" s="1"/>
  <c r="E359" i="6"/>
  <c r="P363" i="5" s="1"/>
  <c r="D359" i="6"/>
  <c r="O363" i="5" s="1"/>
  <c r="C359" i="6"/>
  <c r="N363" i="5" s="1"/>
  <c r="E358" i="6"/>
  <c r="P362" i="5" s="1"/>
  <c r="D358" i="6"/>
  <c r="O362" i="5" s="1"/>
  <c r="C358" i="6"/>
  <c r="N362" i="5" s="1"/>
  <c r="E357" i="6"/>
  <c r="P361" i="5" s="1"/>
  <c r="D357" i="6"/>
  <c r="O361" i="5" s="1"/>
  <c r="C357" i="6"/>
  <c r="N361" i="5" s="1"/>
  <c r="E356" i="6"/>
  <c r="P360" i="5" s="1"/>
  <c r="D356" i="6"/>
  <c r="O360" i="5" s="1"/>
  <c r="C356" i="6"/>
  <c r="N360" i="5" s="1"/>
  <c r="E355" i="6"/>
  <c r="P359" i="5" s="1"/>
  <c r="D355" i="6"/>
  <c r="O359" i="5" s="1"/>
  <c r="C355" i="6"/>
  <c r="N359" i="5" s="1"/>
  <c r="E354" i="6"/>
  <c r="P358" i="5" s="1"/>
  <c r="D354" i="6"/>
  <c r="O358" i="5" s="1"/>
  <c r="C354" i="6"/>
  <c r="N358" i="5" s="1"/>
  <c r="E353" i="6"/>
  <c r="P357" i="5" s="1"/>
  <c r="D353" i="6"/>
  <c r="O357" i="5" s="1"/>
  <c r="C353" i="6"/>
  <c r="N357" i="5" s="1"/>
  <c r="E352" i="6"/>
  <c r="P356" i="5" s="1"/>
  <c r="D352" i="6"/>
  <c r="O356" i="5" s="1"/>
  <c r="C352" i="6"/>
  <c r="N356" i="5" s="1"/>
  <c r="E351" i="6"/>
  <c r="P355" i="5" s="1"/>
  <c r="D351" i="6"/>
  <c r="O355" i="5" s="1"/>
  <c r="C351" i="6"/>
  <c r="N355" i="5" s="1"/>
  <c r="E350" i="6"/>
  <c r="P354" i="5" s="1"/>
  <c r="D350" i="6"/>
  <c r="O354" i="5" s="1"/>
  <c r="C350" i="6"/>
  <c r="N354" i="5" s="1"/>
  <c r="E349" i="6"/>
  <c r="P353" i="5" s="1"/>
  <c r="D349" i="6"/>
  <c r="O353" i="5" s="1"/>
  <c r="C349" i="6"/>
  <c r="N353" i="5" s="1"/>
  <c r="E348" i="6"/>
  <c r="P352" i="5" s="1"/>
  <c r="D348" i="6"/>
  <c r="O352" i="5" s="1"/>
  <c r="C348" i="6"/>
  <c r="N352" i="5" s="1"/>
  <c r="E347" i="6"/>
  <c r="P351" i="5" s="1"/>
  <c r="D347" i="6"/>
  <c r="O351" i="5" s="1"/>
  <c r="C347" i="6"/>
  <c r="N351" i="5" s="1"/>
  <c r="E346" i="6"/>
  <c r="P350" i="5" s="1"/>
  <c r="D346" i="6"/>
  <c r="O350" i="5" s="1"/>
  <c r="C346" i="6"/>
  <c r="N350" i="5" s="1"/>
  <c r="E345" i="6"/>
  <c r="P349" i="5" s="1"/>
  <c r="D345" i="6"/>
  <c r="O349" i="5" s="1"/>
  <c r="C345" i="6"/>
  <c r="N349" i="5" s="1"/>
  <c r="E344" i="6"/>
  <c r="P348" i="5" s="1"/>
  <c r="D344" i="6"/>
  <c r="O348" i="5" s="1"/>
  <c r="C344" i="6"/>
  <c r="N348" i="5" s="1"/>
  <c r="E343" i="6"/>
  <c r="P347" i="5" s="1"/>
  <c r="D343" i="6"/>
  <c r="O347" i="5" s="1"/>
  <c r="C343" i="6"/>
  <c r="N347" i="5" s="1"/>
  <c r="E342" i="6"/>
  <c r="P346" i="5" s="1"/>
  <c r="D342" i="6"/>
  <c r="O346" i="5" s="1"/>
  <c r="C342" i="6"/>
  <c r="N346" i="5" s="1"/>
  <c r="E341" i="6"/>
  <c r="P345" i="5" s="1"/>
  <c r="D341" i="6"/>
  <c r="O345" i="5" s="1"/>
  <c r="C341" i="6"/>
  <c r="N345" i="5" s="1"/>
  <c r="E340" i="6"/>
  <c r="P344" i="5" s="1"/>
  <c r="D340" i="6"/>
  <c r="O344" i="5" s="1"/>
  <c r="C340" i="6"/>
  <c r="N344" i="5" s="1"/>
  <c r="E339" i="6"/>
  <c r="P343" i="5" s="1"/>
  <c r="D339" i="6"/>
  <c r="O343" i="5" s="1"/>
  <c r="C339" i="6"/>
  <c r="N343" i="5" s="1"/>
  <c r="E338" i="6"/>
  <c r="P342" i="5" s="1"/>
  <c r="D338" i="6"/>
  <c r="O342" i="5" s="1"/>
  <c r="C338" i="6"/>
  <c r="N342" i="5" s="1"/>
  <c r="E337" i="6"/>
  <c r="P341" i="5" s="1"/>
  <c r="D337" i="6"/>
  <c r="O341" i="5" s="1"/>
  <c r="C337" i="6"/>
  <c r="N341" i="5" s="1"/>
  <c r="E336" i="6"/>
  <c r="P340" i="5" s="1"/>
  <c r="D336" i="6"/>
  <c r="O340" i="5" s="1"/>
  <c r="C336" i="6"/>
  <c r="N340" i="5" s="1"/>
  <c r="E335" i="6"/>
  <c r="P339" i="5" s="1"/>
  <c r="D335" i="6"/>
  <c r="O339" i="5" s="1"/>
  <c r="C335" i="6"/>
  <c r="N339" i="5" s="1"/>
  <c r="E334" i="6"/>
  <c r="P338" i="5" s="1"/>
  <c r="D334" i="6"/>
  <c r="O338" i="5" s="1"/>
  <c r="C334" i="6"/>
  <c r="N338" i="5" s="1"/>
  <c r="E333" i="6"/>
  <c r="P337" i="5" s="1"/>
  <c r="D333" i="6"/>
  <c r="O337" i="5" s="1"/>
  <c r="C333" i="6"/>
  <c r="N337" i="5" s="1"/>
  <c r="E332" i="6"/>
  <c r="P336" i="5" s="1"/>
  <c r="D332" i="6"/>
  <c r="O336" i="5" s="1"/>
  <c r="C332" i="6"/>
  <c r="N336" i="5" s="1"/>
  <c r="E331" i="6"/>
  <c r="P335" i="5" s="1"/>
  <c r="D331" i="6"/>
  <c r="O335" i="5" s="1"/>
  <c r="C331" i="6"/>
  <c r="N335" i="5" s="1"/>
  <c r="E330" i="6"/>
  <c r="P334" i="5" s="1"/>
  <c r="D330" i="6"/>
  <c r="O334" i="5" s="1"/>
  <c r="C330" i="6"/>
  <c r="N334" i="5" s="1"/>
  <c r="E329" i="6"/>
  <c r="P333" i="5" s="1"/>
  <c r="D329" i="6"/>
  <c r="O333" i="5" s="1"/>
  <c r="C329" i="6"/>
  <c r="N333" i="5" s="1"/>
  <c r="E328" i="6"/>
  <c r="P332" i="5" s="1"/>
  <c r="D328" i="6"/>
  <c r="O332" i="5" s="1"/>
  <c r="C328" i="6"/>
  <c r="N332" i="5" s="1"/>
  <c r="E327" i="6"/>
  <c r="P331" i="5" s="1"/>
  <c r="D327" i="6"/>
  <c r="O331" i="5" s="1"/>
  <c r="C327" i="6"/>
  <c r="N331" i="5" s="1"/>
  <c r="E326" i="6"/>
  <c r="P330" i="5" s="1"/>
  <c r="D326" i="6"/>
  <c r="O330" i="5" s="1"/>
  <c r="C326" i="6"/>
  <c r="N330" i="5" s="1"/>
  <c r="E325" i="6"/>
  <c r="P329" i="5" s="1"/>
  <c r="D325" i="6"/>
  <c r="O329" i="5" s="1"/>
  <c r="C325" i="6"/>
  <c r="N329" i="5" s="1"/>
  <c r="E324" i="6"/>
  <c r="P328" i="5" s="1"/>
  <c r="D324" i="6"/>
  <c r="O328" i="5" s="1"/>
  <c r="C324" i="6"/>
  <c r="N328" i="5" s="1"/>
  <c r="E323" i="6"/>
  <c r="P327" i="5" s="1"/>
  <c r="D323" i="6"/>
  <c r="O327" i="5" s="1"/>
  <c r="C323" i="6"/>
  <c r="N327" i="5" s="1"/>
  <c r="E322" i="6"/>
  <c r="P326" i="5" s="1"/>
  <c r="D322" i="6"/>
  <c r="O326" i="5" s="1"/>
  <c r="C322" i="6"/>
  <c r="N326" i="5" s="1"/>
  <c r="E321" i="6"/>
  <c r="P325" i="5" s="1"/>
  <c r="D321" i="6"/>
  <c r="O325" i="5" s="1"/>
  <c r="C321" i="6"/>
  <c r="N325" i="5" s="1"/>
  <c r="E320" i="6"/>
  <c r="P324" i="5" s="1"/>
  <c r="D320" i="6"/>
  <c r="O324" i="5" s="1"/>
  <c r="C320" i="6"/>
  <c r="N324" i="5" s="1"/>
  <c r="E319" i="6"/>
  <c r="P323" i="5" s="1"/>
  <c r="D319" i="6"/>
  <c r="O323" i="5" s="1"/>
  <c r="C319" i="6"/>
  <c r="N323" i="5" s="1"/>
  <c r="E318" i="6"/>
  <c r="P322" i="5" s="1"/>
  <c r="D318" i="6"/>
  <c r="O322" i="5" s="1"/>
  <c r="C318" i="6"/>
  <c r="N322" i="5" s="1"/>
  <c r="E317" i="6"/>
  <c r="P321" i="5" s="1"/>
  <c r="D317" i="6"/>
  <c r="O321" i="5" s="1"/>
  <c r="C317" i="6"/>
  <c r="N321" i="5" s="1"/>
  <c r="E316" i="6"/>
  <c r="P320" i="5" s="1"/>
  <c r="D316" i="6"/>
  <c r="O320" i="5" s="1"/>
  <c r="C316" i="6"/>
  <c r="N320" i="5" s="1"/>
  <c r="E315" i="6"/>
  <c r="P319" i="5" s="1"/>
  <c r="D315" i="6"/>
  <c r="O319" i="5" s="1"/>
  <c r="C315" i="6"/>
  <c r="N319" i="5" s="1"/>
  <c r="E314" i="6"/>
  <c r="P318" i="5" s="1"/>
  <c r="D314" i="6"/>
  <c r="O318" i="5" s="1"/>
  <c r="C314" i="6"/>
  <c r="N318" i="5" s="1"/>
  <c r="E313" i="6"/>
  <c r="P317" i="5" s="1"/>
  <c r="D313" i="6"/>
  <c r="O317" i="5" s="1"/>
  <c r="C313" i="6"/>
  <c r="N317" i="5" s="1"/>
  <c r="E312" i="6"/>
  <c r="P316" i="5" s="1"/>
  <c r="D312" i="6"/>
  <c r="O316" i="5" s="1"/>
  <c r="C312" i="6"/>
  <c r="N316" i="5" s="1"/>
  <c r="E311" i="6"/>
  <c r="P315" i="5" s="1"/>
  <c r="D311" i="6"/>
  <c r="O315" i="5" s="1"/>
  <c r="C311" i="6"/>
  <c r="N315" i="5" s="1"/>
  <c r="E310" i="6"/>
  <c r="P314" i="5" s="1"/>
  <c r="D310" i="6"/>
  <c r="O314" i="5" s="1"/>
  <c r="C310" i="6"/>
  <c r="N314" i="5" s="1"/>
  <c r="E309" i="6"/>
  <c r="P313" i="5" s="1"/>
  <c r="D309" i="6"/>
  <c r="O313" i="5" s="1"/>
  <c r="C309" i="6"/>
  <c r="N313" i="5" s="1"/>
  <c r="E308" i="6"/>
  <c r="P312" i="5" s="1"/>
  <c r="D308" i="6"/>
  <c r="O312" i="5" s="1"/>
  <c r="C308" i="6"/>
  <c r="N312" i="5" s="1"/>
  <c r="E307" i="6"/>
  <c r="P311" i="5" s="1"/>
  <c r="D307" i="6"/>
  <c r="O311" i="5" s="1"/>
  <c r="C307" i="6"/>
  <c r="N311" i="5" s="1"/>
  <c r="E306" i="6"/>
  <c r="P310" i="5" s="1"/>
  <c r="D306" i="6"/>
  <c r="O310" i="5" s="1"/>
  <c r="C306" i="6"/>
  <c r="N310" i="5" s="1"/>
  <c r="E305" i="6"/>
  <c r="P309" i="5" s="1"/>
  <c r="D305" i="6"/>
  <c r="O309" i="5" s="1"/>
  <c r="C305" i="6"/>
  <c r="N309" i="5" s="1"/>
  <c r="E304" i="6"/>
  <c r="P308" i="5" s="1"/>
  <c r="D304" i="6"/>
  <c r="O308" i="5" s="1"/>
  <c r="C304" i="6"/>
  <c r="N308" i="5" s="1"/>
  <c r="E303" i="6"/>
  <c r="P307" i="5" s="1"/>
  <c r="D303" i="6"/>
  <c r="O307" i="5" s="1"/>
  <c r="C303" i="6"/>
  <c r="N307" i="5" s="1"/>
  <c r="E302" i="6"/>
  <c r="P306" i="5" s="1"/>
  <c r="D302" i="6"/>
  <c r="O306" i="5" s="1"/>
  <c r="C302" i="6"/>
  <c r="N306" i="5" s="1"/>
  <c r="E301" i="6"/>
  <c r="P305" i="5" s="1"/>
  <c r="D301" i="6"/>
  <c r="O305" i="5" s="1"/>
  <c r="C301" i="6"/>
  <c r="N305" i="5" s="1"/>
  <c r="E300" i="6"/>
  <c r="P304" i="5" s="1"/>
  <c r="D300" i="6"/>
  <c r="O304" i="5" s="1"/>
  <c r="C300" i="6"/>
  <c r="N304" i="5" s="1"/>
  <c r="E298" i="6"/>
  <c r="P302" i="5" s="1"/>
  <c r="D298" i="6"/>
  <c r="O302" i="5" s="1"/>
  <c r="C298" i="6"/>
  <c r="N302" i="5" s="1"/>
  <c r="E299" i="6"/>
  <c r="P303" i="5" s="1"/>
  <c r="D299" i="6"/>
  <c r="O303" i="5" s="1"/>
  <c r="C299" i="6"/>
  <c r="N303" i="5" s="1"/>
  <c r="E297" i="6"/>
  <c r="P301" i="5" s="1"/>
  <c r="D297" i="6"/>
  <c r="O301" i="5" s="1"/>
  <c r="C297" i="6"/>
  <c r="N301" i="5" s="1"/>
  <c r="E296" i="6"/>
  <c r="P300" i="5" s="1"/>
  <c r="D296" i="6"/>
  <c r="O300" i="5" s="1"/>
  <c r="C296" i="6"/>
  <c r="N300" i="5" s="1"/>
  <c r="E295" i="6"/>
  <c r="P299" i="5" s="1"/>
  <c r="D295" i="6"/>
  <c r="O299" i="5" s="1"/>
  <c r="C295" i="6"/>
  <c r="N299" i="5" s="1"/>
  <c r="E294" i="6"/>
  <c r="P298" i="5" s="1"/>
  <c r="D294" i="6"/>
  <c r="O298" i="5" s="1"/>
  <c r="C294" i="6"/>
  <c r="N298" i="5" s="1"/>
  <c r="E293" i="6"/>
  <c r="P297" i="5" s="1"/>
  <c r="D293" i="6"/>
  <c r="O297" i="5" s="1"/>
  <c r="C293" i="6"/>
  <c r="N297" i="5" s="1"/>
  <c r="E292" i="6"/>
  <c r="P296" i="5" s="1"/>
  <c r="D292" i="6"/>
  <c r="O296" i="5" s="1"/>
  <c r="C292" i="6"/>
  <c r="N296" i="5" s="1"/>
  <c r="E291" i="6"/>
  <c r="P295" i="5" s="1"/>
  <c r="D291" i="6"/>
  <c r="O295" i="5" s="1"/>
  <c r="C291" i="6"/>
  <c r="N295" i="5" s="1"/>
  <c r="E290" i="6"/>
  <c r="P294" i="5" s="1"/>
  <c r="D290" i="6"/>
  <c r="O294" i="5" s="1"/>
  <c r="C290" i="6"/>
  <c r="N294" i="5" s="1"/>
  <c r="E289" i="6"/>
  <c r="P293" i="5" s="1"/>
  <c r="D289" i="6"/>
  <c r="O293" i="5" s="1"/>
  <c r="C289" i="6"/>
  <c r="N293" i="5" s="1"/>
  <c r="E288" i="6"/>
  <c r="P292" i="5" s="1"/>
  <c r="D288" i="6"/>
  <c r="O292" i="5" s="1"/>
  <c r="C288" i="6"/>
  <c r="N292" i="5" s="1"/>
  <c r="E287" i="6"/>
  <c r="P291" i="5" s="1"/>
  <c r="D287" i="6"/>
  <c r="O291" i="5" s="1"/>
  <c r="C287" i="6"/>
  <c r="N291" i="5" s="1"/>
  <c r="E286" i="6"/>
  <c r="P290" i="5" s="1"/>
  <c r="D286" i="6"/>
  <c r="O290" i="5" s="1"/>
  <c r="C286" i="6"/>
  <c r="N290" i="5" s="1"/>
  <c r="E284" i="6"/>
  <c r="P289" i="5" s="1"/>
  <c r="D284" i="6"/>
  <c r="O289" i="5" s="1"/>
  <c r="C284" i="6"/>
  <c r="N289" i="5" s="1"/>
  <c r="E283" i="6"/>
  <c r="P288" i="5" s="1"/>
  <c r="D283" i="6"/>
  <c r="O288" i="5" s="1"/>
  <c r="C283" i="6"/>
  <c r="N288" i="5" s="1"/>
  <c r="E282" i="6"/>
  <c r="P287" i="5" s="1"/>
  <c r="D282" i="6"/>
  <c r="O287" i="5" s="1"/>
  <c r="C282" i="6"/>
  <c r="N287" i="5" s="1"/>
  <c r="E281" i="6"/>
  <c r="P286" i="5" s="1"/>
  <c r="D281" i="6"/>
  <c r="O286" i="5" s="1"/>
  <c r="C281" i="6"/>
  <c r="N286" i="5" s="1"/>
  <c r="E280" i="6"/>
  <c r="P285" i="5" s="1"/>
  <c r="D280" i="6"/>
  <c r="O285" i="5" s="1"/>
  <c r="C280" i="6"/>
  <c r="N285" i="5" s="1"/>
  <c r="E279" i="6"/>
  <c r="P284" i="5" s="1"/>
  <c r="D279" i="6"/>
  <c r="O284" i="5" s="1"/>
  <c r="C279" i="6"/>
  <c r="N284" i="5" s="1"/>
  <c r="E278" i="6"/>
  <c r="P283" i="5" s="1"/>
  <c r="D278" i="6"/>
  <c r="O283" i="5" s="1"/>
  <c r="C278" i="6"/>
  <c r="N283" i="5" s="1"/>
  <c r="E277" i="6"/>
  <c r="P282" i="5" s="1"/>
  <c r="D277" i="6"/>
  <c r="O282" i="5" s="1"/>
  <c r="C277" i="6"/>
  <c r="N282" i="5" s="1"/>
  <c r="E276" i="6"/>
  <c r="P281" i="5" s="1"/>
  <c r="D276" i="6"/>
  <c r="O281" i="5" s="1"/>
  <c r="C276" i="6"/>
  <c r="N281" i="5" s="1"/>
  <c r="E275" i="6"/>
  <c r="P280" i="5" s="1"/>
  <c r="D275" i="6"/>
  <c r="O280" i="5" s="1"/>
  <c r="C275" i="6"/>
  <c r="N280" i="5" s="1"/>
  <c r="E274" i="6"/>
  <c r="P279" i="5" s="1"/>
  <c r="D274" i="6"/>
  <c r="O279" i="5" s="1"/>
  <c r="C274" i="6"/>
  <c r="N279" i="5" s="1"/>
  <c r="E273" i="6"/>
  <c r="P278" i="5" s="1"/>
  <c r="D273" i="6"/>
  <c r="O278" i="5" s="1"/>
  <c r="C273" i="6"/>
  <c r="N278" i="5" s="1"/>
  <c r="E272" i="6"/>
  <c r="P277" i="5" s="1"/>
  <c r="D272" i="6"/>
  <c r="O277" i="5" s="1"/>
  <c r="C272" i="6"/>
  <c r="N277" i="5" s="1"/>
  <c r="E271" i="6"/>
  <c r="P276" i="5" s="1"/>
  <c r="D271" i="6"/>
  <c r="O276" i="5" s="1"/>
  <c r="C271" i="6"/>
  <c r="N276" i="5" s="1"/>
  <c r="E270" i="6"/>
  <c r="P275" i="5" s="1"/>
  <c r="D270" i="6"/>
  <c r="O275" i="5" s="1"/>
  <c r="C270" i="6"/>
  <c r="N275" i="5" s="1"/>
  <c r="E269" i="6"/>
  <c r="P274" i="5" s="1"/>
  <c r="D269" i="6"/>
  <c r="O274" i="5" s="1"/>
  <c r="C269" i="6"/>
  <c r="N274" i="5" s="1"/>
  <c r="E268" i="6"/>
  <c r="P273" i="5" s="1"/>
  <c r="D268" i="6"/>
  <c r="O273" i="5" s="1"/>
  <c r="C268" i="6"/>
  <c r="N273" i="5" s="1"/>
  <c r="E267" i="6"/>
  <c r="P272" i="5" s="1"/>
  <c r="D267" i="6"/>
  <c r="O272" i="5" s="1"/>
  <c r="C267" i="6"/>
  <c r="N272" i="5" s="1"/>
  <c r="E266" i="6"/>
  <c r="P271" i="5" s="1"/>
  <c r="D266" i="6"/>
  <c r="O271" i="5" s="1"/>
  <c r="C266" i="6"/>
  <c r="N271" i="5" s="1"/>
  <c r="E265" i="6"/>
  <c r="P270" i="5" s="1"/>
  <c r="D265" i="6"/>
  <c r="O270" i="5" s="1"/>
  <c r="C265" i="6"/>
  <c r="N270" i="5" s="1"/>
  <c r="E264" i="6"/>
  <c r="P269" i="5" s="1"/>
  <c r="D264" i="6"/>
  <c r="O269" i="5" s="1"/>
  <c r="C264" i="6"/>
  <c r="N269" i="5" s="1"/>
  <c r="E263" i="6"/>
  <c r="P268" i="5" s="1"/>
  <c r="D263" i="6"/>
  <c r="O268" i="5" s="1"/>
  <c r="C263" i="6"/>
  <c r="N268" i="5" s="1"/>
  <c r="E262" i="6"/>
  <c r="P267" i="5" s="1"/>
  <c r="D262" i="6"/>
  <c r="O267" i="5" s="1"/>
  <c r="C262" i="6"/>
  <c r="N267" i="5" s="1"/>
  <c r="E261" i="6"/>
  <c r="P266" i="5" s="1"/>
  <c r="D261" i="6"/>
  <c r="O266" i="5" s="1"/>
  <c r="C261" i="6"/>
  <c r="N266" i="5" s="1"/>
  <c r="E260" i="6"/>
  <c r="P265" i="5" s="1"/>
  <c r="D260" i="6"/>
  <c r="O265" i="5" s="1"/>
  <c r="C260" i="6"/>
  <c r="N265" i="5" s="1"/>
  <c r="E259" i="6"/>
  <c r="P264" i="5" s="1"/>
  <c r="D259" i="6"/>
  <c r="O264" i="5" s="1"/>
  <c r="C259" i="6"/>
  <c r="N264" i="5" s="1"/>
  <c r="E258" i="6"/>
  <c r="P263" i="5" s="1"/>
  <c r="D258" i="6"/>
  <c r="O263" i="5" s="1"/>
  <c r="C258" i="6"/>
  <c r="N263" i="5" s="1"/>
  <c r="E257" i="6"/>
  <c r="P262" i="5" s="1"/>
  <c r="D257" i="6"/>
  <c r="O262" i="5" s="1"/>
  <c r="C257" i="6"/>
  <c r="N262" i="5" s="1"/>
  <c r="E256" i="6"/>
  <c r="P261" i="5" s="1"/>
  <c r="D256" i="6"/>
  <c r="O261" i="5" s="1"/>
  <c r="C256" i="6"/>
  <c r="N261" i="5" s="1"/>
  <c r="E255" i="6"/>
  <c r="P260" i="5" s="1"/>
  <c r="D255" i="6"/>
  <c r="O260" i="5" s="1"/>
  <c r="C255" i="6"/>
  <c r="N260" i="5" s="1"/>
  <c r="E254" i="6"/>
  <c r="P259" i="5" s="1"/>
  <c r="D254" i="6"/>
  <c r="O259" i="5" s="1"/>
  <c r="C254" i="6"/>
  <c r="N259" i="5" s="1"/>
  <c r="E253" i="6"/>
  <c r="P258" i="5" s="1"/>
  <c r="D253" i="6"/>
  <c r="O258" i="5" s="1"/>
  <c r="C253" i="6"/>
  <c r="N258" i="5" s="1"/>
  <c r="E252" i="6"/>
  <c r="P257" i="5" s="1"/>
  <c r="D252" i="6"/>
  <c r="O257" i="5" s="1"/>
  <c r="C252" i="6"/>
  <c r="N257" i="5" s="1"/>
  <c r="E251" i="6"/>
  <c r="P256" i="5" s="1"/>
  <c r="D251" i="6"/>
  <c r="O256" i="5" s="1"/>
  <c r="C251" i="6"/>
  <c r="N256" i="5" s="1"/>
  <c r="E250" i="6"/>
  <c r="P255" i="5" s="1"/>
  <c r="D250" i="6"/>
  <c r="O255" i="5" s="1"/>
  <c r="C250" i="6"/>
  <c r="N255" i="5" s="1"/>
  <c r="E249" i="6"/>
  <c r="P254" i="5" s="1"/>
  <c r="D249" i="6"/>
  <c r="O254" i="5" s="1"/>
  <c r="C249" i="6"/>
  <c r="N254" i="5" s="1"/>
  <c r="E248" i="6"/>
  <c r="P253" i="5" s="1"/>
  <c r="D248" i="6"/>
  <c r="O253" i="5" s="1"/>
  <c r="C248" i="6"/>
  <c r="N253" i="5" s="1"/>
  <c r="E247" i="6"/>
  <c r="P252" i="5" s="1"/>
  <c r="D247" i="6"/>
  <c r="O252" i="5" s="1"/>
  <c r="C247" i="6"/>
  <c r="N252" i="5" s="1"/>
  <c r="E246" i="6"/>
  <c r="P251" i="5" s="1"/>
  <c r="D246" i="6"/>
  <c r="O251" i="5" s="1"/>
  <c r="C246" i="6"/>
  <c r="N251" i="5" s="1"/>
  <c r="E245" i="6"/>
  <c r="P250" i="5" s="1"/>
  <c r="D245" i="6"/>
  <c r="O250" i="5" s="1"/>
  <c r="C245" i="6"/>
  <c r="N250" i="5" s="1"/>
  <c r="E244" i="6"/>
  <c r="P249" i="5" s="1"/>
  <c r="D244" i="6"/>
  <c r="O249" i="5" s="1"/>
  <c r="C244" i="6"/>
  <c r="N249" i="5" s="1"/>
  <c r="E243" i="6"/>
  <c r="P248" i="5" s="1"/>
  <c r="D243" i="6"/>
  <c r="O248" i="5" s="1"/>
  <c r="C243" i="6"/>
  <c r="N248" i="5" s="1"/>
  <c r="E242" i="6"/>
  <c r="P247" i="5" s="1"/>
  <c r="D242" i="6"/>
  <c r="O247" i="5" s="1"/>
  <c r="C242" i="6"/>
  <c r="N247" i="5" s="1"/>
  <c r="E241" i="6"/>
  <c r="P246" i="5" s="1"/>
  <c r="D241" i="6"/>
  <c r="O246" i="5" s="1"/>
  <c r="C241" i="6"/>
  <c r="N246" i="5" s="1"/>
  <c r="E240" i="6"/>
  <c r="P245" i="5" s="1"/>
  <c r="D240" i="6"/>
  <c r="O245" i="5" s="1"/>
  <c r="C240" i="6"/>
  <c r="N245" i="5" s="1"/>
  <c r="E239" i="6"/>
  <c r="P244" i="5" s="1"/>
  <c r="D239" i="6"/>
  <c r="O244" i="5" s="1"/>
  <c r="C239" i="6"/>
  <c r="N244" i="5" s="1"/>
  <c r="E238" i="6"/>
  <c r="P243" i="5" s="1"/>
  <c r="D238" i="6"/>
  <c r="O243" i="5" s="1"/>
  <c r="C238" i="6"/>
  <c r="N243" i="5" s="1"/>
  <c r="E237" i="6"/>
  <c r="P242" i="5" s="1"/>
  <c r="D237" i="6"/>
  <c r="O242" i="5" s="1"/>
  <c r="C237" i="6"/>
  <c r="N242" i="5" s="1"/>
  <c r="E236" i="6"/>
  <c r="P241" i="5" s="1"/>
  <c r="D236" i="6"/>
  <c r="O241" i="5" s="1"/>
  <c r="C236" i="6"/>
  <c r="N241" i="5" s="1"/>
  <c r="E235" i="6"/>
  <c r="P240" i="5" s="1"/>
  <c r="D235" i="6"/>
  <c r="O240" i="5" s="1"/>
  <c r="C235" i="6"/>
  <c r="N240" i="5" s="1"/>
  <c r="E234" i="6"/>
  <c r="P239" i="5" s="1"/>
  <c r="D234" i="6"/>
  <c r="O239" i="5" s="1"/>
  <c r="C234" i="6"/>
  <c r="N239" i="5" s="1"/>
  <c r="E233" i="6"/>
  <c r="P238" i="5" s="1"/>
  <c r="D233" i="6"/>
  <c r="O238" i="5" s="1"/>
  <c r="C233" i="6"/>
  <c r="N238" i="5" s="1"/>
  <c r="E232" i="6"/>
  <c r="P237" i="5" s="1"/>
  <c r="D232" i="6"/>
  <c r="O237" i="5" s="1"/>
  <c r="C232" i="6"/>
  <c r="N237" i="5" s="1"/>
  <c r="E231" i="6"/>
  <c r="P236" i="5" s="1"/>
  <c r="D231" i="6"/>
  <c r="O236" i="5" s="1"/>
  <c r="C231" i="6"/>
  <c r="N236" i="5" s="1"/>
  <c r="E230" i="6"/>
  <c r="P235" i="5" s="1"/>
  <c r="D230" i="6"/>
  <c r="O235" i="5" s="1"/>
  <c r="C230" i="6"/>
  <c r="N235" i="5" s="1"/>
  <c r="E229" i="6"/>
  <c r="P234" i="5" s="1"/>
  <c r="D229" i="6"/>
  <c r="O234" i="5" s="1"/>
  <c r="C229" i="6"/>
  <c r="N234" i="5" s="1"/>
  <c r="E228" i="6"/>
  <c r="P233" i="5" s="1"/>
  <c r="D228" i="6"/>
  <c r="O233" i="5" s="1"/>
  <c r="C228" i="6"/>
  <c r="N233" i="5" s="1"/>
  <c r="E227" i="6"/>
  <c r="P232" i="5" s="1"/>
  <c r="D227" i="6"/>
  <c r="O232" i="5" s="1"/>
  <c r="C227" i="6"/>
  <c r="N232" i="5" s="1"/>
  <c r="E226" i="6"/>
  <c r="P231" i="5" s="1"/>
  <c r="D226" i="6"/>
  <c r="O231" i="5" s="1"/>
  <c r="C226" i="6"/>
  <c r="N231" i="5" s="1"/>
  <c r="E225" i="6"/>
  <c r="P230" i="5" s="1"/>
  <c r="D225" i="6"/>
  <c r="O230" i="5" s="1"/>
  <c r="C225" i="6"/>
  <c r="N230" i="5" s="1"/>
  <c r="E224" i="6"/>
  <c r="P229" i="5" s="1"/>
  <c r="D224" i="6"/>
  <c r="O229" i="5" s="1"/>
  <c r="C224" i="6"/>
  <c r="N229" i="5" s="1"/>
  <c r="E223" i="6"/>
  <c r="P228" i="5" s="1"/>
  <c r="D223" i="6"/>
  <c r="O228" i="5" s="1"/>
  <c r="C223" i="6"/>
  <c r="N228" i="5" s="1"/>
  <c r="E222" i="6"/>
  <c r="P227" i="5" s="1"/>
  <c r="D222" i="6"/>
  <c r="O227" i="5" s="1"/>
  <c r="C222" i="6"/>
  <c r="N227" i="5" s="1"/>
  <c r="E221" i="6"/>
  <c r="P226" i="5" s="1"/>
  <c r="D221" i="6"/>
  <c r="O226" i="5" s="1"/>
  <c r="C221" i="6"/>
  <c r="N226" i="5" s="1"/>
  <c r="E220" i="6"/>
  <c r="P225" i="5" s="1"/>
  <c r="D220" i="6"/>
  <c r="O225" i="5" s="1"/>
  <c r="C220" i="6"/>
  <c r="N225" i="5" s="1"/>
  <c r="E219" i="6"/>
  <c r="P224" i="5" s="1"/>
  <c r="D219" i="6"/>
  <c r="O224" i="5" s="1"/>
  <c r="C219" i="6"/>
  <c r="N224" i="5" s="1"/>
  <c r="E218" i="6"/>
  <c r="P223" i="5" s="1"/>
  <c r="D218" i="6"/>
  <c r="O223" i="5" s="1"/>
  <c r="C218" i="6"/>
  <c r="N223" i="5" s="1"/>
  <c r="E217" i="6"/>
  <c r="P222" i="5" s="1"/>
  <c r="D217" i="6"/>
  <c r="O222" i="5" s="1"/>
  <c r="C217" i="6"/>
  <c r="N222" i="5" s="1"/>
  <c r="E216" i="6"/>
  <c r="P221" i="5" s="1"/>
  <c r="D216" i="6"/>
  <c r="O221" i="5" s="1"/>
  <c r="C216" i="6"/>
  <c r="N221" i="5" s="1"/>
  <c r="E215" i="6"/>
  <c r="P220" i="5" s="1"/>
  <c r="D215" i="6"/>
  <c r="O220" i="5" s="1"/>
  <c r="C215" i="6"/>
  <c r="N220" i="5" s="1"/>
  <c r="E214" i="6"/>
  <c r="P219" i="5" s="1"/>
  <c r="D214" i="6"/>
  <c r="O219" i="5" s="1"/>
  <c r="C214" i="6"/>
  <c r="N219" i="5" s="1"/>
  <c r="E213" i="6"/>
  <c r="P218" i="5" s="1"/>
  <c r="D213" i="6"/>
  <c r="O218" i="5" s="1"/>
  <c r="C213" i="6"/>
  <c r="N218" i="5" s="1"/>
  <c r="E212" i="6"/>
  <c r="P217" i="5" s="1"/>
  <c r="D212" i="6"/>
  <c r="O217" i="5" s="1"/>
  <c r="C212" i="6"/>
  <c r="N217" i="5" s="1"/>
  <c r="E211" i="6"/>
  <c r="P216" i="5" s="1"/>
  <c r="D211" i="6"/>
  <c r="O216" i="5" s="1"/>
  <c r="C211" i="6"/>
  <c r="N216" i="5" s="1"/>
  <c r="E210" i="6"/>
  <c r="P215" i="5" s="1"/>
  <c r="D210" i="6"/>
  <c r="O215" i="5" s="1"/>
  <c r="C210" i="6"/>
  <c r="N215" i="5" s="1"/>
  <c r="E209" i="6"/>
  <c r="P214" i="5" s="1"/>
  <c r="D209" i="6"/>
  <c r="O214" i="5" s="1"/>
  <c r="C209" i="6"/>
  <c r="N214" i="5" s="1"/>
  <c r="E208" i="6"/>
  <c r="P213" i="5" s="1"/>
  <c r="D208" i="6"/>
  <c r="O213" i="5" s="1"/>
  <c r="C208" i="6"/>
  <c r="N213" i="5" s="1"/>
  <c r="E207" i="6"/>
  <c r="P212" i="5" s="1"/>
  <c r="D207" i="6"/>
  <c r="O212" i="5" s="1"/>
  <c r="C207" i="6"/>
  <c r="N212" i="5" s="1"/>
  <c r="E206" i="6"/>
  <c r="P211" i="5" s="1"/>
  <c r="D206" i="6"/>
  <c r="O211" i="5" s="1"/>
  <c r="C206" i="6"/>
  <c r="N211" i="5" s="1"/>
  <c r="E205" i="6"/>
  <c r="P210" i="5" s="1"/>
  <c r="D205" i="6"/>
  <c r="O210" i="5" s="1"/>
  <c r="C205" i="6"/>
  <c r="N210" i="5" s="1"/>
  <c r="E204" i="6"/>
  <c r="P209" i="5" s="1"/>
  <c r="D204" i="6"/>
  <c r="O209" i="5" s="1"/>
  <c r="C204" i="6"/>
  <c r="N209" i="5" s="1"/>
  <c r="E203" i="6"/>
  <c r="P208" i="5" s="1"/>
  <c r="D203" i="6"/>
  <c r="O208" i="5" s="1"/>
  <c r="C203" i="6"/>
  <c r="N208" i="5" s="1"/>
  <c r="E202" i="6"/>
  <c r="P207" i="5" s="1"/>
  <c r="D202" i="6"/>
  <c r="O207" i="5" s="1"/>
  <c r="C202" i="6"/>
  <c r="N207" i="5" s="1"/>
  <c r="E201" i="6"/>
  <c r="P206" i="5" s="1"/>
  <c r="D201" i="6"/>
  <c r="O206" i="5" s="1"/>
  <c r="C201" i="6"/>
  <c r="N206" i="5" s="1"/>
  <c r="E200" i="6"/>
  <c r="P205" i="5" s="1"/>
  <c r="D200" i="6"/>
  <c r="O205" i="5" s="1"/>
  <c r="C200" i="6"/>
  <c r="N205" i="5" s="1"/>
  <c r="E199" i="6"/>
  <c r="P204" i="5" s="1"/>
  <c r="D199" i="6"/>
  <c r="O204" i="5" s="1"/>
  <c r="C199" i="6"/>
  <c r="N204" i="5" s="1"/>
  <c r="E198" i="6"/>
  <c r="P203" i="5" s="1"/>
  <c r="D198" i="6"/>
  <c r="O203" i="5" s="1"/>
  <c r="C198" i="6"/>
  <c r="N203" i="5" s="1"/>
  <c r="E197" i="6"/>
  <c r="P202" i="5" s="1"/>
  <c r="D197" i="6"/>
  <c r="O202" i="5" s="1"/>
  <c r="C197" i="6"/>
  <c r="N202" i="5" s="1"/>
  <c r="E196" i="6"/>
  <c r="P201" i="5" s="1"/>
  <c r="D196" i="6"/>
  <c r="O201" i="5" s="1"/>
  <c r="C196" i="6"/>
  <c r="N201" i="5" s="1"/>
  <c r="E195" i="6"/>
  <c r="P200" i="5" s="1"/>
  <c r="D195" i="6"/>
  <c r="O200" i="5" s="1"/>
  <c r="C195" i="6"/>
  <c r="N200" i="5" s="1"/>
  <c r="E194" i="6"/>
  <c r="P199" i="5" s="1"/>
  <c r="D194" i="6"/>
  <c r="O199" i="5" s="1"/>
  <c r="C194" i="6"/>
  <c r="N199" i="5" s="1"/>
  <c r="E193" i="6"/>
  <c r="P198" i="5" s="1"/>
  <c r="D193" i="6"/>
  <c r="O198" i="5" s="1"/>
  <c r="C193" i="6"/>
  <c r="N198" i="5" s="1"/>
  <c r="E192" i="6"/>
  <c r="P197" i="5" s="1"/>
  <c r="D192" i="6"/>
  <c r="O197" i="5" s="1"/>
  <c r="C192" i="6"/>
  <c r="N197" i="5" s="1"/>
  <c r="E190" i="6"/>
  <c r="P196" i="5" s="1"/>
  <c r="D190" i="6"/>
  <c r="O196" i="5" s="1"/>
  <c r="C190" i="6"/>
  <c r="N196" i="5" s="1"/>
  <c r="E191" i="6"/>
  <c r="P195" i="5" s="1"/>
  <c r="D191" i="6"/>
  <c r="O195" i="5" s="1"/>
  <c r="C191" i="6"/>
  <c r="N195" i="5" s="1"/>
  <c r="E166" i="6"/>
  <c r="P194" i="5" s="1"/>
  <c r="D166" i="6"/>
  <c r="O194" i="5" s="1"/>
  <c r="C166" i="6"/>
  <c r="N194" i="5" s="1"/>
  <c r="E189" i="6"/>
  <c r="P193" i="5" s="1"/>
  <c r="D189" i="6"/>
  <c r="O193" i="5" s="1"/>
  <c r="C189" i="6"/>
  <c r="N193" i="5" s="1"/>
  <c r="E188" i="6"/>
  <c r="P192" i="5" s="1"/>
  <c r="D188" i="6"/>
  <c r="O192" i="5" s="1"/>
  <c r="C188" i="6"/>
  <c r="N192" i="5" s="1"/>
  <c r="E187" i="6"/>
  <c r="P191" i="5" s="1"/>
  <c r="D187" i="6"/>
  <c r="O191" i="5" s="1"/>
  <c r="C187" i="6"/>
  <c r="N191" i="5" s="1"/>
  <c r="E186" i="6"/>
  <c r="P190" i="5" s="1"/>
  <c r="D186" i="6"/>
  <c r="O190" i="5" s="1"/>
  <c r="C186" i="6"/>
  <c r="N190" i="5" s="1"/>
  <c r="E185" i="6"/>
  <c r="P189" i="5" s="1"/>
  <c r="D185" i="6"/>
  <c r="O189" i="5" s="1"/>
  <c r="C185" i="6"/>
  <c r="N189" i="5" s="1"/>
  <c r="E184" i="6"/>
  <c r="P188" i="5" s="1"/>
  <c r="D184" i="6"/>
  <c r="O188" i="5" s="1"/>
  <c r="C184" i="6"/>
  <c r="N188" i="5" s="1"/>
  <c r="E183" i="6"/>
  <c r="P187" i="5" s="1"/>
  <c r="D183" i="6"/>
  <c r="O187" i="5" s="1"/>
  <c r="C183" i="6"/>
  <c r="N187" i="5" s="1"/>
  <c r="E182" i="6"/>
  <c r="P186" i="5" s="1"/>
  <c r="D182" i="6"/>
  <c r="O186" i="5" s="1"/>
  <c r="C182" i="6"/>
  <c r="N186" i="5" s="1"/>
  <c r="E181" i="6"/>
  <c r="P185" i="5" s="1"/>
  <c r="D181" i="6"/>
  <c r="O185" i="5" s="1"/>
  <c r="C181" i="6"/>
  <c r="N185" i="5" s="1"/>
  <c r="E180" i="6"/>
  <c r="P184" i="5" s="1"/>
  <c r="D180" i="6"/>
  <c r="O184" i="5" s="1"/>
  <c r="C180" i="6"/>
  <c r="N184" i="5" s="1"/>
  <c r="E179" i="6"/>
  <c r="P183" i="5" s="1"/>
  <c r="D179" i="6"/>
  <c r="O183" i="5" s="1"/>
  <c r="C179" i="6"/>
  <c r="N183" i="5" s="1"/>
  <c r="E178" i="6"/>
  <c r="P182" i="5" s="1"/>
  <c r="D178" i="6"/>
  <c r="O182" i="5" s="1"/>
  <c r="C178" i="6"/>
  <c r="N182" i="5" s="1"/>
  <c r="E177" i="6"/>
  <c r="P181" i="5" s="1"/>
  <c r="D177" i="6"/>
  <c r="O181" i="5" s="1"/>
  <c r="C177" i="6"/>
  <c r="N181" i="5" s="1"/>
  <c r="E176" i="6"/>
  <c r="P180" i="5" s="1"/>
  <c r="D176" i="6"/>
  <c r="O180" i="5" s="1"/>
  <c r="C176" i="6"/>
  <c r="N180" i="5" s="1"/>
  <c r="E175" i="6"/>
  <c r="P179" i="5" s="1"/>
  <c r="D175" i="6"/>
  <c r="O179" i="5" s="1"/>
  <c r="C175" i="6"/>
  <c r="N179" i="5" s="1"/>
  <c r="E174" i="6"/>
  <c r="P178" i="5" s="1"/>
  <c r="D174" i="6"/>
  <c r="O178" i="5" s="1"/>
  <c r="C174" i="6"/>
  <c r="N178" i="5" s="1"/>
  <c r="E173" i="6"/>
  <c r="P177" i="5" s="1"/>
  <c r="D173" i="6"/>
  <c r="O177" i="5" s="1"/>
  <c r="C173" i="6"/>
  <c r="N177" i="5" s="1"/>
  <c r="E172" i="6"/>
  <c r="P176" i="5" s="1"/>
  <c r="D172" i="6"/>
  <c r="O176" i="5" s="1"/>
  <c r="C172" i="6"/>
  <c r="N176" i="5" s="1"/>
  <c r="E171" i="6"/>
  <c r="P175" i="5" s="1"/>
  <c r="D171" i="6"/>
  <c r="O175" i="5" s="1"/>
  <c r="C171" i="6"/>
  <c r="N175" i="5" s="1"/>
  <c r="E170" i="6"/>
  <c r="P174" i="5" s="1"/>
  <c r="D170" i="6"/>
  <c r="O174" i="5" s="1"/>
  <c r="C170" i="6"/>
  <c r="N174" i="5" s="1"/>
  <c r="E169" i="6"/>
  <c r="P173" i="5" s="1"/>
  <c r="D169" i="6"/>
  <c r="O173" i="5" s="1"/>
  <c r="C169" i="6"/>
  <c r="N173" i="5" s="1"/>
  <c r="E168" i="6"/>
  <c r="P172" i="5" s="1"/>
  <c r="D168" i="6"/>
  <c r="O172" i="5" s="1"/>
  <c r="C168" i="6"/>
  <c r="N172" i="5" s="1"/>
  <c r="E167" i="6"/>
  <c r="P171" i="5" s="1"/>
  <c r="D167" i="6"/>
  <c r="O171" i="5" s="1"/>
  <c r="C167" i="6"/>
  <c r="N171" i="5" s="1"/>
  <c r="E165" i="6"/>
  <c r="P170" i="5" s="1"/>
  <c r="D165" i="6"/>
  <c r="O170" i="5" s="1"/>
  <c r="C165" i="6"/>
  <c r="N170" i="5" s="1"/>
  <c r="E164" i="6"/>
  <c r="P169" i="5" s="1"/>
  <c r="D164" i="6"/>
  <c r="O169" i="5" s="1"/>
  <c r="C164" i="6"/>
  <c r="N169" i="5" s="1"/>
  <c r="E163" i="6"/>
  <c r="P168" i="5" s="1"/>
  <c r="D163" i="6"/>
  <c r="O168" i="5" s="1"/>
  <c r="C163" i="6"/>
  <c r="N168" i="5" s="1"/>
  <c r="E162" i="6"/>
  <c r="P167" i="5" s="1"/>
  <c r="D162" i="6"/>
  <c r="O167" i="5" s="1"/>
  <c r="C162" i="6"/>
  <c r="N167" i="5" s="1"/>
  <c r="E161" i="6"/>
  <c r="P166" i="5" s="1"/>
  <c r="D161" i="6"/>
  <c r="O166" i="5" s="1"/>
  <c r="C161" i="6"/>
  <c r="N166" i="5" s="1"/>
  <c r="E160" i="6"/>
  <c r="P165" i="5" s="1"/>
  <c r="D160" i="6"/>
  <c r="O165" i="5" s="1"/>
  <c r="C160" i="6"/>
  <c r="N165" i="5" s="1"/>
  <c r="E159" i="6"/>
  <c r="P164" i="5" s="1"/>
  <c r="D159" i="6"/>
  <c r="O164" i="5" s="1"/>
  <c r="C159" i="6"/>
  <c r="N164" i="5" s="1"/>
  <c r="E158" i="6"/>
  <c r="P163" i="5" s="1"/>
  <c r="D158" i="6"/>
  <c r="O163" i="5" s="1"/>
  <c r="C158" i="6"/>
  <c r="N163" i="5" s="1"/>
  <c r="E157" i="6"/>
  <c r="P162" i="5" s="1"/>
  <c r="D157" i="6"/>
  <c r="O162" i="5" s="1"/>
  <c r="C157" i="6"/>
  <c r="N162" i="5" s="1"/>
  <c r="E156" i="6"/>
  <c r="P161" i="5" s="1"/>
  <c r="D156" i="6"/>
  <c r="O161" i="5" s="1"/>
  <c r="C156" i="6"/>
  <c r="N161" i="5" s="1"/>
  <c r="E155" i="6"/>
  <c r="P160" i="5" s="1"/>
  <c r="D155" i="6"/>
  <c r="O160" i="5" s="1"/>
  <c r="C155" i="6"/>
  <c r="N160" i="5" s="1"/>
  <c r="E154" i="6"/>
  <c r="P159" i="5" s="1"/>
  <c r="D154" i="6"/>
  <c r="O159" i="5" s="1"/>
  <c r="C154" i="6"/>
  <c r="N159" i="5" s="1"/>
  <c r="E153" i="6"/>
  <c r="P158" i="5" s="1"/>
  <c r="D153" i="6"/>
  <c r="O158" i="5" s="1"/>
  <c r="C153" i="6"/>
  <c r="N158" i="5" s="1"/>
  <c r="E152" i="6"/>
  <c r="P157" i="5" s="1"/>
  <c r="D152" i="6"/>
  <c r="O157" i="5" s="1"/>
  <c r="C152" i="6"/>
  <c r="N157" i="5" s="1"/>
  <c r="E151" i="6"/>
  <c r="P156" i="5" s="1"/>
  <c r="D151" i="6"/>
  <c r="O156" i="5" s="1"/>
  <c r="C151" i="6"/>
  <c r="N156" i="5" s="1"/>
  <c r="E150" i="6"/>
  <c r="P155" i="5" s="1"/>
  <c r="D150" i="6"/>
  <c r="O155" i="5" s="1"/>
  <c r="C150" i="6"/>
  <c r="N155" i="5" s="1"/>
  <c r="E149" i="6"/>
  <c r="P154" i="5" s="1"/>
  <c r="D149" i="6"/>
  <c r="O154" i="5" s="1"/>
  <c r="C149" i="6"/>
  <c r="N154" i="5" s="1"/>
  <c r="E148" i="6"/>
  <c r="P153" i="5" s="1"/>
  <c r="D148" i="6"/>
  <c r="O153" i="5" s="1"/>
  <c r="C148" i="6"/>
  <c r="N153" i="5" s="1"/>
  <c r="E147" i="6"/>
  <c r="P152" i="5" s="1"/>
  <c r="D147" i="6"/>
  <c r="O152" i="5" s="1"/>
  <c r="C147" i="6"/>
  <c r="N152" i="5" s="1"/>
  <c r="E146" i="6"/>
  <c r="P151" i="5" s="1"/>
  <c r="D146" i="6"/>
  <c r="O151" i="5" s="1"/>
  <c r="C146" i="6"/>
  <c r="N151" i="5" s="1"/>
  <c r="E145" i="6"/>
  <c r="P150" i="5" s="1"/>
  <c r="D145" i="6"/>
  <c r="O150" i="5" s="1"/>
  <c r="C145" i="6"/>
  <c r="N150" i="5" s="1"/>
  <c r="E144" i="6"/>
  <c r="P149" i="5" s="1"/>
  <c r="D144" i="6"/>
  <c r="O149" i="5" s="1"/>
  <c r="C144" i="6"/>
  <c r="N149" i="5" s="1"/>
  <c r="E143" i="6"/>
  <c r="P148" i="5" s="1"/>
  <c r="D143" i="6"/>
  <c r="O148" i="5" s="1"/>
  <c r="C143" i="6"/>
  <c r="N148" i="5" s="1"/>
  <c r="E142" i="6"/>
  <c r="P147" i="5" s="1"/>
  <c r="D142" i="6"/>
  <c r="O147" i="5" s="1"/>
  <c r="C142" i="6"/>
  <c r="N147" i="5" s="1"/>
  <c r="E141" i="6"/>
  <c r="P146" i="5" s="1"/>
  <c r="D141" i="6"/>
  <c r="O146" i="5" s="1"/>
  <c r="C141" i="6"/>
  <c r="N146" i="5" s="1"/>
  <c r="E140" i="6"/>
  <c r="P145" i="5" s="1"/>
  <c r="D140" i="6"/>
  <c r="O145" i="5" s="1"/>
  <c r="C140" i="6"/>
  <c r="N145" i="5" s="1"/>
  <c r="E139" i="6"/>
  <c r="P144" i="5" s="1"/>
  <c r="D139" i="6"/>
  <c r="O144" i="5" s="1"/>
  <c r="C139" i="6"/>
  <c r="N144" i="5" s="1"/>
  <c r="E138" i="6"/>
  <c r="P143" i="5" s="1"/>
  <c r="D138" i="6"/>
  <c r="O143" i="5" s="1"/>
  <c r="C138" i="6"/>
  <c r="N143" i="5" s="1"/>
  <c r="E137" i="6"/>
  <c r="P142" i="5" s="1"/>
  <c r="D137" i="6"/>
  <c r="O142" i="5" s="1"/>
  <c r="C137" i="6"/>
  <c r="N142" i="5" s="1"/>
  <c r="E136" i="6"/>
  <c r="P141" i="5" s="1"/>
  <c r="D136" i="6"/>
  <c r="O141" i="5" s="1"/>
  <c r="C136" i="6"/>
  <c r="N141" i="5" s="1"/>
  <c r="E135" i="6"/>
  <c r="P140" i="5" s="1"/>
  <c r="D135" i="6"/>
  <c r="O140" i="5" s="1"/>
  <c r="C135" i="6"/>
  <c r="N140" i="5" s="1"/>
  <c r="E134" i="6"/>
  <c r="P139" i="5" s="1"/>
  <c r="D134" i="6"/>
  <c r="O139" i="5" s="1"/>
  <c r="C134" i="6"/>
  <c r="N139" i="5" s="1"/>
  <c r="E133" i="6"/>
  <c r="P138" i="5" s="1"/>
  <c r="D133" i="6"/>
  <c r="O138" i="5" s="1"/>
  <c r="C133" i="6"/>
  <c r="N138" i="5" s="1"/>
  <c r="E132" i="6"/>
  <c r="P137" i="5" s="1"/>
  <c r="D132" i="6"/>
  <c r="O137" i="5" s="1"/>
  <c r="C132" i="6"/>
  <c r="N137" i="5" s="1"/>
  <c r="E131" i="6"/>
  <c r="P136" i="5" s="1"/>
  <c r="D131" i="6"/>
  <c r="O136" i="5" s="1"/>
  <c r="C131" i="6"/>
  <c r="N136" i="5" s="1"/>
  <c r="E130" i="6"/>
  <c r="P133" i="5" s="1"/>
  <c r="D130" i="6"/>
  <c r="O133" i="5" s="1"/>
  <c r="C130" i="6"/>
  <c r="N133" i="5" s="1"/>
  <c r="E129" i="6"/>
  <c r="P135" i="5" s="1"/>
  <c r="D129" i="6"/>
  <c r="O135" i="5" s="1"/>
  <c r="C129" i="6"/>
  <c r="N135" i="5" s="1"/>
  <c r="E128" i="6"/>
  <c r="P134" i="5" s="1"/>
  <c r="D128" i="6"/>
  <c r="O134" i="5" s="1"/>
  <c r="C128" i="6"/>
  <c r="N134" i="5" s="1"/>
  <c r="E127" i="6"/>
  <c r="P132" i="5" s="1"/>
  <c r="D127" i="6"/>
  <c r="O132" i="5" s="1"/>
  <c r="C127" i="6"/>
  <c r="N132" i="5" s="1"/>
  <c r="E126" i="6"/>
  <c r="P131" i="5" s="1"/>
  <c r="D126" i="6"/>
  <c r="O131" i="5" s="1"/>
  <c r="C126" i="6"/>
  <c r="N131" i="5" s="1"/>
  <c r="E125" i="6"/>
  <c r="P130" i="5" s="1"/>
  <c r="D125" i="6"/>
  <c r="O130" i="5" s="1"/>
  <c r="C125" i="6"/>
  <c r="N130" i="5" s="1"/>
  <c r="E124" i="6"/>
  <c r="P129" i="5" s="1"/>
  <c r="D124" i="6"/>
  <c r="O129" i="5" s="1"/>
  <c r="C124" i="6"/>
  <c r="N129" i="5" s="1"/>
  <c r="E123" i="6"/>
  <c r="P128" i="5" s="1"/>
  <c r="D123" i="6"/>
  <c r="O128" i="5" s="1"/>
  <c r="C123" i="6"/>
  <c r="N128" i="5" s="1"/>
  <c r="E122" i="6"/>
  <c r="P127" i="5" s="1"/>
  <c r="D122" i="6"/>
  <c r="O127" i="5" s="1"/>
  <c r="C122" i="6"/>
  <c r="N127" i="5" s="1"/>
  <c r="E121" i="6"/>
  <c r="P126" i="5" s="1"/>
  <c r="D121" i="6"/>
  <c r="O126" i="5" s="1"/>
  <c r="C121" i="6"/>
  <c r="N126" i="5" s="1"/>
  <c r="E120" i="6"/>
  <c r="P125" i="5" s="1"/>
  <c r="D120" i="6"/>
  <c r="O125" i="5" s="1"/>
  <c r="C120" i="6"/>
  <c r="N125" i="5" s="1"/>
  <c r="E119" i="6"/>
  <c r="P124" i="5" s="1"/>
  <c r="D119" i="6"/>
  <c r="O124" i="5" s="1"/>
  <c r="C119" i="6"/>
  <c r="N124" i="5" s="1"/>
  <c r="E118" i="6"/>
  <c r="P123" i="5" s="1"/>
  <c r="D118" i="6"/>
  <c r="O123" i="5" s="1"/>
  <c r="C118" i="6"/>
  <c r="N123" i="5" s="1"/>
  <c r="E117" i="6"/>
  <c r="P122" i="5" s="1"/>
  <c r="D117" i="6"/>
  <c r="O122" i="5" s="1"/>
  <c r="C117" i="6"/>
  <c r="N122" i="5" s="1"/>
  <c r="E116" i="6"/>
  <c r="P121" i="5" s="1"/>
  <c r="D116" i="6"/>
  <c r="O121" i="5" s="1"/>
  <c r="C116" i="6"/>
  <c r="N121" i="5" s="1"/>
  <c r="E115" i="6"/>
  <c r="P120" i="5" s="1"/>
  <c r="D115" i="6"/>
  <c r="O120" i="5" s="1"/>
  <c r="C115" i="6"/>
  <c r="N120" i="5" s="1"/>
  <c r="E114" i="6"/>
  <c r="P119" i="5" s="1"/>
  <c r="D114" i="6"/>
  <c r="O119" i="5" s="1"/>
  <c r="C114" i="6"/>
  <c r="N119" i="5" s="1"/>
  <c r="E113" i="6"/>
  <c r="P118" i="5" s="1"/>
  <c r="D113" i="6"/>
  <c r="O118" i="5" s="1"/>
  <c r="C113" i="6"/>
  <c r="N118" i="5" s="1"/>
  <c r="E112" i="6"/>
  <c r="P117" i="5" s="1"/>
  <c r="D112" i="6"/>
  <c r="O117" i="5" s="1"/>
  <c r="C112" i="6"/>
  <c r="N117" i="5" s="1"/>
  <c r="E111" i="6"/>
  <c r="P116" i="5" s="1"/>
  <c r="D111" i="6"/>
  <c r="O116" i="5" s="1"/>
  <c r="C111" i="6"/>
  <c r="N116" i="5" s="1"/>
  <c r="E110" i="6"/>
  <c r="P115" i="5" s="1"/>
  <c r="D110" i="6"/>
  <c r="O115" i="5" s="1"/>
  <c r="C110" i="6"/>
  <c r="N115" i="5" s="1"/>
  <c r="E109" i="6"/>
  <c r="P114" i="5" s="1"/>
  <c r="D109" i="6"/>
  <c r="O114" i="5" s="1"/>
  <c r="C109" i="6"/>
  <c r="N114" i="5" s="1"/>
  <c r="E108" i="6"/>
  <c r="P113" i="5" s="1"/>
  <c r="D108" i="6"/>
  <c r="O113" i="5" s="1"/>
  <c r="C108" i="6"/>
  <c r="N113" i="5" s="1"/>
  <c r="E30" i="6"/>
  <c r="P112" i="5" s="1"/>
  <c r="D30" i="6"/>
  <c r="O112" i="5" s="1"/>
  <c r="C30" i="6"/>
  <c r="N112" i="5" s="1"/>
  <c r="E107" i="6"/>
  <c r="P111" i="5" s="1"/>
  <c r="D107" i="6"/>
  <c r="O111" i="5" s="1"/>
  <c r="C107" i="6"/>
  <c r="N111" i="5" s="1"/>
  <c r="E106" i="6"/>
  <c r="P110" i="5" s="1"/>
  <c r="D106" i="6"/>
  <c r="O110" i="5" s="1"/>
  <c r="C106" i="6"/>
  <c r="N110" i="5" s="1"/>
  <c r="E105" i="6"/>
  <c r="P109" i="5" s="1"/>
  <c r="D105" i="6"/>
  <c r="O109" i="5" s="1"/>
  <c r="C105" i="6"/>
  <c r="N109" i="5" s="1"/>
  <c r="E104" i="6"/>
  <c r="P108" i="5" s="1"/>
  <c r="D104" i="6"/>
  <c r="O108" i="5" s="1"/>
  <c r="C104" i="6"/>
  <c r="N108" i="5" s="1"/>
  <c r="E103" i="6"/>
  <c r="P107" i="5" s="1"/>
  <c r="D103" i="6"/>
  <c r="O107" i="5" s="1"/>
  <c r="C103" i="6"/>
  <c r="N107" i="5" s="1"/>
  <c r="E102" i="6"/>
  <c r="P106" i="5" s="1"/>
  <c r="D102" i="6"/>
  <c r="O106" i="5" s="1"/>
  <c r="C102" i="6"/>
  <c r="N106" i="5" s="1"/>
  <c r="E101" i="6"/>
  <c r="P105" i="5" s="1"/>
  <c r="D101" i="6"/>
  <c r="O105" i="5" s="1"/>
  <c r="C101" i="6"/>
  <c r="N105" i="5" s="1"/>
  <c r="E100" i="6"/>
  <c r="P104" i="5" s="1"/>
  <c r="D100" i="6"/>
  <c r="O104" i="5" s="1"/>
  <c r="C100" i="6"/>
  <c r="N104" i="5" s="1"/>
  <c r="E99" i="6"/>
  <c r="P103" i="5" s="1"/>
  <c r="D99" i="6"/>
  <c r="O103" i="5" s="1"/>
  <c r="C99" i="6"/>
  <c r="N103" i="5" s="1"/>
  <c r="E98" i="6"/>
  <c r="P102" i="5" s="1"/>
  <c r="D98" i="6"/>
  <c r="O102" i="5" s="1"/>
  <c r="C98" i="6"/>
  <c r="N102" i="5" s="1"/>
  <c r="E96" i="6"/>
  <c r="P101" i="5" s="1"/>
  <c r="D96" i="6"/>
  <c r="O101" i="5" s="1"/>
  <c r="C96" i="6"/>
  <c r="N101" i="5" s="1"/>
  <c r="E95" i="6"/>
  <c r="P97" i="5" s="1"/>
  <c r="D95" i="6"/>
  <c r="O97" i="5" s="1"/>
  <c r="C95" i="6"/>
  <c r="N97" i="5" s="1"/>
  <c r="E97" i="6"/>
  <c r="P100" i="5" s="1"/>
  <c r="D97" i="6"/>
  <c r="O100" i="5" s="1"/>
  <c r="C97" i="6"/>
  <c r="N100" i="5" s="1"/>
  <c r="E94" i="6"/>
  <c r="P99" i="5" s="1"/>
  <c r="D94" i="6"/>
  <c r="O99" i="5" s="1"/>
  <c r="C94" i="6"/>
  <c r="N99" i="5" s="1"/>
  <c r="E93" i="6"/>
  <c r="P98" i="5" s="1"/>
  <c r="D93" i="6"/>
  <c r="O98" i="5" s="1"/>
  <c r="C93" i="6"/>
  <c r="N98" i="5" s="1"/>
  <c r="E92" i="6"/>
  <c r="P96" i="5" s="1"/>
  <c r="D92" i="6"/>
  <c r="O96" i="5" s="1"/>
  <c r="C92" i="6"/>
  <c r="N96" i="5" s="1"/>
  <c r="E91" i="6"/>
  <c r="P95" i="5" s="1"/>
  <c r="D91" i="6"/>
  <c r="O95" i="5" s="1"/>
  <c r="C91" i="6"/>
  <c r="N95" i="5" s="1"/>
  <c r="E90" i="6"/>
  <c r="P94" i="5" s="1"/>
  <c r="D90" i="6"/>
  <c r="O94" i="5" s="1"/>
  <c r="C90" i="6"/>
  <c r="N94" i="5" s="1"/>
  <c r="E89" i="6"/>
  <c r="P93" i="5" s="1"/>
  <c r="D89" i="6"/>
  <c r="O93" i="5" s="1"/>
  <c r="C89" i="6"/>
  <c r="N93" i="5" s="1"/>
  <c r="E88" i="6"/>
  <c r="P92" i="5" s="1"/>
  <c r="D88" i="6"/>
  <c r="O92" i="5" s="1"/>
  <c r="C88" i="6"/>
  <c r="N92" i="5" s="1"/>
  <c r="E87" i="6"/>
  <c r="P91" i="5" s="1"/>
  <c r="D87" i="6"/>
  <c r="O91" i="5" s="1"/>
  <c r="C87" i="6"/>
  <c r="N91" i="5" s="1"/>
  <c r="E86" i="6"/>
  <c r="P90" i="5" s="1"/>
  <c r="D86" i="6"/>
  <c r="O90" i="5" s="1"/>
  <c r="C86" i="6"/>
  <c r="N90" i="5" s="1"/>
  <c r="E85" i="6"/>
  <c r="P89" i="5" s="1"/>
  <c r="D85" i="6"/>
  <c r="O89" i="5" s="1"/>
  <c r="C85" i="6"/>
  <c r="N89" i="5" s="1"/>
  <c r="E84" i="6"/>
  <c r="P88" i="5" s="1"/>
  <c r="D84" i="6"/>
  <c r="O88" i="5" s="1"/>
  <c r="C84" i="6"/>
  <c r="N88" i="5" s="1"/>
  <c r="E83" i="6"/>
  <c r="P87" i="5" s="1"/>
  <c r="D83" i="6"/>
  <c r="O87" i="5" s="1"/>
  <c r="C83" i="6"/>
  <c r="N87" i="5" s="1"/>
  <c r="E82" i="6"/>
  <c r="P86" i="5" s="1"/>
  <c r="D82" i="6"/>
  <c r="O86" i="5" s="1"/>
  <c r="C82" i="6"/>
  <c r="N86" i="5" s="1"/>
  <c r="E81" i="6"/>
  <c r="P85" i="5" s="1"/>
  <c r="D81" i="6"/>
  <c r="O85" i="5" s="1"/>
  <c r="C81" i="6"/>
  <c r="N85" i="5" s="1"/>
  <c r="E80" i="6"/>
  <c r="P84" i="5" s="1"/>
  <c r="D80" i="6"/>
  <c r="O84" i="5" s="1"/>
  <c r="C80" i="6"/>
  <c r="N84" i="5" s="1"/>
  <c r="E79" i="6"/>
  <c r="P83" i="5" s="1"/>
  <c r="D79" i="6"/>
  <c r="O83" i="5" s="1"/>
  <c r="C79" i="6"/>
  <c r="N83" i="5" s="1"/>
  <c r="E78" i="6"/>
  <c r="P82" i="5" s="1"/>
  <c r="D78" i="6"/>
  <c r="O82" i="5" s="1"/>
  <c r="C78" i="6"/>
  <c r="N82" i="5" s="1"/>
  <c r="E77" i="6"/>
  <c r="P81" i="5" s="1"/>
  <c r="D77" i="6"/>
  <c r="O81" i="5" s="1"/>
  <c r="C77" i="6"/>
  <c r="N81" i="5" s="1"/>
  <c r="E76" i="6"/>
  <c r="P80" i="5" s="1"/>
  <c r="D76" i="6"/>
  <c r="O80" i="5" s="1"/>
  <c r="C76" i="6"/>
  <c r="N80" i="5" s="1"/>
  <c r="E75" i="6"/>
  <c r="P79" i="5" s="1"/>
  <c r="D75" i="6"/>
  <c r="O79" i="5" s="1"/>
  <c r="C75" i="6"/>
  <c r="N79" i="5" s="1"/>
  <c r="E74" i="6"/>
  <c r="P78" i="5" s="1"/>
  <c r="D74" i="6"/>
  <c r="O78" i="5" s="1"/>
  <c r="C74" i="6"/>
  <c r="N78" i="5" s="1"/>
  <c r="E73" i="6"/>
  <c r="P77" i="5" s="1"/>
  <c r="D73" i="6"/>
  <c r="O77" i="5" s="1"/>
  <c r="C73" i="6"/>
  <c r="N77" i="5" s="1"/>
  <c r="E71" i="6"/>
  <c r="P76" i="5" s="1"/>
  <c r="D71" i="6"/>
  <c r="O76" i="5" s="1"/>
  <c r="C71" i="6"/>
  <c r="N76" i="5" s="1"/>
  <c r="E72" i="6"/>
  <c r="P75" i="5" s="1"/>
  <c r="D72" i="6"/>
  <c r="O75" i="5" s="1"/>
  <c r="C72" i="6"/>
  <c r="N75" i="5" s="1"/>
  <c r="E70" i="6"/>
  <c r="P74" i="5" s="1"/>
  <c r="D70" i="6"/>
  <c r="O74" i="5" s="1"/>
  <c r="C70" i="6"/>
  <c r="N74" i="5" s="1"/>
  <c r="E69" i="6"/>
  <c r="P73" i="5" s="1"/>
  <c r="D69" i="6"/>
  <c r="O73" i="5" s="1"/>
  <c r="C69" i="6"/>
  <c r="N73" i="5" s="1"/>
  <c r="E68" i="6"/>
  <c r="P72" i="5" s="1"/>
  <c r="D68" i="6"/>
  <c r="O72" i="5" s="1"/>
  <c r="C68" i="6"/>
  <c r="N72" i="5" s="1"/>
  <c r="E67" i="6"/>
  <c r="P71" i="5" s="1"/>
  <c r="D67" i="6"/>
  <c r="O71" i="5" s="1"/>
  <c r="C67" i="6"/>
  <c r="N71" i="5" s="1"/>
  <c r="E66" i="6"/>
  <c r="P70" i="5" s="1"/>
  <c r="D66" i="6"/>
  <c r="O70" i="5" s="1"/>
  <c r="C66" i="6"/>
  <c r="N70" i="5" s="1"/>
  <c r="E65" i="6"/>
  <c r="P69" i="5" s="1"/>
  <c r="D65" i="6"/>
  <c r="O69" i="5" s="1"/>
  <c r="C65" i="6"/>
  <c r="N69" i="5" s="1"/>
  <c r="E64" i="6"/>
  <c r="P68" i="5" s="1"/>
  <c r="D64" i="6"/>
  <c r="O68" i="5" s="1"/>
  <c r="C64" i="6"/>
  <c r="N68" i="5" s="1"/>
  <c r="E63" i="6"/>
  <c r="P67" i="5" s="1"/>
  <c r="D63" i="6"/>
  <c r="O67" i="5" s="1"/>
  <c r="C63" i="6"/>
  <c r="N67" i="5" s="1"/>
  <c r="E62" i="6"/>
  <c r="P66" i="5" s="1"/>
  <c r="D62" i="6"/>
  <c r="O66" i="5" s="1"/>
  <c r="C62" i="6"/>
  <c r="N66" i="5" s="1"/>
  <c r="E61" i="6"/>
  <c r="P65" i="5" s="1"/>
  <c r="D61" i="6"/>
  <c r="O65" i="5" s="1"/>
  <c r="C61" i="6"/>
  <c r="N65" i="5" s="1"/>
  <c r="E60" i="6"/>
  <c r="P64" i="5" s="1"/>
  <c r="D60" i="6"/>
  <c r="O64" i="5" s="1"/>
  <c r="C60" i="6"/>
  <c r="N64" i="5" s="1"/>
  <c r="E59" i="6"/>
  <c r="P63" i="5" s="1"/>
  <c r="D59" i="6"/>
  <c r="O63" i="5" s="1"/>
  <c r="C59" i="6"/>
  <c r="N63" i="5" s="1"/>
  <c r="E58" i="6"/>
  <c r="P62" i="5" s="1"/>
  <c r="D58" i="6"/>
  <c r="O62" i="5" s="1"/>
  <c r="C58" i="6"/>
  <c r="N62" i="5" s="1"/>
  <c r="E57" i="6"/>
  <c r="P61" i="5" s="1"/>
  <c r="D57" i="6"/>
  <c r="O61" i="5" s="1"/>
  <c r="C57" i="6"/>
  <c r="N61" i="5" s="1"/>
  <c r="E56" i="6"/>
  <c r="P60" i="5" s="1"/>
  <c r="D56" i="6"/>
  <c r="O60" i="5" s="1"/>
  <c r="C56" i="6"/>
  <c r="N60" i="5" s="1"/>
  <c r="E55" i="6"/>
  <c r="P59" i="5" s="1"/>
  <c r="D55" i="6"/>
  <c r="O59" i="5" s="1"/>
  <c r="C55" i="6"/>
  <c r="N59" i="5" s="1"/>
  <c r="E54" i="6"/>
  <c r="P58" i="5" s="1"/>
  <c r="D54" i="6"/>
  <c r="O58" i="5" s="1"/>
  <c r="C54" i="6"/>
  <c r="N58" i="5" s="1"/>
  <c r="E53" i="6"/>
  <c r="P57" i="5" s="1"/>
  <c r="D53" i="6"/>
  <c r="O57" i="5" s="1"/>
  <c r="C53" i="6"/>
  <c r="N57" i="5" s="1"/>
  <c r="E52" i="6"/>
  <c r="P56" i="5" s="1"/>
  <c r="D52" i="6"/>
  <c r="O56" i="5" s="1"/>
  <c r="C52" i="6"/>
  <c r="N56" i="5" s="1"/>
  <c r="E51" i="6"/>
  <c r="P55" i="5" s="1"/>
  <c r="D51" i="6"/>
  <c r="O55" i="5" s="1"/>
  <c r="C51" i="6"/>
  <c r="N55" i="5" s="1"/>
  <c r="E50" i="6"/>
  <c r="P54" i="5" s="1"/>
  <c r="D50" i="6"/>
  <c r="O54" i="5" s="1"/>
  <c r="C50" i="6"/>
  <c r="N54" i="5" s="1"/>
  <c r="E49" i="6"/>
  <c r="P53" i="5" s="1"/>
  <c r="D49" i="6"/>
  <c r="O53" i="5" s="1"/>
  <c r="C49" i="6"/>
  <c r="N53" i="5" s="1"/>
  <c r="E48" i="6"/>
  <c r="P52" i="5" s="1"/>
  <c r="D48" i="6"/>
  <c r="O52" i="5" s="1"/>
  <c r="C48" i="6"/>
  <c r="N52" i="5" s="1"/>
  <c r="E47" i="6"/>
  <c r="P51" i="5" s="1"/>
  <c r="D47" i="6"/>
  <c r="O51" i="5" s="1"/>
  <c r="C47" i="6"/>
  <c r="N51" i="5" s="1"/>
  <c r="E46" i="6"/>
  <c r="P50" i="5" s="1"/>
  <c r="D46" i="6"/>
  <c r="O50" i="5" s="1"/>
  <c r="C46" i="6"/>
  <c r="N50" i="5" s="1"/>
  <c r="E45" i="6"/>
  <c r="P49" i="5" s="1"/>
  <c r="D45" i="6"/>
  <c r="O49" i="5" s="1"/>
  <c r="C45" i="6"/>
  <c r="N49" i="5" s="1"/>
  <c r="E44" i="6"/>
  <c r="P48" i="5" s="1"/>
  <c r="D44" i="6"/>
  <c r="O48" i="5" s="1"/>
  <c r="C44" i="6"/>
  <c r="N48" i="5" s="1"/>
  <c r="E43" i="6"/>
  <c r="P47" i="5" s="1"/>
  <c r="D43" i="6"/>
  <c r="O47" i="5" s="1"/>
  <c r="C43" i="6"/>
  <c r="N47" i="5" s="1"/>
  <c r="E42" i="6"/>
  <c r="P46" i="5" s="1"/>
  <c r="D42" i="6"/>
  <c r="O46" i="5" s="1"/>
  <c r="C42" i="6"/>
  <c r="N46" i="5" s="1"/>
  <c r="E41" i="6"/>
  <c r="P45" i="5" s="1"/>
  <c r="D41" i="6"/>
  <c r="O45" i="5" s="1"/>
  <c r="C41" i="6"/>
  <c r="N45" i="5" s="1"/>
  <c r="E40" i="6"/>
  <c r="P44" i="5" s="1"/>
  <c r="D40" i="6"/>
  <c r="O44" i="5" s="1"/>
  <c r="C40" i="6"/>
  <c r="N44" i="5" s="1"/>
  <c r="E39" i="6"/>
  <c r="P43" i="5" s="1"/>
  <c r="D39" i="6"/>
  <c r="O43" i="5" s="1"/>
  <c r="C39" i="6"/>
  <c r="N43" i="5" s="1"/>
  <c r="E38" i="6"/>
  <c r="P42" i="5" s="1"/>
  <c r="D38" i="6"/>
  <c r="O42" i="5" s="1"/>
  <c r="C38" i="6"/>
  <c r="N42" i="5" s="1"/>
  <c r="E37" i="6"/>
  <c r="P41" i="5" s="1"/>
  <c r="D37" i="6"/>
  <c r="O41" i="5" s="1"/>
  <c r="C37" i="6"/>
  <c r="N41" i="5" s="1"/>
  <c r="E36" i="6"/>
  <c r="P40" i="5" s="1"/>
  <c r="D36" i="6"/>
  <c r="O40" i="5" s="1"/>
  <c r="C36" i="6"/>
  <c r="N40" i="5" s="1"/>
  <c r="E35" i="6"/>
  <c r="P39" i="5" s="1"/>
  <c r="D35" i="6"/>
  <c r="O39" i="5" s="1"/>
  <c r="C35" i="6"/>
  <c r="N39" i="5" s="1"/>
  <c r="E34" i="6"/>
  <c r="P38" i="5" s="1"/>
  <c r="D34" i="6"/>
  <c r="O38" i="5" s="1"/>
  <c r="C34" i="6"/>
  <c r="N38" i="5" s="1"/>
  <c r="E33" i="6"/>
  <c r="P37" i="5" s="1"/>
  <c r="D33" i="6"/>
  <c r="O37" i="5" s="1"/>
  <c r="C33" i="6"/>
  <c r="N37" i="5" s="1"/>
  <c r="E32" i="6"/>
  <c r="P36" i="5" s="1"/>
  <c r="D32" i="6"/>
  <c r="O36" i="5" s="1"/>
  <c r="C32" i="6"/>
  <c r="N36" i="5" s="1"/>
  <c r="E31" i="6"/>
  <c r="P35" i="5" s="1"/>
  <c r="D31" i="6"/>
  <c r="O35" i="5" s="1"/>
  <c r="C31" i="6"/>
  <c r="N35" i="5" s="1"/>
  <c r="E29" i="6"/>
  <c r="P34" i="5" s="1"/>
  <c r="D29" i="6"/>
  <c r="O34" i="5" s="1"/>
  <c r="C29" i="6"/>
  <c r="N34" i="5" s="1"/>
  <c r="E28" i="6"/>
  <c r="P33" i="5" s="1"/>
  <c r="D28" i="6"/>
  <c r="O33" i="5" s="1"/>
  <c r="C28" i="6"/>
  <c r="N33" i="5" s="1"/>
  <c r="E27" i="6"/>
  <c r="P32" i="5" s="1"/>
  <c r="D27" i="6"/>
  <c r="O32" i="5" s="1"/>
  <c r="C27" i="6"/>
  <c r="N32" i="5" s="1"/>
  <c r="E26" i="6"/>
  <c r="P31" i="5" s="1"/>
  <c r="D26" i="6"/>
  <c r="O31" i="5" s="1"/>
  <c r="C26" i="6"/>
  <c r="N31" i="5" s="1"/>
  <c r="E25" i="6"/>
  <c r="P30" i="5" s="1"/>
  <c r="D25" i="6"/>
  <c r="O30" i="5" s="1"/>
  <c r="C25" i="6"/>
  <c r="N30" i="5" s="1"/>
  <c r="E24" i="6"/>
  <c r="P29" i="5" s="1"/>
  <c r="D24" i="6"/>
  <c r="O29" i="5" s="1"/>
  <c r="C24" i="6"/>
  <c r="N29" i="5" s="1"/>
  <c r="E625" i="6"/>
  <c r="P28" i="5" s="1"/>
  <c r="D625" i="6"/>
  <c r="O28" i="5" s="1"/>
  <c r="C625" i="6"/>
  <c r="N28" i="5" s="1"/>
  <c r="E23" i="6"/>
  <c r="P27" i="5" s="1"/>
  <c r="D23" i="6"/>
  <c r="O27" i="5" s="1"/>
  <c r="C23" i="6"/>
  <c r="N27" i="5" s="1"/>
  <c r="E22" i="6"/>
  <c r="P26" i="5" s="1"/>
  <c r="D22" i="6"/>
  <c r="O26" i="5" s="1"/>
  <c r="C22" i="6"/>
  <c r="N26" i="5" s="1"/>
  <c r="E21" i="6"/>
  <c r="P25" i="5" s="1"/>
  <c r="D21" i="6"/>
  <c r="O25" i="5" s="1"/>
  <c r="C21" i="6"/>
  <c r="N25" i="5" s="1"/>
  <c r="E20" i="6"/>
  <c r="P24" i="5" s="1"/>
  <c r="D20" i="6"/>
  <c r="O24" i="5" s="1"/>
  <c r="C20" i="6"/>
  <c r="N24" i="5" s="1"/>
  <c r="E19" i="6"/>
  <c r="P23" i="5" s="1"/>
  <c r="D19" i="6"/>
  <c r="O23" i="5" s="1"/>
  <c r="C19" i="6"/>
  <c r="N23" i="5" s="1"/>
  <c r="E18" i="6"/>
  <c r="P22" i="5" s="1"/>
  <c r="D18" i="6"/>
  <c r="O22" i="5" s="1"/>
  <c r="C18" i="6"/>
  <c r="N22" i="5" s="1"/>
  <c r="E17" i="6"/>
  <c r="P21" i="5" s="1"/>
  <c r="D17" i="6"/>
  <c r="O21" i="5" s="1"/>
  <c r="C17" i="6"/>
  <c r="N21" i="5" s="1"/>
  <c r="E16" i="6"/>
  <c r="P20" i="5" s="1"/>
  <c r="D16" i="6"/>
  <c r="O20" i="5" s="1"/>
  <c r="C16" i="6"/>
  <c r="N20" i="5" s="1"/>
  <c r="E15" i="6"/>
  <c r="P19" i="5" s="1"/>
  <c r="D15" i="6"/>
  <c r="O19" i="5" s="1"/>
  <c r="C15" i="6"/>
  <c r="N19" i="5" s="1"/>
  <c r="E14" i="6"/>
  <c r="P18" i="5" s="1"/>
  <c r="D14" i="6"/>
  <c r="O18" i="5" s="1"/>
  <c r="C14" i="6"/>
  <c r="N18" i="5" s="1"/>
  <c r="E13" i="6"/>
  <c r="P17" i="5" s="1"/>
  <c r="D13" i="6"/>
  <c r="O17" i="5" s="1"/>
  <c r="C13" i="6"/>
  <c r="N17" i="5" s="1"/>
  <c r="E12" i="6"/>
  <c r="P16" i="5" s="1"/>
  <c r="D12" i="6"/>
  <c r="O16" i="5" s="1"/>
  <c r="C12" i="6"/>
  <c r="N16" i="5" s="1"/>
  <c r="E11" i="6"/>
  <c r="P15" i="5" s="1"/>
  <c r="D11" i="6"/>
  <c r="O15" i="5" s="1"/>
  <c r="C11" i="6"/>
  <c r="N15" i="5" s="1"/>
  <c r="E10" i="6"/>
  <c r="P14" i="5" s="1"/>
  <c r="D10" i="6"/>
  <c r="O14" i="5" s="1"/>
  <c r="C10" i="6"/>
  <c r="N14" i="5" s="1"/>
  <c r="E9" i="6"/>
  <c r="P13" i="5" s="1"/>
  <c r="D9" i="6"/>
  <c r="O13" i="5" s="1"/>
  <c r="C9" i="6"/>
  <c r="N13" i="5" s="1"/>
  <c r="E8" i="6"/>
  <c r="P12" i="5" s="1"/>
  <c r="D8" i="6"/>
  <c r="O12" i="5" s="1"/>
  <c r="C8" i="6"/>
  <c r="N12" i="5" s="1"/>
  <c r="E7" i="6"/>
  <c r="P11" i="5" s="1"/>
  <c r="D7" i="6"/>
  <c r="O11" i="5" s="1"/>
  <c r="C7" i="6"/>
  <c r="N11" i="5" s="1"/>
  <c r="E6" i="6"/>
  <c r="P10" i="5" s="1"/>
  <c r="D6" i="6"/>
  <c r="O10" i="5" s="1"/>
  <c r="C6" i="6"/>
  <c r="N10" i="5" s="1"/>
  <c r="E5" i="6"/>
  <c r="P9" i="5" s="1"/>
  <c r="D5" i="6"/>
  <c r="O9" i="5" s="1"/>
  <c r="C5" i="6"/>
  <c r="N9" i="5" s="1"/>
  <c r="E4" i="6"/>
  <c r="P8" i="5" s="1"/>
  <c r="D4" i="6"/>
  <c r="O8" i="5" s="1"/>
  <c r="C4" i="6"/>
  <c r="N8" i="5" s="1"/>
  <c r="E3" i="6"/>
  <c r="P7" i="5" s="1"/>
  <c r="D3" i="6"/>
  <c r="O7" i="5" s="1"/>
  <c r="C3" i="6"/>
  <c r="N7" i="5" s="1"/>
  <c r="E2" i="6"/>
  <c r="P6" i="5" s="1"/>
  <c r="D2" i="6"/>
  <c r="O6" i="5" s="1"/>
  <c r="C2" i="6"/>
  <c r="N6" i="5" s="1"/>
  <c r="J856" i="3" l="1"/>
  <c r="F857" i="5" s="1"/>
  <c r="J855" i="3"/>
  <c r="F856" i="5" s="1"/>
  <c r="I856" i="5" s="1"/>
  <c r="L856" i="5" s="1"/>
  <c r="M856" i="5" s="1"/>
  <c r="J854" i="3"/>
  <c r="F855" i="5" s="1"/>
  <c r="J853" i="3"/>
  <c r="F854" i="5" s="1"/>
  <c r="J852" i="3"/>
  <c r="F853" i="5" s="1"/>
  <c r="J851" i="3"/>
  <c r="F852" i="5" s="1"/>
  <c r="J850" i="3"/>
  <c r="F851" i="5" s="1"/>
  <c r="J849" i="3"/>
  <c r="F850" i="5" s="1"/>
  <c r="J848" i="3"/>
  <c r="F849" i="5" s="1"/>
  <c r="J847" i="3"/>
  <c r="F848" i="5" s="1"/>
  <c r="J846" i="3"/>
  <c r="F847" i="5" s="1"/>
  <c r="I847" i="5" s="1"/>
  <c r="L847" i="5" s="1"/>
  <c r="M847" i="5" s="1"/>
  <c r="J845" i="3"/>
  <c r="F846" i="5" s="1"/>
  <c r="J844" i="3"/>
  <c r="F845" i="5" s="1"/>
  <c r="J843" i="3"/>
  <c r="F844" i="5" s="1"/>
  <c r="J842" i="3"/>
  <c r="F843" i="5" s="1"/>
  <c r="J841" i="3"/>
  <c r="F842" i="5" s="1"/>
  <c r="J840" i="3"/>
  <c r="F841" i="5" s="1"/>
  <c r="J839" i="3"/>
  <c r="F840" i="5" s="1"/>
  <c r="J838" i="3"/>
  <c r="F839" i="5" s="1"/>
  <c r="J837" i="3"/>
  <c r="F838" i="5" s="1"/>
  <c r="J836" i="3"/>
  <c r="F837" i="5" s="1"/>
  <c r="J835" i="3"/>
  <c r="F836" i="5" s="1"/>
  <c r="J834" i="3"/>
  <c r="F835" i="5" s="1"/>
  <c r="J833" i="3"/>
  <c r="F834" i="5" s="1"/>
  <c r="J832" i="3"/>
  <c r="F833" i="5" s="1"/>
  <c r="J831" i="3"/>
  <c r="F832" i="5" s="1"/>
  <c r="I832" i="5" s="1"/>
  <c r="L832" i="5" s="1"/>
  <c r="M832" i="5" s="1"/>
  <c r="J830" i="3"/>
  <c r="F831" i="5" s="1"/>
  <c r="I831" i="5" s="1"/>
  <c r="L831" i="5" s="1"/>
  <c r="M831" i="5" s="1"/>
  <c r="J829" i="3"/>
  <c r="F830" i="5" s="1"/>
  <c r="J828" i="3"/>
  <c r="F829" i="5" s="1"/>
  <c r="J827" i="3"/>
  <c r="F828" i="5" s="1"/>
  <c r="J826" i="3"/>
  <c r="F827" i="5" s="1"/>
  <c r="J825" i="3"/>
  <c r="F826" i="5" s="1"/>
  <c r="I826" i="5" s="1"/>
  <c r="L826" i="5" s="1"/>
  <c r="M826" i="5" s="1"/>
  <c r="J824" i="3"/>
  <c r="F825" i="5" s="1"/>
  <c r="J823" i="3"/>
  <c r="F824" i="5" s="1"/>
  <c r="J822" i="3"/>
  <c r="F823" i="5" s="1"/>
  <c r="J821" i="3"/>
  <c r="F822" i="5" s="1"/>
  <c r="J820" i="3"/>
  <c r="F821" i="5" s="1"/>
  <c r="J819" i="3"/>
  <c r="F820" i="5" s="1"/>
  <c r="J818" i="3"/>
  <c r="F819" i="5" s="1"/>
  <c r="J817" i="3"/>
  <c r="F818" i="5" s="1"/>
  <c r="J816" i="3"/>
  <c r="F817" i="5" s="1"/>
  <c r="J815" i="3"/>
  <c r="F816" i="5" s="1"/>
  <c r="J814" i="3"/>
  <c r="F815" i="5" s="1"/>
  <c r="J813" i="3"/>
  <c r="F814" i="5" s="1"/>
  <c r="J812" i="3"/>
  <c r="F813" i="5" s="1"/>
  <c r="J811" i="3"/>
  <c r="F812" i="5" s="1"/>
  <c r="J810" i="3"/>
  <c r="F811" i="5" s="1"/>
  <c r="J809" i="3"/>
  <c r="F810" i="5" s="1"/>
  <c r="J808" i="3"/>
  <c r="F809" i="5" s="1"/>
  <c r="J807" i="3"/>
  <c r="F808" i="5" s="1"/>
  <c r="J806" i="3"/>
  <c r="F807" i="5" s="1"/>
  <c r="J805" i="3"/>
  <c r="F806" i="5" s="1"/>
  <c r="J804" i="3"/>
  <c r="F805" i="5" s="1"/>
  <c r="J803" i="3"/>
  <c r="F804" i="5" s="1"/>
  <c r="J802" i="3"/>
  <c r="F803" i="5" s="1"/>
  <c r="I803" i="5" s="1"/>
  <c r="L803" i="5" s="1"/>
  <c r="M803" i="5" s="1"/>
  <c r="J801" i="3"/>
  <c r="F802" i="5" s="1"/>
  <c r="J800" i="3"/>
  <c r="F801" i="5" s="1"/>
  <c r="J799" i="3"/>
  <c r="F800" i="5" s="1"/>
  <c r="J798" i="3"/>
  <c r="F799" i="5" s="1"/>
  <c r="J797" i="3"/>
  <c r="F798" i="5" s="1"/>
  <c r="J796" i="3"/>
  <c r="F797" i="5" s="1"/>
  <c r="J795" i="3"/>
  <c r="F796" i="5" s="1"/>
  <c r="J794" i="3"/>
  <c r="F795" i="5" s="1"/>
  <c r="J793" i="3"/>
  <c r="F794" i="5" s="1"/>
  <c r="J792" i="3"/>
  <c r="F793" i="5" s="1"/>
  <c r="J791" i="3"/>
  <c r="F792" i="5" s="1"/>
  <c r="J790" i="3"/>
  <c r="F791" i="5" s="1"/>
  <c r="J789" i="3"/>
  <c r="F790" i="5" s="1"/>
  <c r="J788" i="3"/>
  <c r="F789" i="5" s="1"/>
  <c r="J787" i="3"/>
  <c r="F788" i="5" s="1"/>
  <c r="J786" i="3"/>
  <c r="F787" i="5" s="1"/>
  <c r="J785" i="3"/>
  <c r="F786" i="5" s="1"/>
  <c r="J784" i="3"/>
  <c r="F785" i="5" s="1"/>
  <c r="J783" i="3"/>
  <c r="F784" i="5" s="1"/>
  <c r="J782" i="3"/>
  <c r="F783" i="5" s="1"/>
  <c r="J781" i="3"/>
  <c r="F782" i="5" s="1"/>
  <c r="J780" i="3"/>
  <c r="F781" i="5" s="1"/>
  <c r="J779" i="3"/>
  <c r="F780" i="5" s="1"/>
  <c r="J778" i="3"/>
  <c r="F779" i="5" s="1"/>
  <c r="J777" i="3"/>
  <c r="F778" i="5" s="1"/>
  <c r="J776" i="3"/>
  <c r="F777" i="5" s="1"/>
  <c r="J775" i="3"/>
  <c r="F776" i="5" s="1"/>
  <c r="J774" i="3"/>
  <c r="F775" i="5" s="1"/>
  <c r="J773" i="3"/>
  <c r="F774" i="5" s="1"/>
  <c r="J772" i="3"/>
  <c r="F773" i="5" s="1"/>
  <c r="J771" i="3"/>
  <c r="F772" i="5" s="1"/>
  <c r="J770" i="3"/>
  <c r="F771" i="5" s="1"/>
  <c r="J769" i="3"/>
  <c r="F770" i="5" s="1"/>
  <c r="J768" i="3"/>
  <c r="F769" i="5" s="1"/>
  <c r="I769" i="5" s="1"/>
  <c r="L769" i="5" s="1"/>
  <c r="M769" i="5" s="1"/>
  <c r="J767" i="3"/>
  <c r="F768" i="5" s="1"/>
  <c r="J766" i="3"/>
  <c r="F767" i="5" s="1"/>
  <c r="J765" i="3"/>
  <c r="F766" i="5" s="1"/>
  <c r="J764" i="3"/>
  <c r="F765" i="5" s="1"/>
  <c r="J763" i="3"/>
  <c r="F764" i="5" s="1"/>
  <c r="J762" i="3"/>
  <c r="F763" i="5" s="1"/>
  <c r="J761" i="3"/>
  <c r="F762" i="5" s="1"/>
  <c r="J760" i="3"/>
  <c r="F761" i="5" s="1"/>
  <c r="J759" i="3"/>
  <c r="F760" i="5" s="1"/>
  <c r="J758" i="3"/>
  <c r="F759" i="5" s="1"/>
  <c r="J757" i="3"/>
  <c r="F758" i="5" s="1"/>
  <c r="J756" i="3"/>
  <c r="F757" i="5" s="1"/>
  <c r="J755" i="3"/>
  <c r="F756" i="5" s="1"/>
  <c r="J754" i="3"/>
  <c r="F755" i="5" s="1"/>
  <c r="J753" i="3"/>
  <c r="F754" i="5" s="1"/>
  <c r="J752" i="3"/>
  <c r="F753" i="5" s="1"/>
  <c r="J751" i="3"/>
  <c r="F752" i="5" s="1"/>
  <c r="J750" i="3"/>
  <c r="F751" i="5" s="1"/>
  <c r="J749" i="3"/>
  <c r="F750" i="5" s="1"/>
  <c r="J748" i="3"/>
  <c r="F749" i="5" s="1"/>
  <c r="J747" i="3"/>
  <c r="F748" i="5" s="1"/>
  <c r="J746" i="3"/>
  <c r="F747" i="5" s="1"/>
  <c r="J745" i="3"/>
  <c r="F746" i="5" s="1"/>
  <c r="J744" i="3"/>
  <c r="F745" i="5" s="1"/>
  <c r="J743" i="3"/>
  <c r="F744" i="5" s="1"/>
  <c r="J742" i="3"/>
  <c r="F743" i="5" s="1"/>
  <c r="J741" i="3"/>
  <c r="F742" i="5" s="1"/>
  <c r="J740" i="3"/>
  <c r="F741" i="5" s="1"/>
  <c r="J739" i="3"/>
  <c r="F740" i="5" s="1"/>
  <c r="J738" i="3"/>
  <c r="F739" i="5" s="1"/>
  <c r="J737" i="3"/>
  <c r="F738" i="5" s="1"/>
  <c r="J736" i="3"/>
  <c r="F737" i="5" s="1"/>
  <c r="J735" i="3"/>
  <c r="F736" i="5" s="1"/>
  <c r="J734" i="3"/>
  <c r="F735" i="5" s="1"/>
  <c r="J733" i="3"/>
  <c r="F734" i="5" s="1"/>
  <c r="J732" i="3"/>
  <c r="F733" i="5" s="1"/>
  <c r="J731" i="3"/>
  <c r="F732" i="5" s="1"/>
  <c r="J730" i="3"/>
  <c r="F731" i="5" s="1"/>
  <c r="J729" i="3"/>
  <c r="F730" i="5" s="1"/>
  <c r="J728" i="3"/>
  <c r="F729" i="5" s="1"/>
  <c r="J727" i="3"/>
  <c r="F728" i="5" s="1"/>
  <c r="J726" i="3"/>
  <c r="F727" i="5" s="1"/>
  <c r="J725" i="3"/>
  <c r="F726" i="5" s="1"/>
  <c r="J724" i="3"/>
  <c r="F725" i="5" s="1"/>
  <c r="J723" i="3"/>
  <c r="F724" i="5" s="1"/>
  <c r="I724" i="5" s="1"/>
  <c r="L724" i="5" s="1"/>
  <c r="M724" i="5" s="1"/>
  <c r="J722" i="3"/>
  <c r="F723" i="5" s="1"/>
  <c r="J721" i="3"/>
  <c r="F722" i="5" s="1"/>
  <c r="J720" i="3"/>
  <c r="F721" i="5" s="1"/>
  <c r="J719" i="3"/>
  <c r="F720" i="5" s="1"/>
  <c r="J718" i="3"/>
  <c r="F719" i="5" s="1"/>
  <c r="J717" i="3"/>
  <c r="F718" i="5" s="1"/>
  <c r="J716" i="3"/>
  <c r="F717" i="5" s="1"/>
  <c r="J715" i="3"/>
  <c r="F716" i="5" s="1"/>
  <c r="J714" i="3"/>
  <c r="F715" i="5" s="1"/>
  <c r="J713" i="3"/>
  <c r="F714" i="5" s="1"/>
  <c r="J712" i="3"/>
  <c r="F713" i="5" s="1"/>
  <c r="J711" i="3"/>
  <c r="F712" i="5" s="1"/>
  <c r="J710" i="3"/>
  <c r="F711" i="5" s="1"/>
  <c r="J709" i="3"/>
  <c r="F710" i="5" s="1"/>
  <c r="J708" i="3"/>
  <c r="F709" i="5" s="1"/>
  <c r="J707" i="3"/>
  <c r="F708" i="5" s="1"/>
  <c r="I708" i="5" s="1"/>
  <c r="L708" i="5" s="1"/>
  <c r="M708" i="5" s="1"/>
  <c r="J706" i="3"/>
  <c r="F707" i="5" s="1"/>
  <c r="J705" i="3"/>
  <c r="F706" i="5" s="1"/>
  <c r="J704" i="3"/>
  <c r="F705" i="5" s="1"/>
  <c r="J703" i="3"/>
  <c r="F704" i="5" s="1"/>
  <c r="J702" i="3"/>
  <c r="F703" i="5" s="1"/>
  <c r="J701" i="3"/>
  <c r="F702" i="5" s="1"/>
  <c r="J700" i="3"/>
  <c r="F701" i="5" s="1"/>
  <c r="J699" i="3"/>
  <c r="F700" i="5" s="1"/>
  <c r="J698" i="3"/>
  <c r="F699" i="5" s="1"/>
  <c r="J697" i="3"/>
  <c r="F698" i="5" s="1"/>
  <c r="J696" i="3"/>
  <c r="F697" i="5" s="1"/>
  <c r="J695" i="3"/>
  <c r="F696" i="5" s="1"/>
  <c r="J694" i="3"/>
  <c r="F695" i="5" s="1"/>
  <c r="J693" i="3"/>
  <c r="F694" i="5" s="1"/>
  <c r="J692" i="3"/>
  <c r="F693" i="5" s="1"/>
  <c r="J691" i="3"/>
  <c r="F692" i="5" s="1"/>
  <c r="J690" i="3"/>
  <c r="F691" i="5" s="1"/>
  <c r="J689" i="3"/>
  <c r="F690" i="5" s="1"/>
  <c r="J688" i="3"/>
  <c r="F689" i="5" s="1"/>
  <c r="J687" i="3"/>
  <c r="F688" i="5" s="1"/>
  <c r="J686" i="3"/>
  <c r="F687" i="5" s="1"/>
  <c r="J685" i="3"/>
  <c r="F686" i="5" s="1"/>
  <c r="J684" i="3"/>
  <c r="F685" i="5" s="1"/>
  <c r="J683" i="3"/>
  <c r="F684" i="5" s="1"/>
  <c r="J682" i="3"/>
  <c r="F683" i="5" s="1"/>
  <c r="J681" i="3"/>
  <c r="F682" i="5" s="1"/>
  <c r="J680" i="3"/>
  <c r="F681" i="5" s="1"/>
  <c r="J679" i="3"/>
  <c r="F680" i="5" s="1"/>
  <c r="J678" i="3"/>
  <c r="F679" i="5" s="1"/>
  <c r="J677" i="3"/>
  <c r="F678" i="5" s="1"/>
  <c r="J676" i="3"/>
  <c r="F677" i="5" s="1"/>
  <c r="J675" i="3"/>
  <c r="F676" i="5" s="1"/>
  <c r="J674" i="3"/>
  <c r="F675" i="5" s="1"/>
  <c r="J673" i="3"/>
  <c r="F674" i="5" s="1"/>
  <c r="J672" i="3"/>
  <c r="F673" i="5" s="1"/>
  <c r="J671" i="3"/>
  <c r="F672" i="5" s="1"/>
  <c r="J670" i="3"/>
  <c r="F671" i="5" s="1"/>
  <c r="J669" i="3"/>
  <c r="F670" i="5" s="1"/>
  <c r="J668" i="3"/>
  <c r="F669" i="5" s="1"/>
  <c r="J667" i="3"/>
  <c r="F668" i="5" s="1"/>
  <c r="J666" i="3"/>
  <c r="F667" i="5" s="1"/>
  <c r="J665" i="3"/>
  <c r="F666" i="5" s="1"/>
  <c r="J664" i="3"/>
  <c r="F665" i="5" s="1"/>
  <c r="J663" i="3"/>
  <c r="F664" i="5" s="1"/>
  <c r="J662" i="3"/>
  <c r="F663" i="5" s="1"/>
  <c r="J661" i="3"/>
  <c r="F662" i="5" s="1"/>
  <c r="J660" i="3"/>
  <c r="F661" i="5" s="1"/>
  <c r="J659" i="3"/>
  <c r="F660" i="5" s="1"/>
  <c r="J658" i="3"/>
  <c r="F659" i="5" s="1"/>
  <c r="J657" i="3"/>
  <c r="F658" i="5" s="1"/>
  <c r="J656" i="3"/>
  <c r="F657" i="5" s="1"/>
  <c r="J655" i="3"/>
  <c r="F656" i="5" s="1"/>
  <c r="J654" i="3"/>
  <c r="F655" i="5" s="1"/>
  <c r="J653" i="3"/>
  <c r="F654" i="5" s="1"/>
  <c r="I654" i="5" s="1"/>
  <c r="L654" i="5" s="1"/>
  <c r="M654" i="5" s="1"/>
  <c r="J652" i="3"/>
  <c r="F653" i="5" s="1"/>
  <c r="J651" i="3"/>
  <c r="F652" i="5" s="1"/>
  <c r="J650" i="3"/>
  <c r="F651" i="5" s="1"/>
  <c r="J649" i="3"/>
  <c r="F650" i="5" s="1"/>
  <c r="J648" i="3"/>
  <c r="F649" i="5" s="1"/>
  <c r="J647" i="3"/>
  <c r="F648" i="5" s="1"/>
  <c r="J646" i="3"/>
  <c r="F647" i="5" s="1"/>
  <c r="J645" i="3"/>
  <c r="F646" i="5" s="1"/>
  <c r="I646" i="5" s="1"/>
  <c r="L646" i="5" s="1"/>
  <c r="M646" i="5" s="1"/>
  <c r="J644" i="3"/>
  <c r="F645" i="5" s="1"/>
  <c r="I645" i="5" s="1"/>
  <c r="L645" i="5" s="1"/>
  <c r="M645" i="5" s="1"/>
  <c r="J643" i="3"/>
  <c r="F644" i="5" s="1"/>
  <c r="J642" i="3"/>
  <c r="F643" i="5" s="1"/>
  <c r="J641" i="3"/>
  <c r="F642" i="5" s="1"/>
  <c r="J640" i="3"/>
  <c r="F641" i="5" s="1"/>
  <c r="J639" i="3"/>
  <c r="F640" i="5" s="1"/>
  <c r="J638" i="3"/>
  <c r="F639" i="5" s="1"/>
  <c r="J637" i="3"/>
  <c r="F638" i="5" s="1"/>
  <c r="J636" i="3"/>
  <c r="F637" i="5" s="1"/>
  <c r="J635" i="3"/>
  <c r="F636" i="5" s="1"/>
  <c r="J634" i="3"/>
  <c r="F635" i="5" s="1"/>
  <c r="J633" i="3"/>
  <c r="F634" i="5" s="1"/>
  <c r="J632" i="3"/>
  <c r="F633" i="5" s="1"/>
  <c r="J631" i="3"/>
  <c r="F632" i="5" s="1"/>
  <c r="J630" i="3"/>
  <c r="F631" i="5" s="1"/>
  <c r="J629" i="3"/>
  <c r="F630" i="5" s="1"/>
  <c r="J628" i="3"/>
  <c r="F629" i="5" s="1"/>
  <c r="J627" i="3"/>
  <c r="F628" i="5" s="1"/>
  <c r="J626" i="3"/>
  <c r="F627" i="5" s="1"/>
  <c r="J625" i="3"/>
  <c r="F626" i="5" s="1"/>
  <c r="J624" i="3"/>
  <c r="F625" i="5" s="1"/>
  <c r="J623" i="3"/>
  <c r="F624" i="5" s="1"/>
  <c r="J622" i="3"/>
  <c r="F623" i="5" s="1"/>
  <c r="J621" i="3"/>
  <c r="F622" i="5" s="1"/>
  <c r="J620" i="3"/>
  <c r="F621" i="5" s="1"/>
  <c r="J619" i="3"/>
  <c r="F620" i="5" s="1"/>
  <c r="J618" i="3"/>
  <c r="F619" i="5" s="1"/>
  <c r="J617" i="3"/>
  <c r="F618" i="5" s="1"/>
  <c r="J616" i="3"/>
  <c r="F617" i="5" s="1"/>
  <c r="J615" i="3"/>
  <c r="F616" i="5" s="1"/>
  <c r="J614" i="3"/>
  <c r="F615" i="5" s="1"/>
  <c r="J613" i="3"/>
  <c r="F614" i="5" s="1"/>
  <c r="J612" i="3"/>
  <c r="F613" i="5" s="1"/>
  <c r="J611" i="3"/>
  <c r="F612" i="5" s="1"/>
  <c r="J610" i="3"/>
  <c r="F611" i="5" s="1"/>
  <c r="J609" i="3"/>
  <c r="F610" i="5" s="1"/>
  <c r="J608" i="3"/>
  <c r="F609" i="5" s="1"/>
  <c r="I609" i="5" s="1"/>
  <c r="L609" i="5" s="1"/>
  <c r="M609" i="5" s="1"/>
  <c r="J607" i="3"/>
  <c r="F608" i="5" s="1"/>
  <c r="J606" i="3"/>
  <c r="F607" i="5" s="1"/>
  <c r="J605" i="3"/>
  <c r="F606" i="5" s="1"/>
  <c r="I606" i="5" s="1"/>
  <c r="L606" i="5" s="1"/>
  <c r="M606" i="5" s="1"/>
  <c r="J604" i="3"/>
  <c r="F605" i="5" s="1"/>
  <c r="J603" i="3"/>
  <c r="F604" i="5" s="1"/>
  <c r="J602" i="3"/>
  <c r="F603" i="5" s="1"/>
  <c r="J601" i="3"/>
  <c r="F602" i="5" s="1"/>
  <c r="J600" i="3"/>
  <c r="F601" i="5" s="1"/>
  <c r="J599" i="3"/>
  <c r="F600" i="5" s="1"/>
  <c r="J598" i="3"/>
  <c r="F599" i="5" s="1"/>
  <c r="J597" i="3"/>
  <c r="F598" i="5" s="1"/>
  <c r="J596" i="3"/>
  <c r="F597" i="5" s="1"/>
  <c r="J595" i="3"/>
  <c r="F596" i="5" s="1"/>
  <c r="J594" i="3"/>
  <c r="F595" i="5" s="1"/>
  <c r="J593" i="3"/>
  <c r="F594" i="5" s="1"/>
  <c r="J592" i="3"/>
  <c r="F593" i="5" s="1"/>
  <c r="J591" i="3"/>
  <c r="F592" i="5" s="1"/>
  <c r="J590" i="3"/>
  <c r="F591" i="5" s="1"/>
  <c r="J589" i="3"/>
  <c r="F590" i="5" s="1"/>
  <c r="J588" i="3"/>
  <c r="F589" i="5" s="1"/>
  <c r="J587" i="3"/>
  <c r="F588" i="5" s="1"/>
  <c r="J586" i="3"/>
  <c r="F587" i="5" s="1"/>
  <c r="J585" i="3"/>
  <c r="F586" i="5" s="1"/>
  <c r="J584" i="3"/>
  <c r="F585" i="5" s="1"/>
  <c r="J583" i="3"/>
  <c r="F584" i="5" s="1"/>
  <c r="J582" i="3"/>
  <c r="F583" i="5" s="1"/>
  <c r="J581" i="3"/>
  <c r="F582" i="5" s="1"/>
  <c r="J580" i="3"/>
  <c r="F581" i="5" s="1"/>
  <c r="J579" i="3"/>
  <c r="F580" i="5" s="1"/>
  <c r="J578" i="3"/>
  <c r="F579" i="5" s="1"/>
  <c r="J577" i="3"/>
  <c r="F578" i="5" s="1"/>
  <c r="J576" i="3"/>
  <c r="F577" i="5" s="1"/>
  <c r="J575" i="3"/>
  <c r="F576" i="5" s="1"/>
  <c r="J574" i="3"/>
  <c r="F575" i="5" s="1"/>
  <c r="J573" i="3"/>
  <c r="F574" i="5" s="1"/>
  <c r="I574" i="5" s="1"/>
  <c r="L574" i="5" s="1"/>
  <c r="M574" i="5" s="1"/>
  <c r="J572" i="3"/>
  <c r="F573" i="5" s="1"/>
  <c r="J571" i="3"/>
  <c r="F572" i="5" s="1"/>
  <c r="J570" i="3"/>
  <c r="F571" i="5" s="1"/>
  <c r="J569" i="3"/>
  <c r="F570" i="5" s="1"/>
  <c r="J568" i="3"/>
  <c r="F569" i="5" s="1"/>
  <c r="J567" i="3"/>
  <c r="F568" i="5" s="1"/>
  <c r="J566" i="3"/>
  <c r="F567" i="5" s="1"/>
  <c r="J565" i="3"/>
  <c r="F566" i="5" s="1"/>
  <c r="J564" i="3"/>
  <c r="F565" i="5" s="1"/>
  <c r="J563" i="3"/>
  <c r="F564" i="5" s="1"/>
  <c r="J562" i="3"/>
  <c r="F563" i="5" s="1"/>
  <c r="J561" i="3"/>
  <c r="F562" i="5" s="1"/>
  <c r="J560" i="3"/>
  <c r="F561" i="5" s="1"/>
  <c r="J559" i="3"/>
  <c r="F560" i="5" s="1"/>
  <c r="J558" i="3"/>
  <c r="F559" i="5" s="1"/>
  <c r="J557" i="3"/>
  <c r="F558" i="5" s="1"/>
  <c r="J556" i="3"/>
  <c r="F557" i="5" s="1"/>
  <c r="J555" i="3"/>
  <c r="F556" i="5" s="1"/>
  <c r="I556" i="5" s="1"/>
  <c r="L556" i="5" s="1"/>
  <c r="M556" i="5" s="1"/>
  <c r="J554" i="3"/>
  <c r="F555" i="5" s="1"/>
  <c r="J553" i="3"/>
  <c r="F554" i="5" s="1"/>
  <c r="I554" i="5" s="1"/>
  <c r="L554" i="5" s="1"/>
  <c r="M554" i="5" s="1"/>
  <c r="J552" i="3"/>
  <c r="F553" i="5" s="1"/>
  <c r="J551" i="3"/>
  <c r="F552" i="5" s="1"/>
  <c r="J550" i="3"/>
  <c r="F551" i="5" s="1"/>
  <c r="J549" i="3"/>
  <c r="F550" i="5" s="1"/>
  <c r="J548" i="3"/>
  <c r="F549" i="5" s="1"/>
  <c r="J547" i="3"/>
  <c r="F548" i="5" s="1"/>
  <c r="J546" i="3"/>
  <c r="F547" i="5" s="1"/>
  <c r="I547" i="5" s="1"/>
  <c r="L547" i="5" s="1"/>
  <c r="M547" i="5" s="1"/>
  <c r="J545" i="3"/>
  <c r="F546" i="5" s="1"/>
  <c r="J544" i="3"/>
  <c r="F545" i="5" s="1"/>
  <c r="J543" i="3"/>
  <c r="F544" i="5" s="1"/>
  <c r="J542" i="3"/>
  <c r="F543" i="5" s="1"/>
  <c r="J541" i="3"/>
  <c r="F542" i="5" s="1"/>
  <c r="J540" i="3"/>
  <c r="F541" i="5" s="1"/>
  <c r="J539" i="3"/>
  <c r="F540" i="5" s="1"/>
  <c r="J538" i="3"/>
  <c r="F539" i="5" s="1"/>
  <c r="J537" i="3"/>
  <c r="F538" i="5" s="1"/>
  <c r="J536" i="3"/>
  <c r="F537" i="5" s="1"/>
  <c r="J535" i="3"/>
  <c r="F536" i="5" s="1"/>
  <c r="J534" i="3"/>
  <c r="F535" i="5" s="1"/>
  <c r="J533" i="3"/>
  <c r="F534" i="5" s="1"/>
  <c r="J532" i="3"/>
  <c r="F533" i="5" s="1"/>
  <c r="J531" i="3"/>
  <c r="F532" i="5" s="1"/>
  <c r="J530" i="3"/>
  <c r="F531" i="5" s="1"/>
  <c r="I531" i="5" s="1"/>
  <c r="L531" i="5" s="1"/>
  <c r="M531" i="5" s="1"/>
  <c r="J529" i="3"/>
  <c r="F530" i="5" s="1"/>
  <c r="J528" i="3"/>
  <c r="F529" i="5" s="1"/>
  <c r="J527" i="3"/>
  <c r="F528" i="5" s="1"/>
  <c r="J526" i="3"/>
  <c r="F527" i="5" s="1"/>
  <c r="J525" i="3"/>
  <c r="F526" i="5" s="1"/>
  <c r="J524" i="3"/>
  <c r="F525" i="5" s="1"/>
  <c r="J523" i="3"/>
  <c r="F524" i="5" s="1"/>
  <c r="J522" i="3"/>
  <c r="F523" i="5" s="1"/>
  <c r="J521" i="3"/>
  <c r="F522" i="5" s="1"/>
  <c r="J520" i="3"/>
  <c r="F521" i="5" s="1"/>
  <c r="J519" i="3"/>
  <c r="F520" i="5" s="1"/>
  <c r="J518" i="3"/>
  <c r="F519" i="5" s="1"/>
  <c r="J517" i="3"/>
  <c r="F518" i="5" s="1"/>
  <c r="J516" i="3"/>
  <c r="F517" i="5" s="1"/>
  <c r="J515" i="3"/>
  <c r="F516" i="5" s="1"/>
  <c r="J514" i="3"/>
  <c r="F515" i="5" s="1"/>
  <c r="J513" i="3"/>
  <c r="F514" i="5" s="1"/>
  <c r="J512" i="3"/>
  <c r="F513" i="5" s="1"/>
  <c r="I513" i="5" s="1"/>
  <c r="L513" i="5" s="1"/>
  <c r="M513" i="5" s="1"/>
  <c r="J511" i="3"/>
  <c r="F512" i="5" s="1"/>
  <c r="J510" i="3"/>
  <c r="F511" i="5" s="1"/>
  <c r="J509" i="3"/>
  <c r="F510" i="5" s="1"/>
  <c r="J508" i="3"/>
  <c r="F509" i="5" s="1"/>
  <c r="J507" i="3"/>
  <c r="F508" i="5" s="1"/>
  <c r="J506" i="3"/>
  <c r="F507" i="5" s="1"/>
  <c r="J505" i="3"/>
  <c r="F506" i="5" s="1"/>
  <c r="J504" i="3"/>
  <c r="F505" i="5" s="1"/>
  <c r="J503" i="3"/>
  <c r="F504" i="5" s="1"/>
  <c r="J502" i="3"/>
  <c r="F503" i="5" s="1"/>
  <c r="J501" i="3"/>
  <c r="F502" i="5" s="1"/>
  <c r="J500" i="3"/>
  <c r="F501" i="5" s="1"/>
  <c r="J499" i="3"/>
  <c r="F500" i="5" s="1"/>
  <c r="J498" i="3"/>
  <c r="F499" i="5" s="1"/>
  <c r="J497" i="3"/>
  <c r="F498" i="5" s="1"/>
  <c r="J496" i="3"/>
  <c r="F497" i="5" s="1"/>
  <c r="J495" i="3"/>
  <c r="F496" i="5" s="1"/>
  <c r="J494" i="3"/>
  <c r="F495" i="5" s="1"/>
  <c r="J493" i="3"/>
  <c r="F494" i="5" s="1"/>
  <c r="J492" i="3"/>
  <c r="F493" i="5" s="1"/>
  <c r="J491" i="3"/>
  <c r="F492" i="5" s="1"/>
  <c r="J490" i="3"/>
  <c r="F491" i="5" s="1"/>
  <c r="J489" i="3"/>
  <c r="F490" i="5" s="1"/>
  <c r="J488" i="3"/>
  <c r="F489" i="5" s="1"/>
  <c r="J487" i="3"/>
  <c r="F488" i="5" s="1"/>
  <c r="J486" i="3"/>
  <c r="F487" i="5" s="1"/>
  <c r="J485" i="3"/>
  <c r="F486" i="5" s="1"/>
  <c r="J484" i="3"/>
  <c r="F485" i="5" s="1"/>
  <c r="J483" i="3"/>
  <c r="F484" i="5" s="1"/>
  <c r="J482" i="3"/>
  <c r="F483" i="5" s="1"/>
  <c r="J481" i="3"/>
  <c r="F482" i="5" s="1"/>
  <c r="J480" i="3"/>
  <c r="F481" i="5" s="1"/>
  <c r="J479" i="3"/>
  <c r="F480" i="5" s="1"/>
  <c r="J478" i="3"/>
  <c r="F479" i="5" s="1"/>
  <c r="J477" i="3"/>
  <c r="F478" i="5" s="1"/>
  <c r="J476" i="3"/>
  <c r="F477" i="5" s="1"/>
  <c r="J475" i="3"/>
  <c r="F476" i="5" s="1"/>
  <c r="J474" i="3"/>
  <c r="F475" i="5" s="1"/>
  <c r="J473" i="3"/>
  <c r="F474" i="5" s="1"/>
  <c r="J472" i="3"/>
  <c r="F473" i="5" s="1"/>
  <c r="J471" i="3"/>
  <c r="F472" i="5" s="1"/>
  <c r="J470" i="3"/>
  <c r="F471" i="5" s="1"/>
  <c r="J469" i="3"/>
  <c r="F470" i="5" s="1"/>
  <c r="J468" i="3"/>
  <c r="F469" i="5" s="1"/>
  <c r="J467" i="3"/>
  <c r="F468" i="5" s="1"/>
  <c r="J466" i="3"/>
  <c r="F467" i="5" s="1"/>
  <c r="J465" i="3"/>
  <c r="F466" i="5" s="1"/>
  <c r="J464" i="3"/>
  <c r="F465" i="5" s="1"/>
  <c r="J463" i="3"/>
  <c r="F464" i="5" s="1"/>
  <c r="J462" i="3"/>
  <c r="F463" i="5" s="1"/>
  <c r="I463" i="5" s="1"/>
  <c r="L463" i="5" s="1"/>
  <c r="M463" i="5" s="1"/>
  <c r="J461" i="3"/>
  <c r="F462" i="5" s="1"/>
  <c r="J460" i="3"/>
  <c r="F461" i="5" s="1"/>
  <c r="J459" i="3"/>
  <c r="F460" i="5" s="1"/>
  <c r="J458" i="3"/>
  <c r="F459" i="5" s="1"/>
  <c r="J457" i="3"/>
  <c r="F458" i="5" s="1"/>
  <c r="J456" i="3"/>
  <c r="F457" i="5" s="1"/>
  <c r="J455" i="3"/>
  <c r="F456" i="5" s="1"/>
  <c r="J454" i="3"/>
  <c r="F455" i="5" s="1"/>
  <c r="J453" i="3"/>
  <c r="F454" i="5" s="1"/>
  <c r="J452" i="3"/>
  <c r="F453" i="5" s="1"/>
  <c r="J451" i="3"/>
  <c r="F452" i="5" s="1"/>
  <c r="J450" i="3"/>
  <c r="F451" i="5" s="1"/>
  <c r="J449" i="3"/>
  <c r="F450" i="5" s="1"/>
  <c r="J448" i="3"/>
  <c r="F449" i="5" s="1"/>
  <c r="J447" i="3"/>
  <c r="F448" i="5" s="1"/>
  <c r="J446" i="3"/>
  <c r="F447" i="5" s="1"/>
  <c r="J445" i="3"/>
  <c r="F446" i="5" s="1"/>
  <c r="J444" i="3"/>
  <c r="F445" i="5" s="1"/>
  <c r="J443" i="3"/>
  <c r="F444" i="5" s="1"/>
  <c r="J442" i="3"/>
  <c r="F443" i="5" s="1"/>
  <c r="J441" i="3"/>
  <c r="F442" i="5" s="1"/>
  <c r="J440" i="3"/>
  <c r="F441" i="5" s="1"/>
  <c r="J439" i="3"/>
  <c r="F440" i="5" s="1"/>
  <c r="J438" i="3"/>
  <c r="F439" i="5" s="1"/>
  <c r="J437" i="3"/>
  <c r="F438" i="5" s="1"/>
  <c r="J436" i="3"/>
  <c r="F437" i="5" s="1"/>
  <c r="J435" i="3"/>
  <c r="F436" i="5" s="1"/>
  <c r="J434" i="3"/>
  <c r="F435" i="5" s="1"/>
  <c r="J433" i="3"/>
  <c r="F434" i="5" s="1"/>
  <c r="J432" i="3"/>
  <c r="F433" i="5" s="1"/>
  <c r="J431" i="3"/>
  <c r="F432" i="5" s="1"/>
  <c r="J430" i="3"/>
  <c r="F431" i="5" s="1"/>
  <c r="J429" i="3"/>
  <c r="F430" i="5" s="1"/>
  <c r="J428" i="3"/>
  <c r="F429" i="5" s="1"/>
  <c r="J427" i="3"/>
  <c r="F428" i="5" s="1"/>
  <c r="J426" i="3"/>
  <c r="F427" i="5" s="1"/>
  <c r="J425" i="3"/>
  <c r="F426" i="5" s="1"/>
  <c r="J424" i="3"/>
  <c r="F425" i="5" s="1"/>
  <c r="J423" i="3"/>
  <c r="F424" i="5" s="1"/>
  <c r="J422" i="3"/>
  <c r="F423" i="5" s="1"/>
  <c r="J421" i="3"/>
  <c r="F422" i="5" s="1"/>
  <c r="J420" i="3"/>
  <c r="F421" i="5" s="1"/>
  <c r="J419" i="3"/>
  <c r="F420" i="5" s="1"/>
  <c r="J418" i="3"/>
  <c r="F419" i="5" s="1"/>
  <c r="J417" i="3"/>
  <c r="F418" i="5" s="1"/>
  <c r="J416" i="3"/>
  <c r="F417" i="5" s="1"/>
  <c r="J415" i="3"/>
  <c r="F416" i="5" s="1"/>
  <c r="J414" i="3"/>
  <c r="F415" i="5" s="1"/>
  <c r="J413" i="3"/>
  <c r="F414" i="5" s="1"/>
  <c r="J412" i="3"/>
  <c r="F413" i="5" s="1"/>
  <c r="J411" i="3"/>
  <c r="F412" i="5" s="1"/>
  <c r="J410" i="3"/>
  <c r="F411" i="5" s="1"/>
  <c r="J409" i="3"/>
  <c r="F410" i="5" s="1"/>
  <c r="J408" i="3"/>
  <c r="F409" i="5" s="1"/>
  <c r="J407" i="3"/>
  <c r="F408" i="5" s="1"/>
  <c r="J406" i="3"/>
  <c r="F407" i="5" s="1"/>
  <c r="J405" i="3"/>
  <c r="F406" i="5" s="1"/>
  <c r="J404" i="3"/>
  <c r="F405" i="5" s="1"/>
  <c r="J403" i="3"/>
  <c r="F404" i="5" s="1"/>
  <c r="J402" i="3"/>
  <c r="F403" i="5" s="1"/>
  <c r="J401" i="3"/>
  <c r="F402" i="5" s="1"/>
  <c r="J400" i="3"/>
  <c r="F401" i="5" s="1"/>
  <c r="J399" i="3"/>
  <c r="F400" i="5" s="1"/>
  <c r="J398" i="3"/>
  <c r="F399" i="5" s="1"/>
  <c r="J397" i="3"/>
  <c r="F398" i="5" s="1"/>
  <c r="J396" i="3"/>
  <c r="F397" i="5" s="1"/>
  <c r="J395" i="3"/>
  <c r="F396" i="5" s="1"/>
  <c r="J394" i="3"/>
  <c r="F395" i="5" s="1"/>
  <c r="J393" i="3"/>
  <c r="F394" i="5" s="1"/>
  <c r="I394" i="5" s="1"/>
  <c r="L394" i="5" s="1"/>
  <c r="M394" i="5" s="1"/>
  <c r="J392" i="3"/>
  <c r="F393" i="5" s="1"/>
  <c r="J391" i="3"/>
  <c r="F392" i="5" s="1"/>
  <c r="I392" i="5" s="1"/>
  <c r="L392" i="5" s="1"/>
  <c r="M392" i="5" s="1"/>
  <c r="J390" i="3"/>
  <c r="F391" i="5" s="1"/>
  <c r="J389" i="3"/>
  <c r="F390" i="5" s="1"/>
  <c r="J388" i="3"/>
  <c r="F389" i="5" s="1"/>
  <c r="J387" i="3"/>
  <c r="F388" i="5" s="1"/>
  <c r="J386" i="3"/>
  <c r="F387" i="5" s="1"/>
  <c r="J385" i="3"/>
  <c r="F386" i="5" s="1"/>
  <c r="J384" i="3"/>
  <c r="F385" i="5" s="1"/>
  <c r="J383" i="3"/>
  <c r="F384" i="5" s="1"/>
  <c r="J382" i="3"/>
  <c r="F383" i="5" s="1"/>
  <c r="J381" i="3"/>
  <c r="F382" i="5" s="1"/>
  <c r="J380" i="3"/>
  <c r="F381" i="5" s="1"/>
  <c r="I381" i="5" s="1"/>
  <c r="L381" i="5" s="1"/>
  <c r="M381" i="5" s="1"/>
  <c r="J379" i="3"/>
  <c r="F380" i="5" s="1"/>
  <c r="J378" i="3"/>
  <c r="F379" i="5" s="1"/>
  <c r="J377" i="3"/>
  <c r="F378" i="5" s="1"/>
  <c r="J376" i="3"/>
  <c r="F377" i="5" s="1"/>
  <c r="J375" i="3"/>
  <c r="F376" i="5" s="1"/>
  <c r="J374" i="3"/>
  <c r="F375" i="5" s="1"/>
  <c r="J373" i="3"/>
  <c r="F374" i="5" s="1"/>
  <c r="J372" i="3"/>
  <c r="F373" i="5" s="1"/>
  <c r="J371" i="3"/>
  <c r="F372" i="5" s="1"/>
  <c r="J370" i="3"/>
  <c r="F371" i="5" s="1"/>
  <c r="J369" i="3"/>
  <c r="F370" i="5" s="1"/>
  <c r="J368" i="3"/>
  <c r="F369" i="5" s="1"/>
  <c r="J367" i="3"/>
  <c r="F368" i="5" s="1"/>
  <c r="J366" i="3"/>
  <c r="F367" i="5" s="1"/>
  <c r="J365" i="3"/>
  <c r="F366" i="5" s="1"/>
  <c r="J364" i="3"/>
  <c r="F365" i="5" s="1"/>
  <c r="I365" i="5" s="1"/>
  <c r="L365" i="5" s="1"/>
  <c r="M365" i="5" s="1"/>
  <c r="J363" i="3"/>
  <c r="F364" i="5" s="1"/>
  <c r="J362" i="3"/>
  <c r="F363" i="5" s="1"/>
  <c r="I363" i="5" s="1"/>
  <c r="L363" i="5" s="1"/>
  <c r="M363" i="5" s="1"/>
  <c r="J361" i="3"/>
  <c r="F362" i="5" s="1"/>
  <c r="J360" i="3"/>
  <c r="F361" i="5" s="1"/>
  <c r="J359" i="3"/>
  <c r="F360" i="5" s="1"/>
  <c r="J358" i="3"/>
  <c r="F359" i="5" s="1"/>
  <c r="J357" i="3"/>
  <c r="F358" i="5" s="1"/>
  <c r="J356" i="3"/>
  <c r="F357" i="5" s="1"/>
  <c r="J355" i="3"/>
  <c r="F356" i="5" s="1"/>
  <c r="J354" i="3"/>
  <c r="F355" i="5" s="1"/>
  <c r="J353" i="3"/>
  <c r="F354" i="5" s="1"/>
  <c r="J352" i="3"/>
  <c r="F353" i="5" s="1"/>
  <c r="J351" i="3"/>
  <c r="F352" i="5" s="1"/>
  <c r="J350" i="3"/>
  <c r="F351" i="5" s="1"/>
  <c r="J349" i="3"/>
  <c r="F350" i="5" s="1"/>
  <c r="J348" i="3"/>
  <c r="F349" i="5" s="1"/>
  <c r="J347" i="3"/>
  <c r="F348" i="5" s="1"/>
  <c r="J346" i="3"/>
  <c r="F347" i="5" s="1"/>
  <c r="J345" i="3"/>
  <c r="F346" i="5" s="1"/>
  <c r="J344" i="3"/>
  <c r="F345" i="5" s="1"/>
  <c r="J343" i="3"/>
  <c r="F344" i="5" s="1"/>
  <c r="J342" i="3"/>
  <c r="F343" i="5" s="1"/>
  <c r="J341" i="3"/>
  <c r="F342" i="5" s="1"/>
  <c r="J340" i="3"/>
  <c r="F341" i="5" s="1"/>
  <c r="J339" i="3"/>
  <c r="F340" i="5" s="1"/>
  <c r="J338" i="3"/>
  <c r="F339" i="5" s="1"/>
  <c r="J337" i="3"/>
  <c r="F338" i="5" s="1"/>
  <c r="J336" i="3"/>
  <c r="F337" i="5" s="1"/>
  <c r="J335" i="3"/>
  <c r="F336" i="5" s="1"/>
  <c r="J334" i="3"/>
  <c r="F335" i="5" s="1"/>
  <c r="J333" i="3"/>
  <c r="F334" i="5" s="1"/>
  <c r="J332" i="3"/>
  <c r="F333" i="5" s="1"/>
  <c r="J331" i="3"/>
  <c r="F332" i="5" s="1"/>
  <c r="I332" i="5" s="1"/>
  <c r="L332" i="5" s="1"/>
  <c r="M332" i="5" s="1"/>
  <c r="J330" i="3"/>
  <c r="F331" i="5" s="1"/>
  <c r="J329" i="3"/>
  <c r="F330" i="5" s="1"/>
  <c r="J328" i="3"/>
  <c r="F329" i="5" s="1"/>
  <c r="J327" i="3"/>
  <c r="F328" i="5" s="1"/>
  <c r="J326" i="3"/>
  <c r="F327" i="5" s="1"/>
  <c r="J325" i="3"/>
  <c r="F326" i="5" s="1"/>
  <c r="J324" i="3"/>
  <c r="F325" i="5" s="1"/>
  <c r="J323" i="3"/>
  <c r="F324" i="5" s="1"/>
  <c r="J322" i="3"/>
  <c r="F323" i="5" s="1"/>
  <c r="J321" i="3"/>
  <c r="F322" i="5" s="1"/>
  <c r="J320" i="3"/>
  <c r="F321" i="5" s="1"/>
  <c r="J319" i="3"/>
  <c r="F320" i="5" s="1"/>
  <c r="J318" i="3"/>
  <c r="F319" i="5" s="1"/>
  <c r="J317" i="3"/>
  <c r="F318" i="5" s="1"/>
  <c r="J316" i="3"/>
  <c r="F317" i="5" s="1"/>
  <c r="J315" i="3"/>
  <c r="F316" i="5" s="1"/>
  <c r="J314" i="3"/>
  <c r="F315" i="5" s="1"/>
  <c r="J313" i="3"/>
  <c r="F314" i="5" s="1"/>
  <c r="J312" i="3"/>
  <c r="F313" i="5" s="1"/>
  <c r="J311" i="3"/>
  <c r="F312" i="5" s="1"/>
  <c r="J310" i="3"/>
  <c r="F311" i="5" s="1"/>
  <c r="J309" i="3"/>
  <c r="F310" i="5" s="1"/>
  <c r="I310" i="5" s="1"/>
  <c r="L310" i="5" s="1"/>
  <c r="M310" i="5" s="1"/>
  <c r="J308" i="3"/>
  <c r="F309" i="5" s="1"/>
  <c r="J307" i="3"/>
  <c r="F308" i="5" s="1"/>
  <c r="J306" i="3"/>
  <c r="F307" i="5" s="1"/>
  <c r="J305" i="3"/>
  <c r="F306" i="5" s="1"/>
  <c r="J304" i="3"/>
  <c r="F305" i="5" s="1"/>
  <c r="J303" i="3"/>
  <c r="F304" i="5" s="1"/>
  <c r="I304" i="5" s="1"/>
  <c r="L304" i="5" s="1"/>
  <c r="M304" i="5" s="1"/>
  <c r="J302" i="3"/>
  <c r="F303" i="5" s="1"/>
  <c r="J301" i="3"/>
  <c r="F302" i="5" s="1"/>
  <c r="J300" i="3"/>
  <c r="F301" i="5" s="1"/>
  <c r="J299" i="3"/>
  <c r="F300" i="5" s="1"/>
  <c r="J298" i="3"/>
  <c r="F299" i="5" s="1"/>
  <c r="J297" i="3"/>
  <c r="F298" i="5" s="1"/>
  <c r="J296" i="3"/>
  <c r="F297" i="5" s="1"/>
  <c r="J295" i="3"/>
  <c r="F296" i="5" s="1"/>
  <c r="I296" i="5" s="1"/>
  <c r="L296" i="5" s="1"/>
  <c r="M296" i="5" s="1"/>
  <c r="J294" i="3"/>
  <c r="F295" i="5" s="1"/>
  <c r="J293" i="3"/>
  <c r="F294" i="5" s="1"/>
  <c r="J292" i="3"/>
  <c r="F293" i="5" s="1"/>
  <c r="J291" i="3"/>
  <c r="F292" i="5" s="1"/>
  <c r="J290" i="3"/>
  <c r="F291" i="5" s="1"/>
  <c r="J289" i="3"/>
  <c r="F290" i="5" s="1"/>
  <c r="J288" i="3"/>
  <c r="F289" i="5" s="1"/>
  <c r="J287" i="3"/>
  <c r="F288" i="5" s="1"/>
  <c r="J286" i="3"/>
  <c r="F287" i="5" s="1"/>
  <c r="I287" i="5" s="1"/>
  <c r="L287" i="5" s="1"/>
  <c r="M287" i="5" s="1"/>
  <c r="J285" i="3"/>
  <c r="F286" i="5" s="1"/>
  <c r="J284" i="3"/>
  <c r="F285" i="5" s="1"/>
  <c r="J283" i="3"/>
  <c r="F284" i="5" s="1"/>
  <c r="J282" i="3"/>
  <c r="F283" i="5" s="1"/>
  <c r="J281" i="3"/>
  <c r="F282" i="5" s="1"/>
  <c r="J280" i="3"/>
  <c r="F281" i="5" s="1"/>
  <c r="J279" i="3"/>
  <c r="F280" i="5" s="1"/>
  <c r="J278" i="3"/>
  <c r="F279" i="5" s="1"/>
  <c r="J277" i="3"/>
  <c r="F278" i="5" s="1"/>
  <c r="J276" i="3"/>
  <c r="F277" i="5" s="1"/>
  <c r="J275" i="3"/>
  <c r="F276" i="5" s="1"/>
  <c r="J274" i="3"/>
  <c r="F275" i="5" s="1"/>
  <c r="J273" i="3"/>
  <c r="F274" i="5" s="1"/>
  <c r="J272" i="3"/>
  <c r="F273" i="5" s="1"/>
  <c r="J271" i="3"/>
  <c r="F272" i="5" s="1"/>
  <c r="J270" i="3"/>
  <c r="F271" i="5" s="1"/>
  <c r="J269" i="3"/>
  <c r="F270" i="5" s="1"/>
  <c r="J268" i="3"/>
  <c r="F269" i="5" s="1"/>
  <c r="J267" i="3"/>
  <c r="F268" i="5" s="1"/>
  <c r="J266" i="3"/>
  <c r="F267" i="5" s="1"/>
  <c r="J265" i="3"/>
  <c r="F266" i="5" s="1"/>
  <c r="J264" i="3"/>
  <c r="F265" i="5" s="1"/>
  <c r="J263" i="3"/>
  <c r="F264" i="5" s="1"/>
  <c r="J262" i="3"/>
  <c r="F263" i="5" s="1"/>
  <c r="J261" i="3"/>
  <c r="F262" i="5" s="1"/>
  <c r="J260" i="3"/>
  <c r="F261" i="5" s="1"/>
  <c r="J259" i="3"/>
  <c r="F260" i="5" s="1"/>
  <c r="J258" i="3"/>
  <c r="F259" i="5" s="1"/>
  <c r="J257" i="3"/>
  <c r="F258" i="5" s="1"/>
  <c r="J256" i="3"/>
  <c r="F257" i="5" s="1"/>
  <c r="J255" i="3"/>
  <c r="F256" i="5" s="1"/>
  <c r="J254" i="3"/>
  <c r="F255" i="5" s="1"/>
  <c r="J253" i="3"/>
  <c r="F254" i="5" s="1"/>
  <c r="J252" i="3"/>
  <c r="F253" i="5" s="1"/>
  <c r="J251" i="3"/>
  <c r="F252" i="5" s="1"/>
  <c r="J250" i="3"/>
  <c r="F251" i="5" s="1"/>
  <c r="J249" i="3"/>
  <c r="F250" i="5" s="1"/>
  <c r="J248" i="3"/>
  <c r="F249" i="5" s="1"/>
  <c r="J247" i="3"/>
  <c r="F248" i="5" s="1"/>
  <c r="J246" i="3"/>
  <c r="F247" i="5" s="1"/>
  <c r="J245" i="3"/>
  <c r="F246" i="5" s="1"/>
  <c r="I246" i="5" s="1"/>
  <c r="L246" i="5" s="1"/>
  <c r="M246" i="5" s="1"/>
  <c r="J244" i="3"/>
  <c r="F245" i="5" s="1"/>
  <c r="J243" i="3"/>
  <c r="F244" i="5" s="1"/>
  <c r="J242" i="3"/>
  <c r="F243" i="5" s="1"/>
  <c r="J241" i="3"/>
  <c r="F242" i="5" s="1"/>
  <c r="I242" i="5" s="1"/>
  <c r="L242" i="5" s="1"/>
  <c r="M242" i="5" s="1"/>
  <c r="J240" i="3"/>
  <c r="F241" i="5" s="1"/>
  <c r="J239" i="3"/>
  <c r="F240" i="5" s="1"/>
  <c r="J238" i="3"/>
  <c r="F239" i="5" s="1"/>
  <c r="J237" i="3"/>
  <c r="F238" i="5" s="1"/>
  <c r="J236" i="3"/>
  <c r="F237" i="5" s="1"/>
  <c r="J235" i="3"/>
  <c r="F236" i="5" s="1"/>
  <c r="J234" i="3"/>
  <c r="F235" i="5" s="1"/>
  <c r="J233" i="3"/>
  <c r="F234" i="5" s="1"/>
  <c r="J232" i="3"/>
  <c r="F233" i="5" s="1"/>
  <c r="J231" i="3"/>
  <c r="F232" i="5" s="1"/>
  <c r="J230" i="3"/>
  <c r="F231" i="5" s="1"/>
  <c r="J229" i="3"/>
  <c r="F230" i="5" s="1"/>
  <c r="J228" i="3"/>
  <c r="F229" i="5" s="1"/>
  <c r="J227" i="3"/>
  <c r="F228" i="5" s="1"/>
  <c r="J226" i="3"/>
  <c r="F227" i="5" s="1"/>
  <c r="J225" i="3"/>
  <c r="F226" i="5" s="1"/>
  <c r="J224" i="3"/>
  <c r="F225" i="5" s="1"/>
  <c r="J223" i="3"/>
  <c r="F224" i="5" s="1"/>
  <c r="J222" i="3"/>
  <c r="F223" i="5" s="1"/>
  <c r="J221" i="3"/>
  <c r="F222" i="5" s="1"/>
  <c r="J220" i="3"/>
  <c r="F221" i="5" s="1"/>
  <c r="J219" i="3"/>
  <c r="F220" i="5" s="1"/>
  <c r="J218" i="3"/>
  <c r="F219" i="5" s="1"/>
  <c r="J217" i="3"/>
  <c r="F218" i="5" s="1"/>
  <c r="J216" i="3"/>
  <c r="F217" i="5" s="1"/>
  <c r="J215" i="3"/>
  <c r="F216" i="5" s="1"/>
  <c r="J214" i="3"/>
  <c r="F215" i="5" s="1"/>
  <c r="J213" i="3"/>
  <c r="F214" i="5" s="1"/>
  <c r="J212" i="3"/>
  <c r="F213" i="5" s="1"/>
  <c r="J211" i="3"/>
  <c r="F212" i="5" s="1"/>
  <c r="J210" i="3"/>
  <c r="F211" i="5" s="1"/>
  <c r="J209" i="3"/>
  <c r="F210" i="5" s="1"/>
  <c r="J208" i="3"/>
  <c r="F209" i="5" s="1"/>
  <c r="I209" i="5" s="1"/>
  <c r="L209" i="5" s="1"/>
  <c r="M209" i="5" s="1"/>
  <c r="J207" i="3"/>
  <c r="F208" i="5" s="1"/>
  <c r="J206" i="3"/>
  <c r="F207" i="5" s="1"/>
  <c r="I207" i="5" s="1"/>
  <c r="L207" i="5" s="1"/>
  <c r="M207" i="5" s="1"/>
  <c r="J205" i="3"/>
  <c r="F206" i="5" s="1"/>
  <c r="J204" i="3"/>
  <c r="F205" i="5" s="1"/>
  <c r="J203" i="3"/>
  <c r="F204" i="5" s="1"/>
  <c r="J202" i="3"/>
  <c r="F203" i="5" s="1"/>
  <c r="J201" i="3"/>
  <c r="F202" i="5" s="1"/>
  <c r="J200" i="3"/>
  <c r="F201" i="5" s="1"/>
  <c r="J199" i="3"/>
  <c r="F200" i="5" s="1"/>
  <c r="J198" i="3"/>
  <c r="F199" i="5" s="1"/>
  <c r="J197" i="3"/>
  <c r="F198" i="5" s="1"/>
  <c r="J196" i="3"/>
  <c r="F197" i="5" s="1"/>
  <c r="J195" i="3"/>
  <c r="F196" i="5" s="1"/>
  <c r="J194" i="3"/>
  <c r="F195" i="5" s="1"/>
  <c r="J193" i="3"/>
  <c r="F194" i="5" s="1"/>
  <c r="J192" i="3"/>
  <c r="F193" i="5" s="1"/>
  <c r="J191" i="3"/>
  <c r="F192" i="5" s="1"/>
  <c r="J190" i="3"/>
  <c r="F191" i="5" s="1"/>
  <c r="J189" i="3"/>
  <c r="F190" i="5" s="1"/>
  <c r="J188" i="3"/>
  <c r="F189" i="5" s="1"/>
  <c r="J187" i="3"/>
  <c r="F188" i="5" s="1"/>
  <c r="J186" i="3"/>
  <c r="F187" i="5" s="1"/>
  <c r="J185" i="3"/>
  <c r="F186" i="5" s="1"/>
  <c r="J184" i="3"/>
  <c r="F185" i="5" s="1"/>
  <c r="J183" i="3"/>
  <c r="F184" i="5" s="1"/>
  <c r="J182" i="3"/>
  <c r="F183" i="5" s="1"/>
  <c r="J181" i="3"/>
  <c r="F182" i="5" s="1"/>
  <c r="J180" i="3"/>
  <c r="F181" i="5" s="1"/>
  <c r="J179" i="3"/>
  <c r="F180" i="5" s="1"/>
  <c r="J178" i="3"/>
  <c r="F179" i="5" s="1"/>
  <c r="I179" i="5" s="1"/>
  <c r="L179" i="5" s="1"/>
  <c r="M179" i="5" s="1"/>
  <c r="J177" i="3"/>
  <c r="F178" i="5" s="1"/>
  <c r="I178" i="5" s="1"/>
  <c r="L178" i="5" s="1"/>
  <c r="M178" i="5" s="1"/>
  <c r="J176" i="3"/>
  <c r="F177" i="5" s="1"/>
  <c r="J175" i="3"/>
  <c r="F176" i="5" s="1"/>
  <c r="J174" i="3"/>
  <c r="F175" i="5" s="1"/>
  <c r="J173" i="3"/>
  <c r="F174" i="5" s="1"/>
  <c r="J172" i="3"/>
  <c r="F173" i="5" s="1"/>
  <c r="J171" i="3"/>
  <c r="F172" i="5" s="1"/>
  <c r="J170" i="3"/>
  <c r="F171" i="5" s="1"/>
  <c r="J169" i="3"/>
  <c r="F170" i="5" s="1"/>
  <c r="J168" i="3"/>
  <c r="F169" i="5" s="1"/>
  <c r="J167" i="3"/>
  <c r="F168" i="5" s="1"/>
  <c r="J166" i="3"/>
  <c r="F167" i="5" s="1"/>
  <c r="J165" i="3"/>
  <c r="F166" i="5" s="1"/>
  <c r="J164" i="3"/>
  <c r="F165" i="5" s="1"/>
  <c r="J163" i="3"/>
  <c r="F164" i="5" s="1"/>
  <c r="J162" i="3"/>
  <c r="F163" i="5" s="1"/>
  <c r="J161" i="3"/>
  <c r="F162" i="5" s="1"/>
  <c r="J160" i="3"/>
  <c r="F161" i="5" s="1"/>
  <c r="J159" i="3"/>
  <c r="F160" i="5" s="1"/>
  <c r="J158" i="3"/>
  <c r="F159" i="5" s="1"/>
  <c r="J157" i="3"/>
  <c r="F158" i="5" s="1"/>
  <c r="J156" i="3"/>
  <c r="F157" i="5" s="1"/>
  <c r="J155" i="3"/>
  <c r="F156" i="5" s="1"/>
  <c r="J154" i="3"/>
  <c r="F155" i="5" s="1"/>
  <c r="J153" i="3"/>
  <c r="F154" i="5" s="1"/>
  <c r="J152" i="3"/>
  <c r="F153" i="5" s="1"/>
  <c r="J151" i="3"/>
  <c r="F152" i="5" s="1"/>
  <c r="J150" i="3"/>
  <c r="F151" i="5" s="1"/>
  <c r="J149" i="3"/>
  <c r="F150" i="5" s="1"/>
  <c r="J148" i="3"/>
  <c r="F149" i="5" s="1"/>
  <c r="J147" i="3"/>
  <c r="F148" i="5" s="1"/>
  <c r="J146" i="3"/>
  <c r="F147" i="5" s="1"/>
  <c r="J145" i="3"/>
  <c r="F146" i="5" s="1"/>
  <c r="J144" i="3"/>
  <c r="F145" i="5" s="1"/>
  <c r="J143" i="3"/>
  <c r="F144" i="5" s="1"/>
  <c r="J142" i="3"/>
  <c r="F143" i="5" s="1"/>
  <c r="J141" i="3"/>
  <c r="F142" i="5" s="1"/>
  <c r="I142" i="5" s="1"/>
  <c r="L142" i="5" s="1"/>
  <c r="M142" i="5" s="1"/>
  <c r="J140" i="3"/>
  <c r="F141" i="5" s="1"/>
  <c r="J139" i="3"/>
  <c r="F140" i="5" s="1"/>
  <c r="J138" i="3"/>
  <c r="F139" i="5" s="1"/>
  <c r="J137" i="3"/>
  <c r="F138" i="5" s="1"/>
  <c r="J136" i="3"/>
  <c r="F137" i="5" s="1"/>
  <c r="J135" i="3"/>
  <c r="F136" i="5" s="1"/>
  <c r="J134" i="3"/>
  <c r="F135" i="5" s="1"/>
  <c r="J133" i="3"/>
  <c r="F134" i="5" s="1"/>
  <c r="J132" i="3"/>
  <c r="F133" i="5" s="1"/>
  <c r="J131" i="3"/>
  <c r="F132" i="5" s="1"/>
  <c r="J130" i="3"/>
  <c r="F131" i="5" s="1"/>
  <c r="J129" i="3"/>
  <c r="F130" i="5" s="1"/>
  <c r="J128" i="3"/>
  <c r="F129" i="5" s="1"/>
  <c r="J127" i="3"/>
  <c r="F128" i="5" s="1"/>
  <c r="J126" i="3"/>
  <c r="F127" i="5" s="1"/>
  <c r="I127" i="5" s="1"/>
  <c r="L127" i="5" s="1"/>
  <c r="M127" i="5" s="1"/>
  <c r="J125" i="3"/>
  <c r="F126" i="5" s="1"/>
  <c r="J124" i="3"/>
  <c r="F125" i="5" s="1"/>
  <c r="J123" i="3"/>
  <c r="F124" i="5" s="1"/>
  <c r="J122" i="3"/>
  <c r="F123" i="5" s="1"/>
  <c r="I123" i="5" s="1"/>
  <c r="L123" i="5" s="1"/>
  <c r="M123" i="5" s="1"/>
  <c r="J121" i="3"/>
  <c r="F122" i="5" s="1"/>
  <c r="J120" i="3"/>
  <c r="F121" i="5" s="1"/>
  <c r="J119" i="3"/>
  <c r="F120" i="5" s="1"/>
  <c r="J118" i="3"/>
  <c r="F119" i="5" s="1"/>
  <c r="J117" i="3"/>
  <c r="F118" i="5" s="1"/>
  <c r="J116" i="3"/>
  <c r="F117" i="5" s="1"/>
  <c r="J115" i="3"/>
  <c r="F116" i="5" s="1"/>
  <c r="J114" i="3"/>
  <c r="F115" i="5" s="1"/>
  <c r="J113" i="3"/>
  <c r="F114" i="5" s="1"/>
  <c r="J112" i="3"/>
  <c r="F113" i="5" s="1"/>
  <c r="J111" i="3"/>
  <c r="F112" i="5" s="1"/>
  <c r="J110" i="3"/>
  <c r="F111" i="5" s="1"/>
  <c r="J109" i="3"/>
  <c r="F110" i="5" s="1"/>
  <c r="J108" i="3"/>
  <c r="F109" i="5" s="1"/>
  <c r="J107" i="3"/>
  <c r="F108" i="5" s="1"/>
  <c r="J106" i="3"/>
  <c r="F107" i="5" s="1"/>
  <c r="J105" i="3"/>
  <c r="F106" i="5" s="1"/>
  <c r="J104" i="3"/>
  <c r="F105" i="5" s="1"/>
  <c r="J103" i="3"/>
  <c r="F104" i="5" s="1"/>
  <c r="J102" i="3"/>
  <c r="F103" i="5" s="1"/>
  <c r="J101" i="3"/>
  <c r="F102" i="5" s="1"/>
  <c r="J100" i="3"/>
  <c r="F101" i="5" s="1"/>
  <c r="J99" i="3"/>
  <c r="F100" i="5" s="1"/>
  <c r="J98" i="3"/>
  <c r="F99" i="5" s="1"/>
  <c r="J97" i="3"/>
  <c r="F98" i="5" s="1"/>
  <c r="J96" i="3"/>
  <c r="F97" i="5" s="1"/>
  <c r="J95" i="3"/>
  <c r="F96" i="5" s="1"/>
  <c r="J94" i="3"/>
  <c r="F95" i="5" s="1"/>
  <c r="J93" i="3"/>
  <c r="F94" i="5" s="1"/>
  <c r="J92" i="3"/>
  <c r="F93" i="5" s="1"/>
  <c r="J91" i="3"/>
  <c r="F92" i="5" s="1"/>
  <c r="J90" i="3"/>
  <c r="F91" i="5" s="1"/>
  <c r="J89" i="3"/>
  <c r="F90" i="5" s="1"/>
  <c r="J88" i="3"/>
  <c r="F89" i="5" s="1"/>
  <c r="J87" i="3"/>
  <c r="F88" i="5" s="1"/>
  <c r="J86" i="3"/>
  <c r="F87" i="5" s="1"/>
  <c r="J85" i="3"/>
  <c r="F86" i="5" s="1"/>
  <c r="J84" i="3"/>
  <c r="F85" i="5" s="1"/>
  <c r="J83" i="3"/>
  <c r="F84" i="5" s="1"/>
  <c r="I84" i="5" s="1"/>
  <c r="L84" i="5" s="1"/>
  <c r="M84" i="5" s="1"/>
  <c r="J82" i="3"/>
  <c r="F83" i="5" s="1"/>
  <c r="J81" i="3"/>
  <c r="F82" i="5" s="1"/>
  <c r="J80" i="3"/>
  <c r="F81" i="5" s="1"/>
  <c r="J79" i="3"/>
  <c r="F80" i="5" s="1"/>
  <c r="J78" i="3"/>
  <c r="F79" i="5" s="1"/>
  <c r="J77" i="3"/>
  <c r="F78" i="5" s="1"/>
  <c r="J76" i="3"/>
  <c r="F77" i="5" s="1"/>
  <c r="J75" i="3"/>
  <c r="F76" i="5" s="1"/>
  <c r="J74" i="3"/>
  <c r="F75" i="5" s="1"/>
  <c r="J73" i="3"/>
  <c r="F74" i="5" s="1"/>
  <c r="J72" i="3"/>
  <c r="F73" i="5" s="1"/>
  <c r="J71" i="3"/>
  <c r="F72" i="5" s="1"/>
  <c r="J70" i="3"/>
  <c r="F71" i="5" s="1"/>
  <c r="J69" i="3"/>
  <c r="F70" i="5" s="1"/>
  <c r="J68" i="3"/>
  <c r="F69" i="5" s="1"/>
  <c r="J67" i="3"/>
  <c r="F68" i="5" s="1"/>
  <c r="J66" i="3"/>
  <c r="F67" i="5" s="1"/>
  <c r="J65" i="3"/>
  <c r="F66" i="5" s="1"/>
  <c r="J64" i="3"/>
  <c r="F65" i="5" s="1"/>
  <c r="J63" i="3"/>
  <c r="F64" i="5" s="1"/>
  <c r="J62" i="3"/>
  <c r="F63" i="5" s="1"/>
  <c r="J61" i="3"/>
  <c r="F62" i="5" s="1"/>
  <c r="J60" i="3"/>
  <c r="F61" i="5" s="1"/>
  <c r="J59" i="3"/>
  <c r="F60" i="5" s="1"/>
  <c r="J58" i="3"/>
  <c r="F59" i="5" s="1"/>
  <c r="J57" i="3"/>
  <c r="F58" i="5" s="1"/>
  <c r="J56" i="3"/>
  <c r="F57" i="5" s="1"/>
  <c r="J55" i="3"/>
  <c r="F56" i="5" s="1"/>
  <c r="I56" i="5" s="1"/>
  <c r="L56" i="5" s="1"/>
  <c r="M56" i="5" s="1"/>
  <c r="J54" i="3"/>
  <c r="F55" i="5" s="1"/>
  <c r="J53" i="3"/>
  <c r="F54" i="5" s="1"/>
  <c r="J52" i="3"/>
  <c r="F53" i="5" s="1"/>
  <c r="J51" i="3"/>
  <c r="F52" i="5" s="1"/>
  <c r="J50" i="3"/>
  <c r="F51" i="5" s="1"/>
  <c r="J49" i="3"/>
  <c r="F50" i="5" s="1"/>
  <c r="I50" i="5" s="1"/>
  <c r="L50" i="5" s="1"/>
  <c r="M50" i="5" s="1"/>
  <c r="J48" i="3"/>
  <c r="F49" i="5" s="1"/>
  <c r="J47" i="3"/>
  <c r="F48" i="5" s="1"/>
  <c r="J46" i="3"/>
  <c r="F47" i="5" s="1"/>
  <c r="J45" i="3"/>
  <c r="F46" i="5" s="1"/>
  <c r="J44" i="3"/>
  <c r="F45" i="5" s="1"/>
  <c r="J43" i="3"/>
  <c r="F44" i="5" s="1"/>
  <c r="J42" i="3"/>
  <c r="F43" i="5" s="1"/>
  <c r="J41" i="3"/>
  <c r="F42" i="5" s="1"/>
  <c r="J40" i="3"/>
  <c r="F41" i="5" s="1"/>
  <c r="J39" i="3"/>
  <c r="F40" i="5" s="1"/>
  <c r="J38" i="3"/>
  <c r="F39" i="5" s="1"/>
  <c r="J37" i="3"/>
  <c r="F38" i="5" s="1"/>
  <c r="J36" i="3"/>
  <c r="F37" i="5" s="1"/>
  <c r="J35" i="3"/>
  <c r="F36" i="5" s="1"/>
  <c r="J34" i="3"/>
  <c r="F35" i="5" s="1"/>
  <c r="J33" i="3"/>
  <c r="F34" i="5" s="1"/>
  <c r="J32" i="3"/>
  <c r="F33" i="5" s="1"/>
  <c r="J31" i="3"/>
  <c r="F32" i="5" s="1"/>
  <c r="J30" i="3"/>
  <c r="F31" i="5" s="1"/>
  <c r="J29" i="3"/>
  <c r="F30" i="5" s="1"/>
  <c r="J28" i="3"/>
  <c r="F29" i="5" s="1"/>
  <c r="J27" i="3"/>
  <c r="F28" i="5" s="1"/>
  <c r="J26" i="3"/>
  <c r="F27" i="5" s="1"/>
  <c r="J25" i="3"/>
  <c r="F26" i="5" s="1"/>
  <c r="J24" i="3"/>
  <c r="F25" i="5" s="1"/>
  <c r="J23" i="3"/>
  <c r="F24" i="5" s="1"/>
  <c r="J22" i="3"/>
  <c r="F23" i="5" s="1"/>
  <c r="J21" i="3"/>
  <c r="F22" i="5" s="1"/>
  <c r="J20" i="3"/>
  <c r="F21" i="5" s="1"/>
  <c r="J19" i="3"/>
  <c r="F20" i="5" s="1"/>
  <c r="J18" i="3"/>
  <c r="F19" i="5" s="1"/>
  <c r="J17" i="3"/>
  <c r="F18" i="5" s="1"/>
  <c r="J16" i="3"/>
  <c r="F17" i="5" s="1"/>
  <c r="J15" i="3"/>
  <c r="F16" i="5" s="1"/>
  <c r="J14" i="3"/>
  <c r="F15" i="5" s="1"/>
  <c r="J13" i="3"/>
  <c r="F14" i="5" s="1"/>
  <c r="J12" i="3"/>
  <c r="F13" i="5" s="1"/>
  <c r="J11" i="3"/>
  <c r="F12" i="5" s="1"/>
  <c r="J10" i="3"/>
  <c r="F11" i="5" s="1"/>
  <c r="J9" i="3"/>
  <c r="F10" i="5" s="1"/>
  <c r="J8" i="3"/>
  <c r="F9" i="5" s="1"/>
  <c r="J7" i="3"/>
  <c r="F8" i="5" s="1"/>
  <c r="J6" i="3"/>
  <c r="F7" i="5" s="1"/>
  <c r="J5" i="3"/>
  <c r="F6" i="5" s="1"/>
  <c r="M10" i="3" l="1"/>
  <c r="N10" i="3" s="1"/>
  <c r="M26" i="3"/>
  <c r="N26" i="3" s="1"/>
  <c r="M34" i="3"/>
  <c r="N34" i="3" s="1"/>
  <c r="M42" i="3"/>
  <c r="N42" i="3" s="1"/>
  <c r="M54" i="3"/>
  <c r="N54" i="3" s="1"/>
  <c r="M62" i="3"/>
  <c r="N62" i="3" s="1"/>
  <c r="M74" i="3"/>
  <c r="N74" i="3" s="1"/>
  <c r="M86" i="3"/>
  <c r="N86" i="3" s="1"/>
  <c r="M98" i="3"/>
  <c r="N98" i="3" s="1"/>
  <c r="M110" i="3"/>
  <c r="N110" i="3" s="1"/>
  <c r="M122" i="3"/>
  <c r="N122" i="3" s="1"/>
  <c r="M130" i="3"/>
  <c r="N130" i="3" s="1"/>
  <c r="M142" i="3"/>
  <c r="N142" i="3" s="1"/>
  <c r="M154" i="3"/>
  <c r="N154" i="3" s="1"/>
  <c r="M166" i="3"/>
  <c r="N166" i="3" s="1"/>
  <c r="M178" i="3"/>
  <c r="N178" i="3" s="1"/>
  <c r="M190" i="3"/>
  <c r="N190" i="3" s="1"/>
  <c r="M202" i="3"/>
  <c r="N202" i="3" s="1"/>
  <c r="M214" i="3"/>
  <c r="N214" i="3" s="1"/>
  <c r="M226" i="3"/>
  <c r="N226" i="3" s="1"/>
  <c r="M234" i="3"/>
  <c r="N234" i="3" s="1"/>
  <c r="M242" i="3"/>
  <c r="N242" i="3" s="1"/>
  <c r="M246" i="3"/>
  <c r="N246" i="3" s="1"/>
  <c r="M254" i="3"/>
  <c r="N254" i="3" s="1"/>
  <c r="M262" i="3"/>
  <c r="N262" i="3" s="1"/>
  <c r="M266" i="3"/>
  <c r="N266" i="3" s="1"/>
  <c r="M270" i="3"/>
  <c r="N270" i="3" s="1"/>
  <c r="M274" i="3"/>
  <c r="N274" i="3" s="1"/>
  <c r="M278" i="3"/>
  <c r="N278" i="3" s="1"/>
  <c r="M282" i="3"/>
  <c r="N282" i="3" s="1"/>
  <c r="M294" i="3"/>
  <c r="N294" i="3" s="1"/>
  <c r="M298" i="3"/>
  <c r="N298" i="3" s="1"/>
  <c r="M302" i="3"/>
  <c r="N302" i="3" s="1"/>
  <c r="M306" i="3"/>
  <c r="N306" i="3" s="1"/>
  <c r="M310" i="3"/>
  <c r="N310" i="3" s="1"/>
  <c r="M314" i="3"/>
  <c r="N314" i="3" s="1"/>
  <c r="M318" i="3"/>
  <c r="N318" i="3" s="1"/>
  <c r="M322" i="3"/>
  <c r="N322" i="3" s="1"/>
  <c r="M326" i="3"/>
  <c r="N326" i="3" s="1"/>
  <c r="M330" i="3"/>
  <c r="N330" i="3" s="1"/>
  <c r="M334" i="3"/>
  <c r="N334" i="3" s="1"/>
  <c r="M338" i="3"/>
  <c r="N338" i="3" s="1"/>
  <c r="M342" i="3"/>
  <c r="N342" i="3" s="1"/>
  <c r="M346" i="3"/>
  <c r="N346" i="3" s="1"/>
  <c r="M350" i="3"/>
  <c r="N350" i="3" s="1"/>
  <c r="M354" i="3"/>
  <c r="N354" i="3" s="1"/>
  <c r="M358" i="3"/>
  <c r="N358" i="3" s="1"/>
  <c r="M362" i="3"/>
  <c r="N362" i="3" s="1"/>
  <c r="M366" i="3"/>
  <c r="N366" i="3" s="1"/>
  <c r="M370" i="3"/>
  <c r="N370" i="3" s="1"/>
  <c r="M374" i="3"/>
  <c r="N374" i="3" s="1"/>
  <c r="M378" i="3"/>
  <c r="N378" i="3" s="1"/>
  <c r="M382" i="3"/>
  <c r="N382" i="3" s="1"/>
  <c r="M386" i="3"/>
  <c r="N386" i="3" s="1"/>
  <c r="M390" i="3"/>
  <c r="N390" i="3" s="1"/>
  <c r="M394" i="3"/>
  <c r="N394" i="3" s="1"/>
  <c r="M398" i="3"/>
  <c r="N398" i="3" s="1"/>
  <c r="M402" i="3"/>
  <c r="N402" i="3" s="1"/>
  <c r="M406" i="3"/>
  <c r="N406" i="3" s="1"/>
  <c r="M410" i="3"/>
  <c r="N410" i="3" s="1"/>
  <c r="M414" i="3"/>
  <c r="N414" i="3" s="1"/>
  <c r="M418" i="3"/>
  <c r="N418" i="3" s="1"/>
  <c r="M422" i="3"/>
  <c r="N422" i="3" s="1"/>
  <c r="M426" i="3"/>
  <c r="N426" i="3" s="1"/>
  <c r="M430" i="3"/>
  <c r="N430" i="3" s="1"/>
  <c r="M434" i="3"/>
  <c r="N434" i="3" s="1"/>
  <c r="M438" i="3"/>
  <c r="N438" i="3" s="1"/>
  <c r="M442" i="3"/>
  <c r="N442" i="3" s="1"/>
  <c r="M446" i="3"/>
  <c r="N446" i="3" s="1"/>
  <c r="M450" i="3"/>
  <c r="N450" i="3" s="1"/>
  <c r="M454" i="3"/>
  <c r="N454" i="3" s="1"/>
  <c r="M462" i="3"/>
  <c r="N462" i="3" s="1"/>
  <c r="M458" i="3"/>
  <c r="N458" i="3" s="1"/>
  <c r="M14" i="3"/>
  <c r="N14" i="3" s="1"/>
  <c r="M22" i="3"/>
  <c r="N22" i="3" s="1"/>
  <c r="M38" i="3"/>
  <c r="N38" i="3" s="1"/>
  <c r="M50" i="3"/>
  <c r="N50" i="3" s="1"/>
  <c r="M66" i="3"/>
  <c r="N66" i="3" s="1"/>
  <c r="M82" i="3"/>
  <c r="N82" i="3" s="1"/>
  <c r="M94" i="3"/>
  <c r="N94" i="3" s="1"/>
  <c r="M106" i="3"/>
  <c r="N106" i="3" s="1"/>
  <c r="M118" i="3"/>
  <c r="N118" i="3" s="1"/>
  <c r="M134" i="3"/>
  <c r="N134" i="3" s="1"/>
  <c r="M146" i="3"/>
  <c r="N146" i="3" s="1"/>
  <c r="M158" i="3"/>
  <c r="N158" i="3" s="1"/>
  <c r="M174" i="3"/>
  <c r="N174" i="3" s="1"/>
  <c r="M186" i="3"/>
  <c r="N186" i="3" s="1"/>
  <c r="M198" i="3"/>
  <c r="N198" i="3" s="1"/>
  <c r="M210" i="3"/>
  <c r="N210" i="3" s="1"/>
  <c r="M222" i="3"/>
  <c r="N222" i="3" s="1"/>
  <c r="M238" i="3"/>
  <c r="N238" i="3" s="1"/>
  <c r="M250" i="3"/>
  <c r="N250" i="3" s="1"/>
  <c r="M286" i="3"/>
  <c r="N286" i="3" s="1"/>
  <c r="M470" i="3"/>
  <c r="N470" i="3" s="1"/>
  <c r="M6" i="3"/>
  <c r="N6" i="3" s="1"/>
  <c r="M18" i="3"/>
  <c r="N18" i="3" s="1"/>
  <c r="M30" i="3"/>
  <c r="N30" i="3" s="1"/>
  <c r="M46" i="3"/>
  <c r="N46" i="3" s="1"/>
  <c r="M58" i="3"/>
  <c r="N58" i="3" s="1"/>
  <c r="M70" i="3"/>
  <c r="N70" i="3" s="1"/>
  <c r="M78" i="3"/>
  <c r="N78" i="3" s="1"/>
  <c r="M90" i="3"/>
  <c r="N90" i="3" s="1"/>
  <c r="M102" i="3"/>
  <c r="N102" i="3" s="1"/>
  <c r="M114" i="3"/>
  <c r="N114" i="3" s="1"/>
  <c r="M126" i="3"/>
  <c r="N126" i="3" s="1"/>
  <c r="M138" i="3"/>
  <c r="N138" i="3" s="1"/>
  <c r="M150" i="3"/>
  <c r="N150" i="3" s="1"/>
  <c r="M162" i="3"/>
  <c r="N162" i="3" s="1"/>
  <c r="M170" i="3"/>
  <c r="N170" i="3" s="1"/>
  <c r="M182" i="3"/>
  <c r="N182" i="3" s="1"/>
  <c r="M194" i="3"/>
  <c r="N194" i="3" s="1"/>
  <c r="M206" i="3"/>
  <c r="N206" i="3" s="1"/>
  <c r="M218" i="3"/>
  <c r="N218" i="3" s="1"/>
  <c r="M230" i="3"/>
  <c r="N230" i="3" s="1"/>
  <c r="M258" i="3"/>
  <c r="N258" i="3" s="1"/>
  <c r="M224" i="3"/>
  <c r="N224" i="3" s="1"/>
  <c r="M466" i="3"/>
  <c r="N466" i="3" s="1"/>
  <c r="M474" i="3"/>
  <c r="N474" i="3" s="1"/>
  <c r="M482" i="3"/>
  <c r="N482" i="3" s="1"/>
  <c r="M490" i="3"/>
  <c r="N490" i="3" s="1"/>
  <c r="M498" i="3"/>
  <c r="N498" i="3" s="1"/>
  <c r="M506" i="3"/>
  <c r="N506" i="3" s="1"/>
  <c r="M514" i="3"/>
  <c r="N514" i="3" s="1"/>
  <c r="M522" i="3"/>
  <c r="N522" i="3" s="1"/>
  <c r="M530" i="3"/>
  <c r="N530" i="3" s="1"/>
  <c r="M538" i="3"/>
  <c r="N538" i="3" s="1"/>
  <c r="M546" i="3"/>
  <c r="N546" i="3" s="1"/>
  <c r="M554" i="3"/>
  <c r="N554" i="3" s="1"/>
  <c r="M562" i="3"/>
  <c r="N562" i="3" s="1"/>
  <c r="M570" i="3"/>
  <c r="N570" i="3" s="1"/>
  <c r="M578" i="3"/>
  <c r="N578" i="3" s="1"/>
  <c r="M586" i="3"/>
  <c r="N586" i="3" s="1"/>
  <c r="M594" i="3"/>
  <c r="N594" i="3" s="1"/>
  <c r="M602" i="3"/>
  <c r="N602" i="3" s="1"/>
  <c r="M610" i="3"/>
  <c r="N610" i="3" s="1"/>
  <c r="M618" i="3"/>
  <c r="N618" i="3" s="1"/>
  <c r="M626" i="3"/>
  <c r="N626" i="3" s="1"/>
  <c r="M634" i="3"/>
  <c r="N634" i="3" s="1"/>
  <c r="M642" i="3"/>
  <c r="N642" i="3" s="1"/>
  <c r="M650" i="3"/>
  <c r="N650" i="3" s="1"/>
  <c r="M658" i="3"/>
  <c r="N658" i="3" s="1"/>
  <c r="M666" i="3"/>
  <c r="N666" i="3" s="1"/>
  <c r="M674" i="3"/>
  <c r="N674" i="3" s="1"/>
  <c r="M678" i="3"/>
  <c r="N678" i="3" s="1"/>
  <c r="M686" i="3"/>
  <c r="N686" i="3" s="1"/>
  <c r="M694" i="3"/>
  <c r="N694" i="3" s="1"/>
  <c r="M702" i="3"/>
  <c r="N702" i="3" s="1"/>
  <c r="M710" i="3"/>
  <c r="N710" i="3" s="1"/>
  <c r="M718" i="3"/>
  <c r="N718" i="3" s="1"/>
  <c r="M726" i="3"/>
  <c r="N726" i="3" s="1"/>
  <c r="M734" i="3"/>
  <c r="N734" i="3" s="1"/>
  <c r="M742" i="3"/>
  <c r="N742" i="3" s="1"/>
  <c r="M750" i="3"/>
  <c r="N750" i="3" s="1"/>
  <c r="M758" i="3"/>
  <c r="N758" i="3" s="1"/>
  <c r="M766" i="3"/>
  <c r="N766" i="3" s="1"/>
  <c r="M774" i="3"/>
  <c r="N774" i="3" s="1"/>
  <c r="M782" i="3"/>
  <c r="N782" i="3" s="1"/>
  <c r="M790" i="3"/>
  <c r="N790" i="3" s="1"/>
  <c r="M798" i="3"/>
  <c r="N798" i="3" s="1"/>
  <c r="M806" i="3"/>
  <c r="N806" i="3" s="1"/>
  <c r="M814" i="3"/>
  <c r="N814" i="3" s="1"/>
  <c r="M822" i="3"/>
  <c r="N822" i="3" s="1"/>
  <c r="M830" i="3"/>
  <c r="N830" i="3" s="1"/>
  <c r="M834" i="3"/>
  <c r="N834" i="3" s="1"/>
  <c r="M846" i="3"/>
  <c r="N846" i="3" s="1"/>
  <c r="M854" i="3"/>
  <c r="N854" i="3" s="1"/>
  <c r="M7" i="3"/>
  <c r="N7" i="3" s="1"/>
  <c r="M15" i="3"/>
  <c r="N15" i="3" s="1"/>
  <c r="M23" i="3"/>
  <c r="N23" i="3" s="1"/>
  <c r="M31" i="3"/>
  <c r="N31" i="3" s="1"/>
  <c r="M39" i="3"/>
  <c r="N39" i="3" s="1"/>
  <c r="M47" i="3"/>
  <c r="N47" i="3" s="1"/>
  <c r="M8" i="3"/>
  <c r="N8" i="3" s="1"/>
  <c r="M12" i="3"/>
  <c r="N12" i="3" s="1"/>
  <c r="M16" i="3"/>
  <c r="N16" i="3" s="1"/>
  <c r="M20" i="3"/>
  <c r="N20" i="3" s="1"/>
  <c r="M24" i="3"/>
  <c r="N24" i="3" s="1"/>
  <c r="M28" i="3"/>
  <c r="N28" i="3" s="1"/>
  <c r="M32" i="3"/>
  <c r="N32" i="3" s="1"/>
  <c r="M36" i="3"/>
  <c r="N36" i="3" s="1"/>
  <c r="M40" i="3"/>
  <c r="N40" i="3" s="1"/>
  <c r="M44" i="3"/>
  <c r="N44" i="3" s="1"/>
  <c r="M48" i="3"/>
  <c r="N48" i="3" s="1"/>
  <c r="M52" i="3"/>
  <c r="N52" i="3" s="1"/>
  <c r="M56" i="3"/>
  <c r="N56" i="3" s="1"/>
  <c r="M60" i="3"/>
  <c r="N60" i="3" s="1"/>
  <c r="M64" i="3"/>
  <c r="N64" i="3" s="1"/>
  <c r="M68" i="3"/>
  <c r="N68" i="3" s="1"/>
  <c r="M72" i="3"/>
  <c r="N72" i="3" s="1"/>
  <c r="M76" i="3"/>
  <c r="N76" i="3" s="1"/>
  <c r="M80" i="3"/>
  <c r="N80" i="3" s="1"/>
  <c r="M84" i="3"/>
  <c r="N84" i="3" s="1"/>
  <c r="M88" i="3"/>
  <c r="N88" i="3" s="1"/>
  <c r="M92" i="3"/>
  <c r="N92" i="3" s="1"/>
  <c r="M96" i="3"/>
  <c r="N96" i="3" s="1"/>
  <c r="M100" i="3"/>
  <c r="N100" i="3" s="1"/>
  <c r="M104" i="3"/>
  <c r="N104" i="3" s="1"/>
  <c r="M108" i="3"/>
  <c r="N108" i="3" s="1"/>
  <c r="M112" i="3"/>
  <c r="N112" i="3" s="1"/>
  <c r="M116" i="3"/>
  <c r="N116" i="3" s="1"/>
  <c r="M120" i="3"/>
  <c r="N120" i="3" s="1"/>
  <c r="M124" i="3"/>
  <c r="N124" i="3" s="1"/>
  <c r="M128" i="3"/>
  <c r="N128" i="3" s="1"/>
  <c r="M132" i="3"/>
  <c r="N132" i="3" s="1"/>
  <c r="M136" i="3"/>
  <c r="N136" i="3" s="1"/>
  <c r="M140" i="3"/>
  <c r="N140" i="3" s="1"/>
  <c r="M144" i="3"/>
  <c r="N144" i="3" s="1"/>
  <c r="M148" i="3"/>
  <c r="N148" i="3" s="1"/>
  <c r="M152" i="3"/>
  <c r="N152" i="3" s="1"/>
  <c r="M156" i="3"/>
  <c r="N156" i="3" s="1"/>
  <c r="M160" i="3"/>
  <c r="N160" i="3" s="1"/>
  <c r="M164" i="3"/>
  <c r="N164" i="3" s="1"/>
  <c r="M168" i="3"/>
  <c r="N168" i="3" s="1"/>
  <c r="M172" i="3"/>
  <c r="N172" i="3" s="1"/>
  <c r="M176" i="3"/>
  <c r="N176" i="3" s="1"/>
  <c r="M180" i="3"/>
  <c r="N180" i="3" s="1"/>
  <c r="M184" i="3"/>
  <c r="N184" i="3" s="1"/>
  <c r="M188" i="3"/>
  <c r="N188" i="3" s="1"/>
  <c r="M192" i="3"/>
  <c r="N192" i="3" s="1"/>
  <c r="M196" i="3"/>
  <c r="N196" i="3" s="1"/>
  <c r="M200" i="3"/>
  <c r="N200" i="3" s="1"/>
  <c r="M204" i="3"/>
  <c r="N204" i="3" s="1"/>
  <c r="M208" i="3"/>
  <c r="N208" i="3" s="1"/>
  <c r="M212" i="3"/>
  <c r="N212" i="3" s="1"/>
  <c r="M216" i="3"/>
  <c r="N216" i="3" s="1"/>
  <c r="M220" i="3"/>
  <c r="N220" i="3" s="1"/>
  <c r="M228" i="3"/>
  <c r="N228" i="3" s="1"/>
  <c r="M232" i="3"/>
  <c r="N232" i="3" s="1"/>
  <c r="M240" i="3"/>
  <c r="N240" i="3" s="1"/>
  <c r="M248" i="3"/>
  <c r="N248" i="3" s="1"/>
  <c r="M256" i="3"/>
  <c r="N256" i="3" s="1"/>
  <c r="M264" i="3"/>
  <c r="N264" i="3" s="1"/>
  <c r="M272" i="3"/>
  <c r="N272" i="3" s="1"/>
  <c r="M280" i="3"/>
  <c r="N280" i="3" s="1"/>
  <c r="M288" i="3"/>
  <c r="N288" i="3" s="1"/>
  <c r="M296" i="3"/>
  <c r="N296" i="3" s="1"/>
  <c r="M308" i="3"/>
  <c r="N308" i="3" s="1"/>
  <c r="M344" i="3"/>
  <c r="N344" i="3" s="1"/>
  <c r="M5" i="3"/>
  <c r="N5" i="3" s="1"/>
  <c r="M9" i="3"/>
  <c r="N9" i="3" s="1"/>
  <c r="M13" i="3"/>
  <c r="N13" i="3" s="1"/>
  <c r="M17" i="3"/>
  <c r="N17" i="3" s="1"/>
  <c r="M21" i="3"/>
  <c r="N21" i="3" s="1"/>
  <c r="M25" i="3"/>
  <c r="N25" i="3" s="1"/>
  <c r="M29" i="3"/>
  <c r="N29" i="3" s="1"/>
  <c r="M33" i="3"/>
  <c r="N33" i="3" s="1"/>
  <c r="M37" i="3"/>
  <c r="N37" i="3" s="1"/>
  <c r="M41" i="3"/>
  <c r="N41" i="3" s="1"/>
  <c r="M45" i="3"/>
  <c r="N45" i="3" s="1"/>
  <c r="M49" i="3"/>
  <c r="N49" i="3" s="1"/>
  <c r="M53" i="3"/>
  <c r="N53" i="3" s="1"/>
  <c r="M57" i="3"/>
  <c r="N57" i="3" s="1"/>
  <c r="M61" i="3"/>
  <c r="N61" i="3" s="1"/>
  <c r="M65" i="3"/>
  <c r="N65" i="3" s="1"/>
  <c r="M69" i="3"/>
  <c r="N69" i="3" s="1"/>
  <c r="M73" i="3"/>
  <c r="N73" i="3" s="1"/>
  <c r="M77" i="3"/>
  <c r="N77" i="3" s="1"/>
  <c r="M81" i="3"/>
  <c r="N81" i="3" s="1"/>
  <c r="M85" i="3"/>
  <c r="N85" i="3" s="1"/>
  <c r="M89" i="3"/>
  <c r="N89" i="3" s="1"/>
  <c r="M93" i="3"/>
  <c r="N93" i="3" s="1"/>
  <c r="M97" i="3"/>
  <c r="N97" i="3" s="1"/>
  <c r="M101" i="3"/>
  <c r="N101" i="3" s="1"/>
  <c r="M105" i="3"/>
  <c r="N105" i="3" s="1"/>
  <c r="M109" i="3"/>
  <c r="N109" i="3" s="1"/>
  <c r="M113" i="3"/>
  <c r="N113" i="3" s="1"/>
  <c r="M117" i="3"/>
  <c r="N117" i="3" s="1"/>
  <c r="M121" i="3"/>
  <c r="N121" i="3" s="1"/>
  <c r="M125" i="3"/>
  <c r="N125" i="3" s="1"/>
  <c r="M129" i="3"/>
  <c r="N129" i="3" s="1"/>
  <c r="M133" i="3"/>
  <c r="N133" i="3" s="1"/>
  <c r="M137" i="3"/>
  <c r="N137" i="3" s="1"/>
  <c r="M141" i="3"/>
  <c r="N141" i="3" s="1"/>
  <c r="M145" i="3"/>
  <c r="N145" i="3" s="1"/>
  <c r="M149" i="3"/>
  <c r="N149" i="3" s="1"/>
  <c r="M153" i="3"/>
  <c r="N153" i="3" s="1"/>
  <c r="M157" i="3"/>
  <c r="N157" i="3" s="1"/>
  <c r="M161" i="3"/>
  <c r="N161" i="3" s="1"/>
  <c r="M165" i="3"/>
  <c r="N165" i="3" s="1"/>
  <c r="M169" i="3"/>
  <c r="N169" i="3" s="1"/>
  <c r="M173" i="3"/>
  <c r="N173" i="3" s="1"/>
  <c r="M177" i="3"/>
  <c r="N177" i="3" s="1"/>
  <c r="M181" i="3"/>
  <c r="N181" i="3" s="1"/>
  <c r="M185" i="3"/>
  <c r="N185" i="3" s="1"/>
  <c r="M189" i="3"/>
  <c r="N189" i="3" s="1"/>
  <c r="M193" i="3"/>
  <c r="N193" i="3" s="1"/>
  <c r="M197" i="3"/>
  <c r="N197" i="3" s="1"/>
  <c r="M201" i="3"/>
  <c r="N201" i="3" s="1"/>
  <c r="M205" i="3"/>
  <c r="N205" i="3" s="1"/>
  <c r="M209" i="3"/>
  <c r="N209" i="3" s="1"/>
  <c r="M213" i="3"/>
  <c r="N213" i="3" s="1"/>
  <c r="M217" i="3"/>
  <c r="N217" i="3" s="1"/>
  <c r="M221" i="3"/>
  <c r="N221" i="3" s="1"/>
  <c r="M225" i="3"/>
  <c r="N225" i="3" s="1"/>
  <c r="M229" i="3"/>
  <c r="N229" i="3" s="1"/>
  <c r="M233" i="3"/>
  <c r="N233" i="3" s="1"/>
  <c r="M237" i="3"/>
  <c r="N237" i="3" s="1"/>
  <c r="M241" i="3"/>
  <c r="N241" i="3" s="1"/>
  <c r="M245" i="3"/>
  <c r="N245" i="3" s="1"/>
  <c r="M249" i="3"/>
  <c r="N249" i="3" s="1"/>
  <c r="M253" i="3"/>
  <c r="N253" i="3" s="1"/>
  <c r="M257" i="3"/>
  <c r="N257" i="3" s="1"/>
  <c r="M261" i="3"/>
  <c r="N261" i="3" s="1"/>
  <c r="M265" i="3"/>
  <c r="N265" i="3" s="1"/>
  <c r="M269" i="3"/>
  <c r="N269" i="3" s="1"/>
  <c r="M273" i="3"/>
  <c r="N273" i="3" s="1"/>
  <c r="M277" i="3"/>
  <c r="N277" i="3" s="1"/>
  <c r="M281" i="3"/>
  <c r="N281" i="3" s="1"/>
  <c r="M285" i="3"/>
  <c r="N285" i="3" s="1"/>
  <c r="M289" i="3"/>
  <c r="N289" i="3" s="1"/>
  <c r="M293" i="3"/>
  <c r="N293" i="3" s="1"/>
  <c r="M297" i="3"/>
  <c r="N297" i="3" s="1"/>
  <c r="M301" i="3"/>
  <c r="N301" i="3" s="1"/>
  <c r="M305" i="3"/>
  <c r="N305" i="3" s="1"/>
  <c r="M309" i="3"/>
  <c r="N309" i="3" s="1"/>
  <c r="M313" i="3"/>
  <c r="N313" i="3" s="1"/>
  <c r="M317" i="3"/>
  <c r="N317" i="3" s="1"/>
  <c r="M321" i="3"/>
  <c r="N321" i="3" s="1"/>
  <c r="M325" i="3"/>
  <c r="N325" i="3" s="1"/>
  <c r="M329" i="3"/>
  <c r="N329" i="3" s="1"/>
  <c r="M333" i="3"/>
  <c r="N333" i="3" s="1"/>
  <c r="M337" i="3"/>
  <c r="N337" i="3" s="1"/>
  <c r="M341" i="3"/>
  <c r="N341" i="3" s="1"/>
  <c r="M345" i="3"/>
  <c r="N345" i="3" s="1"/>
  <c r="M349" i="3"/>
  <c r="N349" i="3" s="1"/>
  <c r="M353" i="3"/>
  <c r="N353" i="3" s="1"/>
  <c r="M357" i="3"/>
  <c r="N357" i="3" s="1"/>
  <c r="M361" i="3"/>
  <c r="N361" i="3" s="1"/>
  <c r="M365" i="3"/>
  <c r="N365" i="3" s="1"/>
  <c r="M369" i="3"/>
  <c r="N369" i="3" s="1"/>
  <c r="M373" i="3"/>
  <c r="N373" i="3" s="1"/>
  <c r="M377" i="3"/>
  <c r="N377" i="3" s="1"/>
  <c r="M381" i="3"/>
  <c r="N381" i="3" s="1"/>
  <c r="M385" i="3"/>
  <c r="N385" i="3" s="1"/>
  <c r="M389" i="3"/>
  <c r="N389" i="3" s="1"/>
  <c r="M393" i="3"/>
  <c r="N393" i="3" s="1"/>
  <c r="M397" i="3"/>
  <c r="N397" i="3" s="1"/>
  <c r="M401" i="3"/>
  <c r="N401" i="3" s="1"/>
  <c r="M405" i="3"/>
  <c r="N405" i="3" s="1"/>
  <c r="M409" i="3"/>
  <c r="N409" i="3" s="1"/>
  <c r="M413" i="3"/>
  <c r="N413" i="3" s="1"/>
  <c r="M417" i="3"/>
  <c r="N417" i="3" s="1"/>
  <c r="M421" i="3"/>
  <c r="N421" i="3" s="1"/>
  <c r="M425" i="3"/>
  <c r="N425" i="3" s="1"/>
  <c r="M429" i="3"/>
  <c r="N429" i="3" s="1"/>
  <c r="M433" i="3"/>
  <c r="N433" i="3" s="1"/>
  <c r="M437" i="3"/>
  <c r="N437" i="3" s="1"/>
  <c r="M441" i="3"/>
  <c r="N441" i="3" s="1"/>
  <c r="M445" i="3"/>
  <c r="N445" i="3" s="1"/>
  <c r="M449" i="3"/>
  <c r="N449" i="3" s="1"/>
  <c r="M453" i="3"/>
  <c r="N453" i="3" s="1"/>
  <c r="M457" i="3"/>
  <c r="N457" i="3" s="1"/>
  <c r="M461" i="3"/>
  <c r="N461" i="3" s="1"/>
  <c r="M465" i="3"/>
  <c r="N465" i="3" s="1"/>
  <c r="M469" i="3"/>
  <c r="N469" i="3" s="1"/>
  <c r="M473" i="3"/>
  <c r="N473" i="3" s="1"/>
  <c r="M477" i="3"/>
  <c r="N477" i="3" s="1"/>
  <c r="M481" i="3"/>
  <c r="N481" i="3" s="1"/>
  <c r="M485" i="3"/>
  <c r="N485" i="3" s="1"/>
  <c r="M489" i="3"/>
  <c r="N489" i="3" s="1"/>
  <c r="M493" i="3"/>
  <c r="N493" i="3" s="1"/>
  <c r="M497" i="3"/>
  <c r="N497" i="3" s="1"/>
  <c r="M501" i="3"/>
  <c r="N501" i="3" s="1"/>
  <c r="M505" i="3"/>
  <c r="N505" i="3" s="1"/>
  <c r="M509" i="3"/>
  <c r="N509" i="3" s="1"/>
  <c r="M513" i="3"/>
  <c r="N513" i="3" s="1"/>
  <c r="M517" i="3"/>
  <c r="N517" i="3" s="1"/>
  <c r="M521" i="3"/>
  <c r="N521" i="3" s="1"/>
  <c r="M525" i="3"/>
  <c r="N525" i="3" s="1"/>
  <c r="M529" i="3"/>
  <c r="N529" i="3" s="1"/>
  <c r="M533" i="3"/>
  <c r="N533" i="3" s="1"/>
  <c r="M537" i="3"/>
  <c r="N537" i="3" s="1"/>
  <c r="M541" i="3"/>
  <c r="N541" i="3" s="1"/>
  <c r="M545" i="3"/>
  <c r="N545" i="3" s="1"/>
  <c r="M549" i="3"/>
  <c r="N549" i="3" s="1"/>
  <c r="M553" i="3"/>
  <c r="N553" i="3" s="1"/>
  <c r="M557" i="3"/>
  <c r="N557" i="3" s="1"/>
  <c r="M561" i="3"/>
  <c r="N561" i="3" s="1"/>
  <c r="M565" i="3"/>
  <c r="N565" i="3" s="1"/>
  <c r="M569" i="3"/>
  <c r="N569" i="3" s="1"/>
  <c r="M573" i="3"/>
  <c r="N573" i="3" s="1"/>
  <c r="M577" i="3"/>
  <c r="N577" i="3" s="1"/>
  <c r="M581" i="3"/>
  <c r="N581" i="3" s="1"/>
  <c r="M585" i="3"/>
  <c r="N585" i="3" s="1"/>
  <c r="M589" i="3"/>
  <c r="N589" i="3" s="1"/>
  <c r="M593" i="3"/>
  <c r="N593" i="3" s="1"/>
  <c r="M597" i="3"/>
  <c r="N597" i="3" s="1"/>
  <c r="M601" i="3"/>
  <c r="N601" i="3" s="1"/>
  <c r="M605" i="3"/>
  <c r="N605" i="3" s="1"/>
  <c r="M609" i="3"/>
  <c r="N609" i="3" s="1"/>
  <c r="M613" i="3"/>
  <c r="N613" i="3" s="1"/>
  <c r="M617" i="3"/>
  <c r="N617" i="3" s="1"/>
  <c r="M621" i="3"/>
  <c r="N621" i="3" s="1"/>
  <c r="M625" i="3"/>
  <c r="N625" i="3" s="1"/>
  <c r="M629" i="3"/>
  <c r="N629" i="3" s="1"/>
  <c r="M633" i="3"/>
  <c r="N633" i="3" s="1"/>
  <c r="M637" i="3"/>
  <c r="N637" i="3" s="1"/>
  <c r="M641" i="3"/>
  <c r="N641" i="3" s="1"/>
  <c r="M645" i="3"/>
  <c r="N645" i="3" s="1"/>
  <c r="M649" i="3"/>
  <c r="N649" i="3" s="1"/>
  <c r="M653" i="3"/>
  <c r="N653" i="3" s="1"/>
  <c r="M657" i="3"/>
  <c r="N657" i="3" s="1"/>
  <c r="M661" i="3"/>
  <c r="N661" i="3" s="1"/>
  <c r="M665" i="3"/>
  <c r="N665" i="3" s="1"/>
  <c r="M669" i="3"/>
  <c r="N669" i="3" s="1"/>
  <c r="M673" i="3"/>
  <c r="N673" i="3" s="1"/>
  <c r="M677" i="3"/>
  <c r="N677" i="3" s="1"/>
  <c r="M681" i="3"/>
  <c r="N681" i="3" s="1"/>
  <c r="M685" i="3"/>
  <c r="N685" i="3" s="1"/>
  <c r="M689" i="3"/>
  <c r="N689" i="3" s="1"/>
  <c r="M693" i="3"/>
  <c r="N693" i="3" s="1"/>
  <c r="M697" i="3"/>
  <c r="N697" i="3" s="1"/>
  <c r="M701" i="3"/>
  <c r="N701" i="3" s="1"/>
  <c r="M705" i="3"/>
  <c r="N705" i="3" s="1"/>
  <c r="M709" i="3"/>
  <c r="N709" i="3" s="1"/>
  <c r="M713" i="3"/>
  <c r="N713" i="3" s="1"/>
  <c r="M717" i="3"/>
  <c r="N717" i="3" s="1"/>
  <c r="M721" i="3"/>
  <c r="N721" i="3" s="1"/>
  <c r="M725" i="3"/>
  <c r="N725" i="3" s="1"/>
  <c r="M729" i="3"/>
  <c r="N729" i="3" s="1"/>
  <c r="M733" i="3"/>
  <c r="N733" i="3" s="1"/>
  <c r="M737" i="3"/>
  <c r="N737" i="3" s="1"/>
  <c r="M741" i="3"/>
  <c r="N741" i="3" s="1"/>
  <c r="M745" i="3"/>
  <c r="N745" i="3" s="1"/>
  <c r="M749" i="3"/>
  <c r="N749" i="3" s="1"/>
  <c r="M753" i="3"/>
  <c r="N753" i="3" s="1"/>
  <c r="M757" i="3"/>
  <c r="N757" i="3" s="1"/>
  <c r="M761" i="3"/>
  <c r="N761" i="3" s="1"/>
  <c r="M765" i="3"/>
  <c r="N765" i="3" s="1"/>
  <c r="M769" i="3"/>
  <c r="N769" i="3" s="1"/>
  <c r="M773" i="3"/>
  <c r="N773" i="3" s="1"/>
  <c r="M777" i="3"/>
  <c r="N777" i="3" s="1"/>
  <c r="M781" i="3"/>
  <c r="N781" i="3" s="1"/>
  <c r="M785" i="3"/>
  <c r="N785" i="3" s="1"/>
  <c r="M789" i="3"/>
  <c r="N789" i="3" s="1"/>
  <c r="M793" i="3"/>
  <c r="N793" i="3" s="1"/>
  <c r="M797" i="3"/>
  <c r="N797" i="3" s="1"/>
  <c r="M801" i="3"/>
  <c r="N801" i="3" s="1"/>
  <c r="M805" i="3"/>
  <c r="N805" i="3" s="1"/>
  <c r="M809" i="3"/>
  <c r="N809" i="3" s="1"/>
  <c r="M813" i="3"/>
  <c r="N813" i="3" s="1"/>
  <c r="M817" i="3"/>
  <c r="N817" i="3" s="1"/>
  <c r="M821" i="3"/>
  <c r="N821" i="3" s="1"/>
  <c r="M825" i="3"/>
  <c r="N825" i="3" s="1"/>
  <c r="M829" i="3"/>
  <c r="N829" i="3" s="1"/>
  <c r="M833" i="3"/>
  <c r="N833" i="3" s="1"/>
  <c r="M837" i="3"/>
  <c r="N837" i="3" s="1"/>
  <c r="M841" i="3"/>
  <c r="N841" i="3" s="1"/>
  <c r="M845" i="3"/>
  <c r="N845" i="3" s="1"/>
  <c r="M849" i="3"/>
  <c r="N849" i="3" s="1"/>
  <c r="M853" i="3"/>
  <c r="N853" i="3" s="1"/>
  <c r="M478" i="3"/>
  <c r="N478" i="3" s="1"/>
  <c r="M486" i="3"/>
  <c r="N486" i="3" s="1"/>
  <c r="M494" i="3"/>
  <c r="N494" i="3" s="1"/>
  <c r="M502" i="3"/>
  <c r="N502" i="3" s="1"/>
  <c r="M510" i="3"/>
  <c r="N510" i="3" s="1"/>
  <c r="M518" i="3"/>
  <c r="N518" i="3" s="1"/>
  <c r="M526" i="3"/>
  <c r="N526" i="3" s="1"/>
  <c r="M534" i="3"/>
  <c r="N534" i="3" s="1"/>
  <c r="M542" i="3"/>
  <c r="N542" i="3" s="1"/>
  <c r="M550" i="3"/>
  <c r="N550" i="3" s="1"/>
  <c r="M558" i="3"/>
  <c r="N558" i="3" s="1"/>
  <c r="M566" i="3"/>
  <c r="N566" i="3" s="1"/>
  <c r="M574" i="3"/>
  <c r="N574" i="3" s="1"/>
  <c r="M582" i="3"/>
  <c r="N582" i="3" s="1"/>
  <c r="M590" i="3"/>
  <c r="N590" i="3" s="1"/>
  <c r="M598" i="3"/>
  <c r="N598" i="3" s="1"/>
  <c r="M606" i="3"/>
  <c r="N606" i="3" s="1"/>
  <c r="M614" i="3"/>
  <c r="N614" i="3" s="1"/>
  <c r="M622" i="3"/>
  <c r="N622" i="3" s="1"/>
  <c r="M630" i="3"/>
  <c r="N630" i="3" s="1"/>
  <c r="M638" i="3"/>
  <c r="N638" i="3" s="1"/>
  <c r="M646" i="3"/>
  <c r="N646" i="3" s="1"/>
  <c r="M654" i="3"/>
  <c r="N654" i="3" s="1"/>
  <c r="M662" i="3"/>
  <c r="N662" i="3" s="1"/>
  <c r="M670" i="3"/>
  <c r="N670" i="3" s="1"/>
  <c r="M682" i="3"/>
  <c r="N682" i="3" s="1"/>
  <c r="M690" i="3"/>
  <c r="N690" i="3" s="1"/>
  <c r="M698" i="3"/>
  <c r="N698" i="3" s="1"/>
  <c r="M706" i="3"/>
  <c r="N706" i="3" s="1"/>
  <c r="M714" i="3"/>
  <c r="N714" i="3" s="1"/>
  <c r="M722" i="3"/>
  <c r="N722" i="3" s="1"/>
  <c r="M730" i="3"/>
  <c r="N730" i="3" s="1"/>
  <c r="M738" i="3"/>
  <c r="N738" i="3" s="1"/>
  <c r="M746" i="3"/>
  <c r="N746" i="3" s="1"/>
  <c r="M754" i="3"/>
  <c r="N754" i="3" s="1"/>
  <c r="M762" i="3"/>
  <c r="N762" i="3" s="1"/>
  <c r="M770" i="3"/>
  <c r="N770" i="3" s="1"/>
  <c r="M778" i="3"/>
  <c r="N778" i="3" s="1"/>
  <c r="M786" i="3"/>
  <c r="N786" i="3" s="1"/>
  <c r="M794" i="3"/>
  <c r="N794" i="3" s="1"/>
  <c r="M802" i="3"/>
  <c r="N802" i="3" s="1"/>
  <c r="M810" i="3"/>
  <c r="N810" i="3" s="1"/>
  <c r="M818" i="3"/>
  <c r="N818" i="3" s="1"/>
  <c r="M826" i="3"/>
  <c r="N826" i="3" s="1"/>
  <c r="M838" i="3"/>
  <c r="N838" i="3" s="1"/>
  <c r="M842" i="3"/>
  <c r="N842" i="3" s="1"/>
  <c r="M850" i="3"/>
  <c r="N850" i="3" s="1"/>
  <c r="M11" i="3"/>
  <c r="N11" i="3" s="1"/>
  <c r="M19" i="3"/>
  <c r="N19" i="3" s="1"/>
  <c r="M27" i="3"/>
  <c r="N27" i="3" s="1"/>
  <c r="M35" i="3"/>
  <c r="N35" i="3" s="1"/>
  <c r="M43" i="3"/>
  <c r="N43" i="3" s="1"/>
  <c r="M51" i="3"/>
  <c r="N51" i="3" s="1"/>
  <c r="M55" i="3"/>
  <c r="N55" i="3" s="1"/>
  <c r="M59" i="3"/>
  <c r="N59" i="3" s="1"/>
  <c r="M63" i="3"/>
  <c r="N63" i="3" s="1"/>
  <c r="M67" i="3"/>
  <c r="N67" i="3" s="1"/>
  <c r="M71" i="3"/>
  <c r="N71" i="3" s="1"/>
  <c r="M75" i="3"/>
  <c r="N75" i="3" s="1"/>
  <c r="M79" i="3"/>
  <c r="N79" i="3" s="1"/>
  <c r="M83" i="3"/>
  <c r="N83" i="3" s="1"/>
  <c r="M87" i="3"/>
  <c r="N87" i="3" s="1"/>
  <c r="M91" i="3"/>
  <c r="N91" i="3" s="1"/>
  <c r="M95" i="3"/>
  <c r="N95" i="3" s="1"/>
  <c r="M99" i="3"/>
  <c r="N99" i="3" s="1"/>
  <c r="M103" i="3"/>
  <c r="N103" i="3" s="1"/>
  <c r="M107" i="3"/>
  <c r="N107" i="3" s="1"/>
  <c r="M111" i="3"/>
  <c r="N111" i="3" s="1"/>
  <c r="M115" i="3"/>
  <c r="N115" i="3" s="1"/>
  <c r="M119" i="3"/>
  <c r="N119" i="3" s="1"/>
  <c r="M123" i="3"/>
  <c r="N123" i="3" s="1"/>
  <c r="M127" i="3"/>
  <c r="N127" i="3" s="1"/>
  <c r="M131" i="3"/>
  <c r="N131" i="3" s="1"/>
  <c r="M135" i="3"/>
  <c r="N135" i="3" s="1"/>
  <c r="M139" i="3"/>
  <c r="N139" i="3" s="1"/>
  <c r="M143" i="3"/>
  <c r="N143" i="3" s="1"/>
  <c r="M147" i="3"/>
  <c r="N147" i="3" s="1"/>
  <c r="M151" i="3"/>
  <c r="N151" i="3" s="1"/>
  <c r="M155" i="3"/>
  <c r="N155" i="3" s="1"/>
  <c r="M159" i="3"/>
  <c r="N159" i="3" s="1"/>
  <c r="M163" i="3"/>
  <c r="N163" i="3" s="1"/>
  <c r="M167" i="3"/>
  <c r="N167" i="3" s="1"/>
  <c r="M171" i="3"/>
  <c r="N171" i="3" s="1"/>
  <c r="M175" i="3"/>
  <c r="N175" i="3" s="1"/>
  <c r="M179" i="3"/>
  <c r="N179" i="3" s="1"/>
  <c r="M183" i="3"/>
  <c r="N183" i="3" s="1"/>
  <c r="M187" i="3"/>
  <c r="N187" i="3" s="1"/>
  <c r="M191" i="3"/>
  <c r="N191" i="3" s="1"/>
  <c r="M195" i="3"/>
  <c r="N195" i="3" s="1"/>
  <c r="M199" i="3"/>
  <c r="N199" i="3" s="1"/>
  <c r="M203" i="3"/>
  <c r="N203" i="3" s="1"/>
  <c r="M207" i="3"/>
  <c r="N207" i="3" s="1"/>
  <c r="M211" i="3"/>
  <c r="N211" i="3" s="1"/>
  <c r="M215" i="3"/>
  <c r="N215" i="3" s="1"/>
  <c r="M219" i="3"/>
  <c r="N219" i="3" s="1"/>
  <c r="M223" i="3"/>
  <c r="N223" i="3" s="1"/>
  <c r="M227" i="3"/>
  <c r="N227" i="3" s="1"/>
  <c r="M231" i="3"/>
  <c r="N231" i="3" s="1"/>
  <c r="M235" i="3"/>
  <c r="N235" i="3" s="1"/>
  <c r="M239" i="3"/>
  <c r="N239" i="3" s="1"/>
  <c r="M243" i="3"/>
  <c r="N243" i="3" s="1"/>
  <c r="M247" i="3"/>
  <c r="N247" i="3" s="1"/>
  <c r="M251" i="3"/>
  <c r="N251" i="3" s="1"/>
  <c r="M255" i="3"/>
  <c r="N255" i="3" s="1"/>
  <c r="M259" i="3"/>
  <c r="N259" i="3" s="1"/>
  <c r="M263" i="3"/>
  <c r="N263" i="3" s="1"/>
  <c r="M267" i="3"/>
  <c r="N267" i="3" s="1"/>
  <c r="M271" i="3"/>
  <c r="N271" i="3" s="1"/>
  <c r="M275" i="3"/>
  <c r="N275" i="3" s="1"/>
  <c r="M279" i="3"/>
  <c r="N279" i="3" s="1"/>
  <c r="M283" i="3"/>
  <c r="N283" i="3" s="1"/>
  <c r="M287" i="3"/>
  <c r="N287" i="3" s="1"/>
  <c r="M291" i="3"/>
  <c r="N291" i="3" s="1"/>
  <c r="M295" i="3"/>
  <c r="N295" i="3" s="1"/>
  <c r="M299" i="3"/>
  <c r="N299" i="3" s="1"/>
  <c r="M303" i="3"/>
  <c r="N303" i="3" s="1"/>
  <c r="M307" i="3"/>
  <c r="N307" i="3" s="1"/>
  <c r="M311" i="3"/>
  <c r="N311" i="3" s="1"/>
  <c r="M315" i="3"/>
  <c r="N315" i="3" s="1"/>
  <c r="M319" i="3"/>
  <c r="N319" i="3" s="1"/>
  <c r="M323" i="3"/>
  <c r="N323" i="3" s="1"/>
  <c r="M327" i="3"/>
  <c r="N327" i="3" s="1"/>
  <c r="M331" i="3"/>
  <c r="N331" i="3" s="1"/>
  <c r="M335" i="3"/>
  <c r="N335" i="3" s="1"/>
  <c r="M339" i="3"/>
  <c r="N339" i="3" s="1"/>
  <c r="M343" i="3"/>
  <c r="N343" i="3" s="1"/>
  <c r="M347" i="3"/>
  <c r="N347" i="3" s="1"/>
  <c r="M351" i="3"/>
  <c r="N351" i="3" s="1"/>
  <c r="M355" i="3"/>
  <c r="N355" i="3" s="1"/>
  <c r="M359" i="3"/>
  <c r="N359" i="3" s="1"/>
  <c r="M363" i="3"/>
  <c r="N363" i="3" s="1"/>
  <c r="M367" i="3"/>
  <c r="N367" i="3" s="1"/>
  <c r="M371" i="3"/>
  <c r="N371" i="3" s="1"/>
  <c r="M375" i="3"/>
  <c r="N375" i="3" s="1"/>
  <c r="M379" i="3"/>
  <c r="N379" i="3" s="1"/>
  <c r="M383" i="3"/>
  <c r="N383" i="3" s="1"/>
  <c r="M387" i="3"/>
  <c r="N387" i="3" s="1"/>
  <c r="M391" i="3"/>
  <c r="N391" i="3" s="1"/>
  <c r="M395" i="3"/>
  <c r="N395" i="3" s="1"/>
  <c r="M399" i="3"/>
  <c r="N399" i="3" s="1"/>
  <c r="M403" i="3"/>
  <c r="N403" i="3" s="1"/>
  <c r="M407" i="3"/>
  <c r="N407" i="3" s="1"/>
  <c r="M411" i="3"/>
  <c r="N411" i="3" s="1"/>
  <c r="M415" i="3"/>
  <c r="N415" i="3" s="1"/>
  <c r="M419" i="3"/>
  <c r="N419" i="3" s="1"/>
  <c r="M423" i="3"/>
  <c r="N423" i="3" s="1"/>
  <c r="M427" i="3"/>
  <c r="N427" i="3" s="1"/>
  <c r="M431" i="3"/>
  <c r="N431" i="3" s="1"/>
  <c r="M435" i="3"/>
  <c r="N435" i="3" s="1"/>
  <c r="M439" i="3"/>
  <c r="N439" i="3" s="1"/>
  <c r="M443" i="3"/>
  <c r="N443" i="3" s="1"/>
  <c r="M447" i="3"/>
  <c r="N447" i="3" s="1"/>
  <c r="M451" i="3"/>
  <c r="N451" i="3" s="1"/>
  <c r="M455" i="3"/>
  <c r="N455" i="3" s="1"/>
  <c r="M459" i="3"/>
  <c r="N459" i="3" s="1"/>
  <c r="M463" i="3"/>
  <c r="N463" i="3" s="1"/>
  <c r="M467" i="3"/>
  <c r="N467" i="3" s="1"/>
  <c r="M471" i="3"/>
  <c r="N471" i="3" s="1"/>
  <c r="M475" i="3"/>
  <c r="N475" i="3" s="1"/>
  <c r="M479" i="3"/>
  <c r="N479" i="3" s="1"/>
  <c r="M483" i="3"/>
  <c r="N483" i="3" s="1"/>
  <c r="M487" i="3"/>
  <c r="N487" i="3" s="1"/>
  <c r="M491" i="3"/>
  <c r="N491" i="3" s="1"/>
  <c r="M495" i="3"/>
  <c r="N495" i="3" s="1"/>
  <c r="M499" i="3"/>
  <c r="N499" i="3" s="1"/>
  <c r="M503" i="3"/>
  <c r="N503" i="3" s="1"/>
  <c r="M507" i="3"/>
  <c r="N507" i="3" s="1"/>
  <c r="M511" i="3"/>
  <c r="N511" i="3" s="1"/>
  <c r="M515" i="3"/>
  <c r="N515" i="3" s="1"/>
  <c r="M519" i="3"/>
  <c r="N519" i="3" s="1"/>
  <c r="M523" i="3"/>
  <c r="N523" i="3" s="1"/>
  <c r="M527" i="3"/>
  <c r="N527" i="3" s="1"/>
  <c r="M531" i="3"/>
  <c r="N531" i="3" s="1"/>
  <c r="M535" i="3"/>
  <c r="N535" i="3" s="1"/>
  <c r="M539" i="3"/>
  <c r="N539" i="3" s="1"/>
  <c r="M543" i="3"/>
  <c r="N543" i="3" s="1"/>
  <c r="M547" i="3"/>
  <c r="N547" i="3" s="1"/>
  <c r="M551" i="3"/>
  <c r="N551" i="3" s="1"/>
  <c r="M555" i="3"/>
  <c r="N555" i="3" s="1"/>
  <c r="M559" i="3"/>
  <c r="N559" i="3" s="1"/>
  <c r="M563" i="3"/>
  <c r="N563" i="3" s="1"/>
  <c r="M567" i="3"/>
  <c r="N567" i="3" s="1"/>
  <c r="M571" i="3"/>
  <c r="N571" i="3" s="1"/>
  <c r="M575" i="3"/>
  <c r="N575" i="3" s="1"/>
  <c r="M579" i="3"/>
  <c r="N579" i="3" s="1"/>
  <c r="M583" i="3"/>
  <c r="N583" i="3" s="1"/>
  <c r="M587" i="3"/>
  <c r="N587" i="3" s="1"/>
  <c r="M591" i="3"/>
  <c r="N591" i="3" s="1"/>
  <c r="M595" i="3"/>
  <c r="N595" i="3" s="1"/>
  <c r="M599" i="3"/>
  <c r="N599" i="3" s="1"/>
  <c r="M603" i="3"/>
  <c r="N603" i="3" s="1"/>
  <c r="M607" i="3"/>
  <c r="N607" i="3" s="1"/>
  <c r="M611" i="3"/>
  <c r="N611" i="3" s="1"/>
  <c r="M615" i="3"/>
  <c r="N615" i="3" s="1"/>
  <c r="M619" i="3"/>
  <c r="N619" i="3" s="1"/>
  <c r="M623" i="3"/>
  <c r="N623" i="3" s="1"/>
  <c r="M627" i="3"/>
  <c r="N627" i="3" s="1"/>
  <c r="M631" i="3"/>
  <c r="N631" i="3" s="1"/>
  <c r="M635" i="3"/>
  <c r="N635" i="3" s="1"/>
  <c r="M639" i="3"/>
  <c r="N639" i="3" s="1"/>
  <c r="M643" i="3"/>
  <c r="N643" i="3" s="1"/>
  <c r="M647" i="3"/>
  <c r="N647" i="3" s="1"/>
  <c r="M651" i="3"/>
  <c r="N651" i="3" s="1"/>
  <c r="M655" i="3"/>
  <c r="N655" i="3" s="1"/>
  <c r="M659" i="3"/>
  <c r="N659" i="3" s="1"/>
  <c r="M663" i="3"/>
  <c r="N663" i="3" s="1"/>
  <c r="M667" i="3"/>
  <c r="N667" i="3" s="1"/>
  <c r="M671" i="3"/>
  <c r="N671" i="3" s="1"/>
  <c r="M675" i="3"/>
  <c r="N675" i="3" s="1"/>
  <c r="M679" i="3"/>
  <c r="N679" i="3" s="1"/>
  <c r="M683" i="3"/>
  <c r="N683" i="3" s="1"/>
  <c r="M687" i="3"/>
  <c r="N687" i="3" s="1"/>
  <c r="M691" i="3"/>
  <c r="N691" i="3" s="1"/>
  <c r="M695" i="3"/>
  <c r="N695" i="3" s="1"/>
  <c r="M699" i="3"/>
  <c r="N699" i="3" s="1"/>
  <c r="M703" i="3"/>
  <c r="N703" i="3" s="1"/>
  <c r="M707" i="3"/>
  <c r="N707" i="3" s="1"/>
  <c r="M711" i="3"/>
  <c r="N711" i="3" s="1"/>
  <c r="M715" i="3"/>
  <c r="N715" i="3" s="1"/>
  <c r="M719" i="3"/>
  <c r="N719" i="3" s="1"/>
  <c r="M723" i="3"/>
  <c r="N723" i="3" s="1"/>
  <c r="M727" i="3"/>
  <c r="N727" i="3" s="1"/>
  <c r="M731" i="3"/>
  <c r="N731" i="3" s="1"/>
  <c r="M735" i="3"/>
  <c r="N735" i="3" s="1"/>
  <c r="M739" i="3"/>
  <c r="N739" i="3" s="1"/>
  <c r="M743" i="3"/>
  <c r="N743" i="3" s="1"/>
  <c r="M747" i="3"/>
  <c r="N747" i="3" s="1"/>
  <c r="M751" i="3"/>
  <c r="N751" i="3" s="1"/>
  <c r="M755" i="3"/>
  <c r="N755" i="3" s="1"/>
  <c r="M759" i="3"/>
  <c r="N759" i="3" s="1"/>
  <c r="M763" i="3"/>
  <c r="N763" i="3" s="1"/>
  <c r="M767" i="3"/>
  <c r="N767" i="3" s="1"/>
  <c r="M771" i="3"/>
  <c r="N771" i="3" s="1"/>
  <c r="M775" i="3"/>
  <c r="N775" i="3" s="1"/>
  <c r="M779" i="3"/>
  <c r="N779" i="3" s="1"/>
  <c r="M783" i="3"/>
  <c r="N783" i="3" s="1"/>
  <c r="M787" i="3"/>
  <c r="N787" i="3" s="1"/>
  <c r="M791" i="3"/>
  <c r="N791" i="3" s="1"/>
  <c r="M795" i="3"/>
  <c r="N795" i="3" s="1"/>
  <c r="M799" i="3"/>
  <c r="N799" i="3" s="1"/>
  <c r="M803" i="3"/>
  <c r="N803" i="3" s="1"/>
  <c r="M807" i="3"/>
  <c r="N807" i="3" s="1"/>
  <c r="M811" i="3"/>
  <c r="N811" i="3" s="1"/>
  <c r="M815" i="3"/>
  <c r="N815" i="3" s="1"/>
  <c r="M819" i="3"/>
  <c r="N819" i="3" s="1"/>
  <c r="M823" i="3"/>
  <c r="N823" i="3" s="1"/>
  <c r="M827" i="3"/>
  <c r="N827" i="3" s="1"/>
  <c r="M831" i="3"/>
  <c r="N831" i="3" s="1"/>
  <c r="M835" i="3"/>
  <c r="N835" i="3" s="1"/>
  <c r="M839" i="3"/>
  <c r="N839" i="3" s="1"/>
  <c r="M843" i="3"/>
  <c r="N843" i="3" s="1"/>
  <c r="M847" i="3"/>
  <c r="N847" i="3" s="1"/>
  <c r="M851" i="3"/>
  <c r="N851" i="3" s="1"/>
  <c r="M855" i="3"/>
  <c r="N855" i="3" s="1"/>
  <c r="M236" i="3"/>
  <c r="N236" i="3" s="1"/>
  <c r="M244" i="3"/>
  <c r="N244" i="3" s="1"/>
  <c r="M252" i="3"/>
  <c r="N252" i="3" s="1"/>
  <c r="M260" i="3"/>
  <c r="N260" i="3" s="1"/>
  <c r="M268" i="3"/>
  <c r="N268" i="3" s="1"/>
  <c r="M276" i="3"/>
  <c r="N276" i="3" s="1"/>
  <c r="M284" i="3"/>
  <c r="N284" i="3" s="1"/>
  <c r="M292" i="3"/>
  <c r="N292" i="3" s="1"/>
  <c r="M300" i="3"/>
  <c r="N300" i="3" s="1"/>
  <c r="M304" i="3"/>
  <c r="N304" i="3" s="1"/>
  <c r="M312" i="3"/>
  <c r="N312" i="3" s="1"/>
  <c r="M316" i="3"/>
  <c r="N316" i="3" s="1"/>
  <c r="M320" i="3"/>
  <c r="N320" i="3" s="1"/>
  <c r="M324" i="3"/>
  <c r="N324" i="3" s="1"/>
  <c r="M328" i="3"/>
  <c r="N328" i="3" s="1"/>
  <c r="M332" i="3"/>
  <c r="N332" i="3" s="1"/>
  <c r="M336" i="3"/>
  <c r="N336" i="3" s="1"/>
  <c r="M340" i="3"/>
  <c r="N340" i="3" s="1"/>
  <c r="M348" i="3"/>
  <c r="N348" i="3" s="1"/>
  <c r="M352" i="3"/>
  <c r="N352" i="3" s="1"/>
  <c r="M356" i="3"/>
  <c r="N356" i="3" s="1"/>
  <c r="M360" i="3"/>
  <c r="N360" i="3" s="1"/>
  <c r="M364" i="3"/>
  <c r="N364" i="3" s="1"/>
  <c r="M368" i="3"/>
  <c r="N368" i="3" s="1"/>
  <c r="M372" i="3"/>
  <c r="N372" i="3" s="1"/>
  <c r="M376" i="3"/>
  <c r="N376" i="3" s="1"/>
  <c r="M380" i="3"/>
  <c r="N380" i="3" s="1"/>
  <c r="M384" i="3"/>
  <c r="N384" i="3" s="1"/>
  <c r="M388" i="3"/>
  <c r="N388" i="3" s="1"/>
  <c r="M392" i="3"/>
  <c r="N392" i="3" s="1"/>
  <c r="M396" i="3"/>
  <c r="N396" i="3" s="1"/>
  <c r="M400" i="3"/>
  <c r="N400" i="3" s="1"/>
  <c r="M404" i="3"/>
  <c r="N404" i="3" s="1"/>
  <c r="M408" i="3"/>
  <c r="N408" i="3" s="1"/>
  <c r="M412" i="3"/>
  <c r="N412" i="3" s="1"/>
  <c r="M416" i="3"/>
  <c r="N416" i="3" s="1"/>
  <c r="M420" i="3"/>
  <c r="N420" i="3" s="1"/>
  <c r="M424" i="3"/>
  <c r="N424" i="3" s="1"/>
  <c r="M428" i="3"/>
  <c r="N428" i="3" s="1"/>
  <c r="M432" i="3"/>
  <c r="N432" i="3" s="1"/>
  <c r="M436" i="3"/>
  <c r="N436" i="3" s="1"/>
  <c r="M440" i="3"/>
  <c r="N440" i="3" s="1"/>
  <c r="M444" i="3"/>
  <c r="N444" i="3" s="1"/>
  <c r="M448" i="3"/>
  <c r="N448" i="3" s="1"/>
  <c r="M452" i="3"/>
  <c r="N452" i="3" s="1"/>
  <c r="M456" i="3"/>
  <c r="N456" i="3" s="1"/>
  <c r="M460" i="3"/>
  <c r="N460" i="3" s="1"/>
  <c r="M464" i="3"/>
  <c r="N464" i="3" s="1"/>
  <c r="M468" i="3"/>
  <c r="N468" i="3" s="1"/>
  <c r="M472" i="3"/>
  <c r="N472" i="3" s="1"/>
  <c r="M476" i="3"/>
  <c r="N476" i="3" s="1"/>
  <c r="M480" i="3"/>
  <c r="N480" i="3" s="1"/>
  <c r="M484" i="3"/>
  <c r="N484" i="3" s="1"/>
  <c r="M488" i="3"/>
  <c r="N488" i="3" s="1"/>
  <c r="M492" i="3"/>
  <c r="N492" i="3" s="1"/>
  <c r="M496" i="3"/>
  <c r="N496" i="3" s="1"/>
  <c r="M500" i="3"/>
  <c r="N500" i="3" s="1"/>
  <c r="M504" i="3"/>
  <c r="N504" i="3" s="1"/>
  <c r="M508" i="3"/>
  <c r="N508" i="3" s="1"/>
  <c r="M512" i="3"/>
  <c r="N512" i="3" s="1"/>
  <c r="M516" i="3"/>
  <c r="N516" i="3" s="1"/>
  <c r="M520" i="3"/>
  <c r="N520" i="3" s="1"/>
  <c r="M524" i="3"/>
  <c r="N524" i="3" s="1"/>
  <c r="M528" i="3"/>
  <c r="N528" i="3" s="1"/>
  <c r="M532" i="3"/>
  <c r="N532" i="3" s="1"/>
  <c r="M536" i="3"/>
  <c r="N536" i="3" s="1"/>
  <c r="M540" i="3"/>
  <c r="N540" i="3" s="1"/>
  <c r="M544" i="3"/>
  <c r="N544" i="3" s="1"/>
  <c r="M548" i="3"/>
  <c r="N548" i="3" s="1"/>
  <c r="M552" i="3"/>
  <c r="N552" i="3" s="1"/>
  <c r="M556" i="3"/>
  <c r="N556" i="3" s="1"/>
  <c r="M560" i="3"/>
  <c r="N560" i="3" s="1"/>
  <c r="M564" i="3"/>
  <c r="N564" i="3" s="1"/>
  <c r="M568" i="3"/>
  <c r="N568" i="3" s="1"/>
  <c r="M572" i="3"/>
  <c r="N572" i="3" s="1"/>
  <c r="M576" i="3"/>
  <c r="N576" i="3" s="1"/>
  <c r="M580" i="3"/>
  <c r="N580" i="3" s="1"/>
  <c r="M584" i="3"/>
  <c r="N584" i="3" s="1"/>
  <c r="M588" i="3"/>
  <c r="N588" i="3" s="1"/>
  <c r="M592" i="3"/>
  <c r="N592" i="3" s="1"/>
  <c r="M596" i="3"/>
  <c r="N596" i="3" s="1"/>
  <c r="M600" i="3"/>
  <c r="N600" i="3" s="1"/>
  <c r="M604" i="3"/>
  <c r="N604" i="3" s="1"/>
  <c r="M608" i="3"/>
  <c r="N608" i="3" s="1"/>
  <c r="M612" i="3"/>
  <c r="N612" i="3" s="1"/>
  <c r="M616" i="3"/>
  <c r="N616" i="3" s="1"/>
  <c r="M620" i="3"/>
  <c r="N620" i="3" s="1"/>
  <c r="M624" i="3"/>
  <c r="N624" i="3" s="1"/>
  <c r="M628" i="3"/>
  <c r="N628" i="3" s="1"/>
  <c r="M632" i="3"/>
  <c r="N632" i="3" s="1"/>
  <c r="M636" i="3"/>
  <c r="N636" i="3" s="1"/>
  <c r="M640" i="3"/>
  <c r="N640" i="3" s="1"/>
  <c r="M644" i="3"/>
  <c r="N644" i="3" s="1"/>
  <c r="M648" i="3"/>
  <c r="N648" i="3" s="1"/>
  <c r="M652" i="3"/>
  <c r="N652" i="3" s="1"/>
  <c r="M656" i="3"/>
  <c r="N656" i="3" s="1"/>
  <c r="M660" i="3"/>
  <c r="N660" i="3" s="1"/>
  <c r="M664" i="3"/>
  <c r="N664" i="3" s="1"/>
  <c r="M668" i="3"/>
  <c r="N668" i="3" s="1"/>
  <c r="M672" i="3"/>
  <c r="N672" i="3" s="1"/>
  <c r="M676" i="3"/>
  <c r="N676" i="3" s="1"/>
  <c r="M680" i="3"/>
  <c r="N680" i="3" s="1"/>
  <c r="M684" i="3"/>
  <c r="N684" i="3" s="1"/>
  <c r="M688" i="3"/>
  <c r="N688" i="3" s="1"/>
  <c r="M692" i="3"/>
  <c r="N692" i="3" s="1"/>
  <c r="M696" i="3"/>
  <c r="N696" i="3" s="1"/>
  <c r="M700" i="3"/>
  <c r="N700" i="3" s="1"/>
  <c r="M704" i="3"/>
  <c r="N704" i="3" s="1"/>
  <c r="M708" i="3"/>
  <c r="N708" i="3" s="1"/>
  <c r="M712" i="3"/>
  <c r="N712" i="3" s="1"/>
  <c r="M716" i="3"/>
  <c r="N716" i="3" s="1"/>
  <c r="M720" i="3"/>
  <c r="N720" i="3" s="1"/>
  <c r="M724" i="3"/>
  <c r="N724" i="3" s="1"/>
  <c r="M728" i="3"/>
  <c r="N728" i="3" s="1"/>
  <c r="M732" i="3"/>
  <c r="N732" i="3" s="1"/>
  <c r="M736" i="3"/>
  <c r="N736" i="3" s="1"/>
  <c r="M740" i="3"/>
  <c r="N740" i="3" s="1"/>
  <c r="M744" i="3"/>
  <c r="N744" i="3" s="1"/>
  <c r="M748" i="3"/>
  <c r="N748" i="3" s="1"/>
  <c r="M752" i="3"/>
  <c r="N752" i="3" s="1"/>
  <c r="M756" i="3"/>
  <c r="N756" i="3" s="1"/>
  <c r="M760" i="3"/>
  <c r="N760" i="3" s="1"/>
  <c r="M764" i="3"/>
  <c r="N764" i="3" s="1"/>
  <c r="M768" i="3"/>
  <c r="N768" i="3" s="1"/>
  <c r="M772" i="3"/>
  <c r="N772" i="3" s="1"/>
  <c r="M776" i="3"/>
  <c r="N776" i="3" s="1"/>
  <c r="M780" i="3"/>
  <c r="N780" i="3" s="1"/>
  <c r="M784" i="3"/>
  <c r="N784" i="3" s="1"/>
  <c r="M788" i="3"/>
  <c r="N788" i="3" s="1"/>
  <c r="M792" i="3"/>
  <c r="N792" i="3" s="1"/>
  <c r="M796" i="3"/>
  <c r="N796" i="3" s="1"/>
  <c r="M800" i="3"/>
  <c r="N800" i="3" s="1"/>
  <c r="M804" i="3"/>
  <c r="N804" i="3" s="1"/>
  <c r="M808" i="3"/>
  <c r="N808" i="3" s="1"/>
  <c r="M812" i="3"/>
  <c r="N812" i="3" s="1"/>
  <c r="M816" i="3"/>
  <c r="N816" i="3" s="1"/>
  <c r="M820" i="3"/>
  <c r="N820" i="3" s="1"/>
  <c r="M824" i="3"/>
  <c r="N824" i="3" s="1"/>
  <c r="M828" i="3"/>
  <c r="N828" i="3" s="1"/>
  <c r="M832" i="3"/>
  <c r="N832" i="3" s="1"/>
  <c r="M836" i="3"/>
  <c r="N836" i="3" s="1"/>
  <c r="M840" i="3"/>
  <c r="N840" i="3" s="1"/>
  <c r="M844" i="3"/>
  <c r="N844" i="3" s="1"/>
  <c r="M848" i="3"/>
  <c r="N848" i="3" s="1"/>
  <c r="M852" i="3"/>
  <c r="N852" i="3" s="1"/>
  <c r="M856" i="3"/>
  <c r="N856" i="3" s="1"/>
  <c r="J858" i="3"/>
  <c r="M290" i="3"/>
  <c r="N290" i="3" s="1"/>
  <c r="G857" i="5" l="1"/>
  <c r="I857" i="5" s="1"/>
  <c r="L857" i="5" s="1"/>
  <c r="M857" i="5" s="1"/>
  <c r="G855" i="5"/>
  <c r="I855" i="5" s="1"/>
  <c r="L855" i="5" s="1"/>
  <c r="M855" i="5" s="1"/>
  <c r="G854" i="5"/>
  <c r="I854" i="5" s="1"/>
  <c r="L854" i="5" s="1"/>
  <c r="M854" i="5" s="1"/>
  <c r="G853" i="5"/>
  <c r="I853" i="5" s="1"/>
  <c r="L853" i="5" s="1"/>
  <c r="M853" i="5" s="1"/>
  <c r="G852" i="5"/>
  <c r="I852" i="5" s="1"/>
  <c r="L852" i="5" s="1"/>
  <c r="M852" i="5" s="1"/>
  <c r="G851" i="5"/>
  <c r="I851" i="5" s="1"/>
  <c r="L851" i="5" s="1"/>
  <c r="M851" i="5" s="1"/>
  <c r="G850" i="5"/>
  <c r="I850" i="5" s="1"/>
  <c r="L850" i="5" s="1"/>
  <c r="M850" i="5" s="1"/>
  <c r="G849" i="5"/>
  <c r="I849" i="5" s="1"/>
  <c r="L849" i="5" s="1"/>
  <c r="M849" i="5" s="1"/>
  <c r="G848" i="5"/>
  <c r="I848" i="5" s="1"/>
  <c r="L848" i="5" s="1"/>
  <c r="M848" i="5" s="1"/>
  <c r="G846" i="5"/>
  <c r="I846" i="5" s="1"/>
  <c r="L846" i="5" s="1"/>
  <c r="M846" i="5" s="1"/>
  <c r="G845" i="5"/>
  <c r="I845" i="5" s="1"/>
  <c r="L845" i="5" s="1"/>
  <c r="M845" i="5" s="1"/>
  <c r="G844" i="5"/>
  <c r="I844" i="5" s="1"/>
  <c r="L844" i="5" s="1"/>
  <c r="M844" i="5" s="1"/>
  <c r="G843" i="5"/>
  <c r="I843" i="5" s="1"/>
  <c r="L843" i="5" s="1"/>
  <c r="M843" i="5" s="1"/>
  <c r="G842" i="5"/>
  <c r="I842" i="5" s="1"/>
  <c r="L842" i="5" s="1"/>
  <c r="M842" i="5" s="1"/>
  <c r="G841" i="5"/>
  <c r="I841" i="5" s="1"/>
  <c r="L841" i="5" s="1"/>
  <c r="M841" i="5" s="1"/>
  <c r="G840" i="5"/>
  <c r="I840" i="5" s="1"/>
  <c r="L840" i="5" s="1"/>
  <c r="M840" i="5" s="1"/>
  <c r="G839" i="5"/>
  <c r="I839" i="5" s="1"/>
  <c r="L839" i="5" s="1"/>
  <c r="M839" i="5" s="1"/>
  <c r="G838" i="5"/>
  <c r="I838" i="5" s="1"/>
  <c r="L838" i="5" s="1"/>
  <c r="M838" i="5" s="1"/>
  <c r="G837" i="5"/>
  <c r="I837" i="5" s="1"/>
  <c r="L837" i="5" s="1"/>
  <c r="M837" i="5" s="1"/>
  <c r="G836" i="5"/>
  <c r="I836" i="5" s="1"/>
  <c r="L836" i="5" s="1"/>
  <c r="M836" i="5" s="1"/>
  <c r="G835" i="5"/>
  <c r="I835" i="5" s="1"/>
  <c r="L835" i="5" s="1"/>
  <c r="M835" i="5" s="1"/>
  <c r="G834" i="5"/>
  <c r="I834" i="5" s="1"/>
  <c r="L834" i="5" s="1"/>
  <c r="M834" i="5" s="1"/>
  <c r="G833" i="5"/>
  <c r="I833" i="5" s="1"/>
  <c r="L833" i="5" s="1"/>
  <c r="M833" i="5" s="1"/>
  <c r="G830" i="5"/>
  <c r="I830" i="5" s="1"/>
  <c r="L830" i="5" s="1"/>
  <c r="M830" i="5" s="1"/>
  <c r="G829" i="5"/>
  <c r="I829" i="5" s="1"/>
  <c r="L829" i="5" s="1"/>
  <c r="M829" i="5" s="1"/>
  <c r="G828" i="5"/>
  <c r="I828" i="5" s="1"/>
  <c r="L828" i="5" s="1"/>
  <c r="M828" i="5" s="1"/>
  <c r="G827" i="5"/>
  <c r="I827" i="5" s="1"/>
  <c r="L827" i="5" s="1"/>
  <c r="M827" i="5" s="1"/>
  <c r="G825" i="5"/>
  <c r="I825" i="5" s="1"/>
  <c r="L825" i="5" s="1"/>
  <c r="M825" i="5" s="1"/>
  <c r="G824" i="5"/>
  <c r="I824" i="5" s="1"/>
  <c r="L824" i="5" s="1"/>
  <c r="M824" i="5" s="1"/>
  <c r="G823" i="5"/>
  <c r="I823" i="5" s="1"/>
  <c r="L823" i="5" s="1"/>
  <c r="M823" i="5" s="1"/>
  <c r="G822" i="5"/>
  <c r="I822" i="5" s="1"/>
  <c r="L822" i="5" s="1"/>
  <c r="M822" i="5" s="1"/>
  <c r="G821" i="5"/>
  <c r="I821" i="5" s="1"/>
  <c r="L821" i="5" s="1"/>
  <c r="M821" i="5" s="1"/>
  <c r="G820" i="5"/>
  <c r="I820" i="5" s="1"/>
  <c r="L820" i="5" s="1"/>
  <c r="M820" i="5" s="1"/>
  <c r="G819" i="5"/>
  <c r="I819" i="5" s="1"/>
  <c r="L819" i="5" s="1"/>
  <c r="M819" i="5" s="1"/>
  <c r="G818" i="5"/>
  <c r="I818" i="5" s="1"/>
  <c r="L818" i="5" s="1"/>
  <c r="M818" i="5" s="1"/>
  <c r="G817" i="5"/>
  <c r="I817" i="5" s="1"/>
  <c r="L817" i="5" s="1"/>
  <c r="M817" i="5" s="1"/>
  <c r="G816" i="5"/>
  <c r="I816" i="5" s="1"/>
  <c r="L816" i="5" s="1"/>
  <c r="M816" i="5" s="1"/>
  <c r="G815" i="5"/>
  <c r="I815" i="5" s="1"/>
  <c r="L815" i="5" s="1"/>
  <c r="M815" i="5" s="1"/>
  <c r="G814" i="5"/>
  <c r="I814" i="5" s="1"/>
  <c r="L814" i="5" s="1"/>
  <c r="M814" i="5" s="1"/>
  <c r="G813" i="5"/>
  <c r="I813" i="5" s="1"/>
  <c r="L813" i="5" s="1"/>
  <c r="M813" i="5" s="1"/>
  <c r="G812" i="5"/>
  <c r="I812" i="5" s="1"/>
  <c r="L812" i="5" s="1"/>
  <c r="M812" i="5" s="1"/>
  <c r="G811" i="5"/>
  <c r="I811" i="5" s="1"/>
  <c r="L811" i="5" s="1"/>
  <c r="M811" i="5" s="1"/>
  <c r="G810" i="5"/>
  <c r="I810" i="5" s="1"/>
  <c r="L810" i="5" s="1"/>
  <c r="M810" i="5" s="1"/>
  <c r="G809" i="5"/>
  <c r="I809" i="5" s="1"/>
  <c r="L809" i="5" s="1"/>
  <c r="M809" i="5" s="1"/>
  <c r="G808" i="5"/>
  <c r="I808" i="5" s="1"/>
  <c r="L808" i="5" s="1"/>
  <c r="M808" i="5" s="1"/>
  <c r="G807" i="5"/>
  <c r="I807" i="5" s="1"/>
  <c r="L807" i="5" s="1"/>
  <c r="M807" i="5" s="1"/>
  <c r="G806" i="5"/>
  <c r="I806" i="5" s="1"/>
  <c r="L806" i="5" s="1"/>
  <c r="M806" i="5" s="1"/>
  <c r="G805" i="5"/>
  <c r="I805" i="5" s="1"/>
  <c r="L805" i="5" s="1"/>
  <c r="M805" i="5" s="1"/>
  <c r="G804" i="5"/>
  <c r="I804" i="5" s="1"/>
  <c r="L804" i="5" s="1"/>
  <c r="M804" i="5" s="1"/>
  <c r="G802" i="5"/>
  <c r="I802" i="5" s="1"/>
  <c r="L802" i="5" s="1"/>
  <c r="M802" i="5" s="1"/>
  <c r="G801" i="5"/>
  <c r="I801" i="5" s="1"/>
  <c r="L801" i="5" s="1"/>
  <c r="M801" i="5" s="1"/>
  <c r="G800" i="5"/>
  <c r="I800" i="5" s="1"/>
  <c r="L800" i="5" s="1"/>
  <c r="M800" i="5" s="1"/>
  <c r="G799" i="5"/>
  <c r="I799" i="5" s="1"/>
  <c r="L799" i="5" s="1"/>
  <c r="M799" i="5" s="1"/>
  <c r="G798" i="5"/>
  <c r="I798" i="5" s="1"/>
  <c r="L798" i="5" s="1"/>
  <c r="M798" i="5" s="1"/>
  <c r="G797" i="5"/>
  <c r="I797" i="5" s="1"/>
  <c r="L797" i="5" s="1"/>
  <c r="M797" i="5" s="1"/>
  <c r="G796" i="5"/>
  <c r="I796" i="5" s="1"/>
  <c r="L796" i="5" s="1"/>
  <c r="M796" i="5" s="1"/>
  <c r="G795" i="5"/>
  <c r="I795" i="5" s="1"/>
  <c r="L795" i="5" s="1"/>
  <c r="M795" i="5" s="1"/>
  <c r="G794" i="5"/>
  <c r="I794" i="5" s="1"/>
  <c r="L794" i="5" s="1"/>
  <c r="M794" i="5" s="1"/>
  <c r="G793" i="5"/>
  <c r="I793" i="5" s="1"/>
  <c r="L793" i="5" s="1"/>
  <c r="M793" i="5" s="1"/>
  <c r="G792" i="5"/>
  <c r="I792" i="5" s="1"/>
  <c r="L792" i="5" s="1"/>
  <c r="M792" i="5" s="1"/>
  <c r="G791" i="5"/>
  <c r="I791" i="5" s="1"/>
  <c r="L791" i="5" s="1"/>
  <c r="M791" i="5" s="1"/>
  <c r="G790" i="5"/>
  <c r="I790" i="5" s="1"/>
  <c r="L790" i="5" s="1"/>
  <c r="M790" i="5" s="1"/>
  <c r="G789" i="5"/>
  <c r="I789" i="5" s="1"/>
  <c r="L789" i="5" s="1"/>
  <c r="M789" i="5" s="1"/>
  <c r="G788" i="5"/>
  <c r="I788" i="5" s="1"/>
  <c r="L788" i="5" s="1"/>
  <c r="M788" i="5" s="1"/>
  <c r="G787" i="5"/>
  <c r="I787" i="5" s="1"/>
  <c r="L787" i="5" s="1"/>
  <c r="M787" i="5" s="1"/>
  <c r="G786" i="5"/>
  <c r="I786" i="5" s="1"/>
  <c r="L786" i="5" s="1"/>
  <c r="M786" i="5" s="1"/>
  <c r="G785" i="5"/>
  <c r="I785" i="5" s="1"/>
  <c r="L785" i="5" s="1"/>
  <c r="M785" i="5" s="1"/>
  <c r="G784" i="5"/>
  <c r="I784" i="5" s="1"/>
  <c r="L784" i="5" s="1"/>
  <c r="M784" i="5" s="1"/>
  <c r="G783" i="5"/>
  <c r="I783" i="5" s="1"/>
  <c r="L783" i="5" s="1"/>
  <c r="M783" i="5" s="1"/>
  <c r="G782" i="5"/>
  <c r="I782" i="5" s="1"/>
  <c r="L782" i="5" s="1"/>
  <c r="M782" i="5" s="1"/>
  <c r="G781" i="5"/>
  <c r="I781" i="5" s="1"/>
  <c r="L781" i="5" s="1"/>
  <c r="M781" i="5" s="1"/>
  <c r="G780" i="5"/>
  <c r="I780" i="5" s="1"/>
  <c r="L780" i="5" s="1"/>
  <c r="M780" i="5" s="1"/>
  <c r="G779" i="5"/>
  <c r="I779" i="5" s="1"/>
  <c r="L779" i="5" s="1"/>
  <c r="M779" i="5" s="1"/>
  <c r="G778" i="5"/>
  <c r="I778" i="5" s="1"/>
  <c r="L778" i="5" s="1"/>
  <c r="M778" i="5" s="1"/>
  <c r="G777" i="5"/>
  <c r="I777" i="5" s="1"/>
  <c r="L777" i="5" s="1"/>
  <c r="M777" i="5" s="1"/>
  <c r="G776" i="5"/>
  <c r="I776" i="5" s="1"/>
  <c r="L776" i="5" s="1"/>
  <c r="M776" i="5" s="1"/>
  <c r="G775" i="5"/>
  <c r="I775" i="5" s="1"/>
  <c r="L775" i="5" s="1"/>
  <c r="M775" i="5" s="1"/>
  <c r="G774" i="5"/>
  <c r="I774" i="5" s="1"/>
  <c r="L774" i="5" s="1"/>
  <c r="M774" i="5" s="1"/>
  <c r="G773" i="5"/>
  <c r="I773" i="5" s="1"/>
  <c r="L773" i="5" s="1"/>
  <c r="M773" i="5" s="1"/>
  <c r="G772" i="5"/>
  <c r="I772" i="5" s="1"/>
  <c r="L772" i="5" s="1"/>
  <c r="M772" i="5" s="1"/>
  <c r="G771" i="5"/>
  <c r="I771" i="5" s="1"/>
  <c r="L771" i="5" s="1"/>
  <c r="M771" i="5" s="1"/>
  <c r="G770" i="5"/>
  <c r="I770" i="5" s="1"/>
  <c r="L770" i="5" s="1"/>
  <c r="M770" i="5" s="1"/>
  <c r="G768" i="5"/>
  <c r="I768" i="5" s="1"/>
  <c r="L768" i="5" s="1"/>
  <c r="M768" i="5" s="1"/>
  <c r="G767" i="5"/>
  <c r="I767" i="5" s="1"/>
  <c r="L767" i="5" s="1"/>
  <c r="M767" i="5" s="1"/>
  <c r="G766" i="5"/>
  <c r="I766" i="5" s="1"/>
  <c r="L766" i="5" s="1"/>
  <c r="M766" i="5" s="1"/>
  <c r="G765" i="5"/>
  <c r="I765" i="5" s="1"/>
  <c r="L765" i="5" s="1"/>
  <c r="M765" i="5" s="1"/>
  <c r="G764" i="5"/>
  <c r="I764" i="5" s="1"/>
  <c r="L764" i="5" s="1"/>
  <c r="M764" i="5" s="1"/>
  <c r="G763" i="5"/>
  <c r="I763" i="5" s="1"/>
  <c r="L763" i="5" s="1"/>
  <c r="M763" i="5" s="1"/>
  <c r="G762" i="5"/>
  <c r="I762" i="5" s="1"/>
  <c r="L762" i="5" s="1"/>
  <c r="M762" i="5" s="1"/>
  <c r="G761" i="5"/>
  <c r="I761" i="5" s="1"/>
  <c r="L761" i="5" s="1"/>
  <c r="M761" i="5" s="1"/>
  <c r="G760" i="5"/>
  <c r="I760" i="5" s="1"/>
  <c r="L760" i="5" s="1"/>
  <c r="M760" i="5" s="1"/>
  <c r="G759" i="5"/>
  <c r="I759" i="5" s="1"/>
  <c r="L759" i="5" s="1"/>
  <c r="M759" i="5" s="1"/>
  <c r="G758" i="5"/>
  <c r="I758" i="5" s="1"/>
  <c r="L758" i="5" s="1"/>
  <c r="M758" i="5" s="1"/>
  <c r="G757" i="5"/>
  <c r="I757" i="5" s="1"/>
  <c r="L757" i="5" s="1"/>
  <c r="M757" i="5" s="1"/>
  <c r="G756" i="5"/>
  <c r="I756" i="5" s="1"/>
  <c r="L756" i="5" s="1"/>
  <c r="M756" i="5" s="1"/>
  <c r="G755" i="5"/>
  <c r="I755" i="5" s="1"/>
  <c r="L755" i="5" s="1"/>
  <c r="M755" i="5" s="1"/>
  <c r="G754" i="5"/>
  <c r="I754" i="5" s="1"/>
  <c r="L754" i="5" s="1"/>
  <c r="M754" i="5" s="1"/>
  <c r="G753" i="5"/>
  <c r="I753" i="5" s="1"/>
  <c r="L753" i="5" s="1"/>
  <c r="M753" i="5" s="1"/>
  <c r="G752" i="5"/>
  <c r="I752" i="5" s="1"/>
  <c r="L752" i="5" s="1"/>
  <c r="M752" i="5" s="1"/>
  <c r="G751" i="5"/>
  <c r="I751" i="5" s="1"/>
  <c r="L751" i="5" s="1"/>
  <c r="M751" i="5" s="1"/>
  <c r="G750" i="5"/>
  <c r="I750" i="5" s="1"/>
  <c r="L750" i="5" s="1"/>
  <c r="M750" i="5" s="1"/>
  <c r="G749" i="5"/>
  <c r="I749" i="5" s="1"/>
  <c r="L749" i="5" s="1"/>
  <c r="M749" i="5" s="1"/>
  <c r="G748" i="5"/>
  <c r="I748" i="5" s="1"/>
  <c r="L748" i="5" s="1"/>
  <c r="M748" i="5" s="1"/>
  <c r="G747" i="5"/>
  <c r="I747" i="5" s="1"/>
  <c r="L747" i="5" s="1"/>
  <c r="M747" i="5" s="1"/>
  <c r="G746" i="5"/>
  <c r="I746" i="5" s="1"/>
  <c r="L746" i="5" s="1"/>
  <c r="M746" i="5" s="1"/>
  <c r="G745" i="5"/>
  <c r="I745" i="5" s="1"/>
  <c r="L745" i="5" s="1"/>
  <c r="M745" i="5" s="1"/>
  <c r="G744" i="5"/>
  <c r="I744" i="5" s="1"/>
  <c r="L744" i="5" s="1"/>
  <c r="M744" i="5" s="1"/>
  <c r="G743" i="5"/>
  <c r="I743" i="5" s="1"/>
  <c r="L743" i="5" s="1"/>
  <c r="M743" i="5" s="1"/>
  <c r="G742" i="5"/>
  <c r="I742" i="5" s="1"/>
  <c r="L742" i="5" s="1"/>
  <c r="M742" i="5" s="1"/>
  <c r="G741" i="5"/>
  <c r="I741" i="5" s="1"/>
  <c r="L741" i="5" s="1"/>
  <c r="M741" i="5" s="1"/>
  <c r="G740" i="5"/>
  <c r="I740" i="5" s="1"/>
  <c r="L740" i="5" s="1"/>
  <c r="M740" i="5" s="1"/>
  <c r="G739" i="5"/>
  <c r="I739" i="5" s="1"/>
  <c r="L739" i="5" s="1"/>
  <c r="M739" i="5" s="1"/>
  <c r="G738" i="5"/>
  <c r="I738" i="5" s="1"/>
  <c r="L738" i="5" s="1"/>
  <c r="M738" i="5" s="1"/>
  <c r="G737" i="5"/>
  <c r="I737" i="5" s="1"/>
  <c r="L737" i="5" s="1"/>
  <c r="M737" i="5" s="1"/>
  <c r="G736" i="5"/>
  <c r="I736" i="5" s="1"/>
  <c r="L736" i="5" s="1"/>
  <c r="M736" i="5" s="1"/>
  <c r="G735" i="5"/>
  <c r="I735" i="5" s="1"/>
  <c r="L735" i="5" s="1"/>
  <c r="M735" i="5" s="1"/>
  <c r="G734" i="5"/>
  <c r="I734" i="5" s="1"/>
  <c r="L734" i="5" s="1"/>
  <c r="M734" i="5" s="1"/>
  <c r="G733" i="5"/>
  <c r="I733" i="5" s="1"/>
  <c r="L733" i="5" s="1"/>
  <c r="M733" i="5" s="1"/>
  <c r="G732" i="5"/>
  <c r="I732" i="5" s="1"/>
  <c r="L732" i="5" s="1"/>
  <c r="M732" i="5" s="1"/>
  <c r="G731" i="5"/>
  <c r="I731" i="5" s="1"/>
  <c r="L731" i="5" s="1"/>
  <c r="M731" i="5" s="1"/>
  <c r="G730" i="5"/>
  <c r="I730" i="5" s="1"/>
  <c r="L730" i="5" s="1"/>
  <c r="M730" i="5" s="1"/>
  <c r="G729" i="5"/>
  <c r="I729" i="5" s="1"/>
  <c r="L729" i="5" s="1"/>
  <c r="M729" i="5" s="1"/>
  <c r="G728" i="5"/>
  <c r="I728" i="5" s="1"/>
  <c r="L728" i="5" s="1"/>
  <c r="M728" i="5" s="1"/>
  <c r="G727" i="5"/>
  <c r="I727" i="5" s="1"/>
  <c r="L727" i="5" s="1"/>
  <c r="M727" i="5" s="1"/>
  <c r="G726" i="5"/>
  <c r="I726" i="5" s="1"/>
  <c r="L726" i="5" s="1"/>
  <c r="M726" i="5" s="1"/>
  <c r="G725" i="5"/>
  <c r="I725" i="5" s="1"/>
  <c r="L725" i="5" s="1"/>
  <c r="M725" i="5" s="1"/>
  <c r="G723" i="5"/>
  <c r="I723" i="5" s="1"/>
  <c r="L723" i="5" s="1"/>
  <c r="M723" i="5" s="1"/>
  <c r="G722" i="5"/>
  <c r="I722" i="5" s="1"/>
  <c r="L722" i="5" s="1"/>
  <c r="M722" i="5" s="1"/>
  <c r="G721" i="5"/>
  <c r="I721" i="5" s="1"/>
  <c r="L721" i="5" s="1"/>
  <c r="M721" i="5" s="1"/>
  <c r="G720" i="5"/>
  <c r="I720" i="5" s="1"/>
  <c r="L720" i="5" s="1"/>
  <c r="M720" i="5" s="1"/>
  <c r="G719" i="5"/>
  <c r="I719" i="5" s="1"/>
  <c r="L719" i="5" s="1"/>
  <c r="M719" i="5" s="1"/>
  <c r="G718" i="5"/>
  <c r="I718" i="5" s="1"/>
  <c r="L718" i="5" s="1"/>
  <c r="M718" i="5" s="1"/>
  <c r="G717" i="5"/>
  <c r="I717" i="5" s="1"/>
  <c r="L717" i="5" s="1"/>
  <c r="M717" i="5" s="1"/>
  <c r="G716" i="5"/>
  <c r="I716" i="5" s="1"/>
  <c r="L716" i="5" s="1"/>
  <c r="M716" i="5" s="1"/>
  <c r="G715" i="5"/>
  <c r="I715" i="5" s="1"/>
  <c r="L715" i="5" s="1"/>
  <c r="M715" i="5" s="1"/>
  <c r="G714" i="5"/>
  <c r="I714" i="5" s="1"/>
  <c r="L714" i="5" s="1"/>
  <c r="M714" i="5" s="1"/>
  <c r="G713" i="5"/>
  <c r="I713" i="5" s="1"/>
  <c r="L713" i="5" s="1"/>
  <c r="M713" i="5" s="1"/>
  <c r="G712" i="5"/>
  <c r="I712" i="5" s="1"/>
  <c r="L712" i="5" s="1"/>
  <c r="M712" i="5" s="1"/>
  <c r="G711" i="5"/>
  <c r="I711" i="5" s="1"/>
  <c r="L711" i="5" s="1"/>
  <c r="M711" i="5" s="1"/>
  <c r="G710" i="5"/>
  <c r="I710" i="5" s="1"/>
  <c r="L710" i="5" s="1"/>
  <c r="M710" i="5" s="1"/>
  <c r="G709" i="5"/>
  <c r="I709" i="5" s="1"/>
  <c r="L709" i="5" s="1"/>
  <c r="M709" i="5" s="1"/>
  <c r="G707" i="5"/>
  <c r="I707" i="5" s="1"/>
  <c r="L707" i="5" s="1"/>
  <c r="M707" i="5" s="1"/>
  <c r="G706" i="5"/>
  <c r="I706" i="5" s="1"/>
  <c r="L706" i="5" s="1"/>
  <c r="M706" i="5" s="1"/>
  <c r="G705" i="5"/>
  <c r="I705" i="5" s="1"/>
  <c r="L705" i="5" s="1"/>
  <c r="M705" i="5" s="1"/>
  <c r="G704" i="5"/>
  <c r="I704" i="5" s="1"/>
  <c r="L704" i="5" s="1"/>
  <c r="M704" i="5" s="1"/>
  <c r="G703" i="5"/>
  <c r="I703" i="5" s="1"/>
  <c r="L703" i="5" s="1"/>
  <c r="M703" i="5" s="1"/>
  <c r="G702" i="5"/>
  <c r="I702" i="5" s="1"/>
  <c r="L702" i="5" s="1"/>
  <c r="M702" i="5" s="1"/>
  <c r="G701" i="5"/>
  <c r="I701" i="5" s="1"/>
  <c r="L701" i="5" s="1"/>
  <c r="M701" i="5" s="1"/>
  <c r="G700" i="5"/>
  <c r="I700" i="5" s="1"/>
  <c r="L700" i="5" s="1"/>
  <c r="M700" i="5" s="1"/>
  <c r="G699" i="5"/>
  <c r="I699" i="5" s="1"/>
  <c r="L699" i="5" s="1"/>
  <c r="M699" i="5" s="1"/>
  <c r="G698" i="5"/>
  <c r="I698" i="5" s="1"/>
  <c r="L698" i="5" s="1"/>
  <c r="M698" i="5" s="1"/>
  <c r="G697" i="5"/>
  <c r="I697" i="5" s="1"/>
  <c r="L697" i="5" s="1"/>
  <c r="M697" i="5" s="1"/>
  <c r="G696" i="5"/>
  <c r="I696" i="5" s="1"/>
  <c r="L696" i="5" s="1"/>
  <c r="M696" i="5" s="1"/>
  <c r="G695" i="5"/>
  <c r="I695" i="5" s="1"/>
  <c r="L695" i="5" s="1"/>
  <c r="M695" i="5" s="1"/>
  <c r="G694" i="5"/>
  <c r="I694" i="5" s="1"/>
  <c r="L694" i="5" s="1"/>
  <c r="M694" i="5" s="1"/>
  <c r="G693" i="5"/>
  <c r="I693" i="5" s="1"/>
  <c r="L693" i="5" s="1"/>
  <c r="M693" i="5" s="1"/>
  <c r="G692" i="5"/>
  <c r="I692" i="5" s="1"/>
  <c r="L692" i="5" s="1"/>
  <c r="M692" i="5" s="1"/>
  <c r="G691" i="5"/>
  <c r="I691" i="5" s="1"/>
  <c r="L691" i="5" s="1"/>
  <c r="M691" i="5" s="1"/>
  <c r="G690" i="5"/>
  <c r="I690" i="5" s="1"/>
  <c r="L690" i="5" s="1"/>
  <c r="M690" i="5" s="1"/>
  <c r="G689" i="5"/>
  <c r="I689" i="5" s="1"/>
  <c r="L689" i="5" s="1"/>
  <c r="M689" i="5" s="1"/>
  <c r="G686" i="5"/>
  <c r="I686" i="5" s="1"/>
  <c r="L686" i="5" s="1"/>
  <c r="M686" i="5" s="1"/>
  <c r="G688" i="5"/>
  <c r="I688" i="5" s="1"/>
  <c r="L688" i="5" s="1"/>
  <c r="M688" i="5" s="1"/>
  <c r="G687" i="5"/>
  <c r="I687" i="5" s="1"/>
  <c r="L687" i="5" s="1"/>
  <c r="M687" i="5" s="1"/>
  <c r="G685" i="5"/>
  <c r="I685" i="5" s="1"/>
  <c r="L685" i="5" s="1"/>
  <c r="M685" i="5" s="1"/>
  <c r="G684" i="5"/>
  <c r="I684" i="5" s="1"/>
  <c r="L684" i="5" s="1"/>
  <c r="M684" i="5" s="1"/>
  <c r="G683" i="5"/>
  <c r="I683" i="5" s="1"/>
  <c r="L683" i="5" s="1"/>
  <c r="M683" i="5" s="1"/>
  <c r="G682" i="5"/>
  <c r="I682" i="5" s="1"/>
  <c r="L682" i="5" s="1"/>
  <c r="M682" i="5" s="1"/>
  <c r="G681" i="5"/>
  <c r="I681" i="5" s="1"/>
  <c r="L681" i="5" s="1"/>
  <c r="M681" i="5" s="1"/>
  <c r="G680" i="5"/>
  <c r="I680" i="5" s="1"/>
  <c r="L680" i="5" s="1"/>
  <c r="M680" i="5" s="1"/>
  <c r="G679" i="5"/>
  <c r="I679" i="5" s="1"/>
  <c r="L679" i="5" s="1"/>
  <c r="M679" i="5" s="1"/>
  <c r="G678" i="5"/>
  <c r="I678" i="5" s="1"/>
  <c r="L678" i="5" s="1"/>
  <c r="M678" i="5" s="1"/>
  <c r="G677" i="5"/>
  <c r="I677" i="5" s="1"/>
  <c r="L677" i="5" s="1"/>
  <c r="M677" i="5" s="1"/>
  <c r="G676" i="5"/>
  <c r="I676" i="5" s="1"/>
  <c r="L676" i="5" s="1"/>
  <c r="M676" i="5" s="1"/>
  <c r="G675" i="5"/>
  <c r="I675" i="5" s="1"/>
  <c r="L675" i="5" s="1"/>
  <c r="M675" i="5" s="1"/>
  <c r="G674" i="5"/>
  <c r="I674" i="5" s="1"/>
  <c r="L674" i="5" s="1"/>
  <c r="M674" i="5" s="1"/>
  <c r="G673" i="5"/>
  <c r="I673" i="5" s="1"/>
  <c r="L673" i="5" s="1"/>
  <c r="M673" i="5" s="1"/>
  <c r="G672" i="5"/>
  <c r="I672" i="5" s="1"/>
  <c r="L672" i="5" s="1"/>
  <c r="M672" i="5" s="1"/>
  <c r="G671" i="5"/>
  <c r="I671" i="5" s="1"/>
  <c r="L671" i="5" s="1"/>
  <c r="M671" i="5" s="1"/>
  <c r="G670" i="5"/>
  <c r="I670" i="5" s="1"/>
  <c r="L670" i="5" s="1"/>
  <c r="M670" i="5" s="1"/>
  <c r="G669" i="5"/>
  <c r="I669" i="5" s="1"/>
  <c r="L669" i="5" s="1"/>
  <c r="M669" i="5" s="1"/>
  <c r="G668" i="5"/>
  <c r="I668" i="5" s="1"/>
  <c r="L668" i="5" s="1"/>
  <c r="M668" i="5" s="1"/>
  <c r="G667" i="5"/>
  <c r="I667" i="5" s="1"/>
  <c r="L667" i="5" s="1"/>
  <c r="M667" i="5" s="1"/>
  <c r="G666" i="5"/>
  <c r="I666" i="5" s="1"/>
  <c r="L666" i="5" s="1"/>
  <c r="M666" i="5" s="1"/>
  <c r="G665" i="5"/>
  <c r="I665" i="5" s="1"/>
  <c r="L665" i="5" s="1"/>
  <c r="M665" i="5" s="1"/>
  <c r="G664" i="5"/>
  <c r="I664" i="5" s="1"/>
  <c r="L664" i="5" s="1"/>
  <c r="M664" i="5" s="1"/>
  <c r="G663" i="5"/>
  <c r="I663" i="5" s="1"/>
  <c r="L663" i="5" s="1"/>
  <c r="M663" i="5" s="1"/>
  <c r="G662" i="5"/>
  <c r="I662" i="5" s="1"/>
  <c r="L662" i="5" s="1"/>
  <c r="M662" i="5" s="1"/>
  <c r="G661" i="5"/>
  <c r="I661" i="5" s="1"/>
  <c r="L661" i="5" s="1"/>
  <c r="M661" i="5" s="1"/>
  <c r="G660" i="5"/>
  <c r="I660" i="5" s="1"/>
  <c r="L660" i="5" s="1"/>
  <c r="M660" i="5" s="1"/>
  <c r="G659" i="5"/>
  <c r="I659" i="5" s="1"/>
  <c r="L659" i="5" s="1"/>
  <c r="M659" i="5" s="1"/>
  <c r="G658" i="5"/>
  <c r="I658" i="5" s="1"/>
  <c r="L658" i="5" s="1"/>
  <c r="M658" i="5" s="1"/>
  <c r="G657" i="5"/>
  <c r="I657" i="5" s="1"/>
  <c r="L657" i="5" s="1"/>
  <c r="M657" i="5" s="1"/>
  <c r="G656" i="5"/>
  <c r="I656" i="5" s="1"/>
  <c r="L656" i="5" s="1"/>
  <c r="M656" i="5" s="1"/>
  <c r="G655" i="5"/>
  <c r="I655" i="5" s="1"/>
  <c r="L655" i="5" s="1"/>
  <c r="M655" i="5" s="1"/>
  <c r="G653" i="5"/>
  <c r="I653" i="5" s="1"/>
  <c r="L653" i="5" s="1"/>
  <c r="M653" i="5" s="1"/>
  <c r="G652" i="5"/>
  <c r="I652" i="5" s="1"/>
  <c r="L652" i="5" s="1"/>
  <c r="M652" i="5" s="1"/>
  <c r="G651" i="5"/>
  <c r="I651" i="5" s="1"/>
  <c r="L651" i="5" s="1"/>
  <c r="M651" i="5" s="1"/>
  <c r="G650" i="5"/>
  <c r="I650" i="5" s="1"/>
  <c r="L650" i="5" s="1"/>
  <c r="M650" i="5" s="1"/>
  <c r="G649" i="5"/>
  <c r="I649" i="5" s="1"/>
  <c r="L649" i="5" s="1"/>
  <c r="M649" i="5" s="1"/>
  <c r="G648" i="5"/>
  <c r="I648" i="5" s="1"/>
  <c r="L648" i="5" s="1"/>
  <c r="M648" i="5" s="1"/>
  <c r="G647" i="5"/>
  <c r="I647" i="5" s="1"/>
  <c r="L647" i="5" s="1"/>
  <c r="M647" i="5" s="1"/>
  <c r="G644" i="5"/>
  <c r="I644" i="5" s="1"/>
  <c r="L644" i="5" s="1"/>
  <c r="M644" i="5" s="1"/>
  <c r="G643" i="5"/>
  <c r="I643" i="5" s="1"/>
  <c r="L643" i="5" s="1"/>
  <c r="M643" i="5" s="1"/>
  <c r="G642" i="5"/>
  <c r="I642" i="5" s="1"/>
  <c r="L642" i="5" s="1"/>
  <c r="M642" i="5" s="1"/>
  <c r="G641" i="5"/>
  <c r="I641" i="5" s="1"/>
  <c r="L641" i="5" s="1"/>
  <c r="M641" i="5" s="1"/>
  <c r="G640" i="5"/>
  <c r="I640" i="5" s="1"/>
  <c r="L640" i="5" s="1"/>
  <c r="M640" i="5" s="1"/>
  <c r="G639" i="5"/>
  <c r="I639" i="5" s="1"/>
  <c r="L639" i="5" s="1"/>
  <c r="M639" i="5" s="1"/>
  <c r="G638" i="5"/>
  <c r="I638" i="5" s="1"/>
  <c r="L638" i="5" s="1"/>
  <c r="M638" i="5" s="1"/>
  <c r="G637" i="5"/>
  <c r="I637" i="5" s="1"/>
  <c r="L637" i="5" s="1"/>
  <c r="M637" i="5" s="1"/>
  <c r="G636" i="5"/>
  <c r="I636" i="5" s="1"/>
  <c r="L636" i="5" s="1"/>
  <c r="M636" i="5" s="1"/>
  <c r="G635" i="5"/>
  <c r="I635" i="5" s="1"/>
  <c r="L635" i="5" s="1"/>
  <c r="M635" i="5" s="1"/>
  <c r="G634" i="5"/>
  <c r="I634" i="5" s="1"/>
  <c r="L634" i="5" s="1"/>
  <c r="M634" i="5" s="1"/>
  <c r="G633" i="5"/>
  <c r="I633" i="5" s="1"/>
  <c r="L633" i="5" s="1"/>
  <c r="M633" i="5" s="1"/>
  <c r="G632" i="5"/>
  <c r="I632" i="5" s="1"/>
  <c r="L632" i="5" s="1"/>
  <c r="M632" i="5" s="1"/>
  <c r="G631" i="5"/>
  <c r="I631" i="5" s="1"/>
  <c r="L631" i="5" s="1"/>
  <c r="M631" i="5" s="1"/>
  <c r="G630" i="5"/>
  <c r="I630" i="5" s="1"/>
  <c r="L630" i="5" s="1"/>
  <c r="M630" i="5" s="1"/>
  <c r="G629" i="5"/>
  <c r="I629" i="5" s="1"/>
  <c r="L629" i="5" s="1"/>
  <c r="M629" i="5" s="1"/>
  <c r="G628" i="5"/>
  <c r="I628" i="5" s="1"/>
  <c r="L628" i="5" s="1"/>
  <c r="M628" i="5" s="1"/>
  <c r="G627" i="5"/>
  <c r="I627" i="5" s="1"/>
  <c r="L627" i="5" s="1"/>
  <c r="M627" i="5" s="1"/>
  <c r="G626" i="5"/>
  <c r="I626" i="5" s="1"/>
  <c r="L626" i="5" s="1"/>
  <c r="M626" i="5" s="1"/>
  <c r="G625" i="5"/>
  <c r="I625" i="5" s="1"/>
  <c r="L625" i="5" s="1"/>
  <c r="M625" i="5" s="1"/>
  <c r="G624" i="5"/>
  <c r="I624" i="5" s="1"/>
  <c r="L624" i="5" s="1"/>
  <c r="M624" i="5" s="1"/>
  <c r="G623" i="5"/>
  <c r="I623" i="5" s="1"/>
  <c r="L623" i="5" s="1"/>
  <c r="M623" i="5" s="1"/>
  <c r="G622" i="5"/>
  <c r="I622" i="5" s="1"/>
  <c r="L622" i="5" s="1"/>
  <c r="M622" i="5" s="1"/>
  <c r="G621" i="5"/>
  <c r="I621" i="5" s="1"/>
  <c r="L621" i="5" s="1"/>
  <c r="M621" i="5" s="1"/>
  <c r="G620" i="5"/>
  <c r="I620" i="5" s="1"/>
  <c r="L620" i="5" s="1"/>
  <c r="M620" i="5" s="1"/>
  <c r="G619" i="5"/>
  <c r="I619" i="5" s="1"/>
  <c r="L619" i="5" s="1"/>
  <c r="M619" i="5" s="1"/>
  <c r="G618" i="5"/>
  <c r="I618" i="5" s="1"/>
  <c r="L618" i="5" s="1"/>
  <c r="M618" i="5" s="1"/>
  <c r="G617" i="5"/>
  <c r="I617" i="5" s="1"/>
  <c r="L617" i="5" s="1"/>
  <c r="M617" i="5" s="1"/>
  <c r="G616" i="5"/>
  <c r="I616" i="5" s="1"/>
  <c r="L616" i="5" s="1"/>
  <c r="M616" i="5" s="1"/>
  <c r="G615" i="5"/>
  <c r="I615" i="5" s="1"/>
  <c r="L615" i="5" s="1"/>
  <c r="M615" i="5" s="1"/>
  <c r="G614" i="5"/>
  <c r="I614" i="5" s="1"/>
  <c r="L614" i="5" s="1"/>
  <c r="M614" i="5" s="1"/>
  <c r="G613" i="5"/>
  <c r="I613" i="5" s="1"/>
  <c r="L613" i="5" s="1"/>
  <c r="M613" i="5" s="1"/>
  <c r="G612" i="5"/>
  <c r="I612" i="5" s="1"/>
  <c r="L612" i="5" s="1"/>
  <c r="M612" i="5" s="1"/>
  <c r="G611" i="5"/>
  <c r="I611" i="5" s="1"/>
  <c r="L611" i="5" s="1"/>
  <c r="M611" i="5" s="1"/>
  <c r="G610" i="5"/>
  <c r="I610" i="5" s="1"/>
  <c r="L610" i="5" s="1"/>
  <c r="M610" i="5" s="1"/>
  <c r="G608" i="5"/>
  <c r="I608" i="5" s="1"/>
  <c r="L608" i="5" s="1"/>
  <c r="M608" i="5" s="1"/>
  <c r="G607" i="5"/>
  <c r="I607" i="5" s="1"/>
  <c r="L607" i="5" s="1"/>
  <c r="M607" i="5" s="1"/>
  <c r="G605" i="5"/>
  <c r="I605" i="5" s="1"/>
  <c r="L605" i="5" s="1"/>
  <c r="M605" i="5" s="1"/>
  <c r="G604" i="5"/>
  <c r="I604" i="5" s="1"/>
  <c r="L604" i="5" s="1"/>
  <c r="M604" i="5" s="1"/>
  <c r="G603" i="5"/>
  <c r="I603" i="5" s="1"/>
  <c r="L603" i="5" s="1"/>
  <c r="M603" i="5" s="1"/>
  <c r="G602" i="5"/>
  <c r="I602" i="5" s="1"/>
  <c r="L602" i="5" s="1"/>
  <c r="M602" i="5" s="1"/>
  <c r="G601" i="5"/>
  <c r="I601" i="5" s="1"/>
  <c r="L601" i="5" s="1"/>
  <c r="M601" i="5" s="1"/>
  <c r="G600" i="5"/>
  <c r="I600" i="5" s="1"/>
  <c r="L600" i="5" s="1"/>
  <c r="M600" i="5" s="1"/>
  <c r="G599" i="5"/>
  <c r="I599" i="5" s="1"/>
  <c r="L599" i="5" s="1"/>
  <c r="M599" i="5" s="1"/>
  <c r="G598" i="5"/>
  <c r="I598" i="5" s="1"/>
  <c r="L598" i="5" s="1"/>
  <c r="M598" i="5" s="1"/>
  <c r="G597" i="5"/>
  <c r="I597" i="5" s="1"/>
  <c r="L597" i="5" s="1"/>
  <c r="M597" i="5" s="1"/>
  <c r="G596" i="5"/>
  <c r="I596" i="5" s="1"/>
  <c r="L596" i="5" s="1"/>
  <c r="M596" i="5" s="1"/>
  <c r="G595" i="5"/>
  <c r="I595" i="5" s="1"/>
  <c r="L595" i="5" s="1"/>
  <c r="M595" i="5" s="1"/>
  <c r="G594" i="5"/>
  <c r="I594" i="5" s="1"/>
  <c r="L594" i="5" s="1"/>
  <c r="M594" i="5" s="1"/>
  <c r="G593" i="5"/>
  <c r="I593" i="5" s="1"/>
  <c r="L593" i="5" s="1"/>
  <c r="M593" i="5" s="1"/>
  <c r="G592" i="5"/>
  <c r="I592" i="5" s="1"/>
  <c r="L592" i="5" s="1"/>
  <c r="M592" i="5" s="1"/>
  <c r="G591" i="5"/>
  <c r="I591" i="5" s="1"/>
  <c r="L591" i="5" s="1"/>
  <c r="M591" i="5" s="1"/>
  <c r="G590" i="5"/>
  <c r="I590" i="5" s="1"/>
  <c r="L590" i="5" s="1"/>
  <c r="M590" i="5" s="1"/>
  <c r="G589" i="5"/>
  <c r="I589" i="5" s="1"/>
  <c r="L589" i="5" s="1"/>
  <c r="M589" i="5" s="1"/>
  <c r="G588" i="5"/>
  <c r="I588" i="5" s="1"/>
  <c r="L588" i="5" s="1"/>
  <c r="M588" i="5" s="1"/>
  <c r="G587" i="5"/>
  <c r="I587" i="5" s="1"/>
  <c r="L587" i="5" s="1"/>
  <c r="M587" i="5" s="1"/>
  <c r="G586" i="5"/>
  <c r="I586" i="5" s="1"/>
  <c r="L586" i="5" s="1"/>
  <c r="M586" i="5" s="1"/>
  <c r="G585" i="5"/>
  <c r="I585" i="5" s="1"/>
  <c r="L585" i="5" s="1"/>
  <c r="M585" i="5" s="1"/>
  <c r="G584" i="5"/>
  <c r="I584" i="5" s="1"/>
  <c r="L584" i="5" s="1"/>
  <c r="M584" i="5" s="1"/>
  <c r="G583" i="5"/>
  <c r="I583" i="5" s="1"/>
  <c r="L583" i="5" s="1"/>
  <c r="M583" i="5" s="1"/>
  <c r="G582" i="5"/>
  <c r="I582" i="5" s="1"/>
  <c r="L582" i="5" s="1"/>
  <c r="M582" i="5" s="1"/>
  <c r="G581" i="5"/>
  <c r="I581" i="5" s="1"/>
  <c r="L581" i="5" s="1"/>
  <c r="M581" i="5" s="1"/>
  <c r="G580" i="5"/>
  <c r="I580" i="5" s="1"/>
  <c r="L580" i="5" s="1"/>
  <c r="M580" i="5" s="1"/>
  <c r="G579" i="5"/>
  <c r="I579" i="5" s="1"/>
  <c r="L579" i="5" s="1"/>
  <c r="M579" i="5" s="1"/>
  <c r="G578" i="5"/>
  <c r="I578" i="5" s="1"/>
  <c r="L578" i="5" s="1"/>
  <c r="M578" i="5" s="1"/>
  <c r="G577" i="5"/>
  <c r="I577" i="5" s="1"/>
  <c r="L577" i="5" s="1"/>
  <c r="M577" i="5" s="1"/>
  <c r="G576" i="5"/>
  <c r="I576" i="5" s="1"/>
  <c r="L576" i="5" s="1"/>
  <c r="M576" i="5" s="1"/>
  <c r="G575" i="5"/>
  <c r="I575" i="5" s="1"/>
  <c r="L575" i="5" s="1"/>
  <c r="M575" i="5" s="1"/>
  <c r="G573" i="5"/>
  <c r="I573" i="5" s="1"/>
  <c r="L573" i="5" s="1"/>
  <c r="M573" i="5" s="1"/>
  <c r="G572" i="5"/>
  <c r="I572" i="5" s="1"/>
  <c r="L572" i="5" s="1"/>
  <c r="M572" i="5" s="1"/>
  <c r="G571" i="5"/>
  <c r="I571" i="5" s="1"/>
  <c r="L571" i="5" s="1"/>
  <c r="M571" i="5" s="1"/>
  <c r="G570" i="5"/>
  <c r="I570" i="5" s="1"/>
  <c r="L570" i="5" s="1"/>
  <c r="M570" i="5" s="1"/>
  <c r="G569" i="5"/>
  <c r="I569" i="5" s="1"/>
  <c r="L569" i="5" s="1"/>
  <c r="M569" i="5" s="1"/>
  <c r="G568" i="5"/>
  <c r="I568" i="5" s="1"/>
  <c r="L568" i="5" s="1"/>
  <c r="M568" i="5" s="1"/>
  <c r="G567" i="5"/>
  <c r="I567" i="5" s="1"/>
  <c r="L567" i="5" s="1"/>
  <c r="M567" i="5" s="1"/>
  <c r="G566" i="5"/>
  <c r="I566" i="5" s="1"/>
  <c r="L566" i="5" s="1"/>
  <c r="M566" i="5" s="1"/>
  <c r="G565" i="5"/>
  <c r="I565" i="5" s="1"/>
  <c r="L565" i="5" s="1"/>
  <c r="M565" i="5" s="1"/>
  <c r="G563" i="5"/>
  <c r="I563" i="5" s="1"/>
  <c r="L563" i="5" s="1"/>
  <c r="M563" i="5" s="1"/>
  <c r="G564" i="5"/>
  <c r="I564" i="5" s="1"/>
  <c r="L564" i="5" s="1"/>
  <c r="M564" i="5" s="1"/>
  <c r="G562" i="5"/>
  <c r="I562" i="5" s="1"/>
  <c r="L562" i="5" s="1"/>
  <c r="M562" i="5" s="1"/>
  <c r="G561" i="5"/>
  <c r="I561" i="5" s="1"/>
  <c r="L561" i="5" s="1"/>
  <c r="M561" i="5" s="1"/>
  <c r="G560" i="5"/>
  <c r="I560" i="5" s="1"/>
  <c r="L560" i="5" s="1"/>
  <c r="M560" i="5" s="1"/>
  <c r="G559" i="5"/>
  <c r="I559" i="5" s="1"/>
  <c r="L559" i="5" s="1"/>
  <c r="M559" i="5" s="1"/>
  <c r="G558" i="5"/>
  <c r="I558" i="5" s="1"/>
  <c r="L558" i="5" s="1"/>
  <c r="M558" i="5" s="1"/>
  <c r="G557" i="5"/>
  <c r="I557" i="5" s="1"/>
  <c r="L557" i="5" s="1"/>
  <c r="M557" i="5" s="1"/>
  <c r="G555" i="5"/>
  <c r="I555" i="5" s="1"/>
  <c r="L555" i="5" s="1"/>
  <c r="M555" i="5" s="1"/>
  <c r="G553" i="5"/>
  <c r="I553" i="5" s="1"/>
  <c r="L553" i="5" s="1"/>
  <c r="M553" i="5" s="1"/>
  <c r="G552" i="5"/>
  <c r="I552" i="5" s="1"/>
  <c r="L552" i="5" s="1"/>
  <c r="M552" i="5" s="1"/>
  <c r="G551" i="5"/>
  <c r="I551" i="5" s="1"/>
  <c r="L551" i="5" s="1"/>
  <c r="M551" i="5" s="1"/>
  <c r="G550" i="5"/>
  <c r="I550" i="5" s="1"/>
  <c r="L550" i="5" s="1"/>
  <c r="M550" i="5" s="1"/>
  <c r="G549" i="5"/>
  <c r="I549" i="5" s="1"/>
  <c r="L549" i="5" s="1"/>
  <c r="M549" i="5" s="1"/>
  <c r="G548" i="5"/>
  <c r="I548" i="5" s="1"/>
  <c r="L548" i="5" s="1"/>
  <c r="M548" i="5" s="1"/>
  <c r="G546" i="5"/>
  <c r="I546" i="5" s="1"/>
  <c r="L546" i="5" s="1"/>
  <c r="M546" i="5" s="1"/>
  <c r="G545" i="5"/>
  <c r="I545" i="5" s="1"/>
  <c r="L545" i="5" s="1"/>
  <c r="M545" i="5" s="1"/>
  <c r="G544" i="5"/>
  <c r="I544" i="5" s="1"/>
  <c r="L544" i="5" s="1"/>
  <c r="M544" i="5" s="1"/>
  <c r="G543" i="5"/>
  <c r="I543" i="5" s="1"/>
  <c r="L543" i="5" s="1"/>
  <c r="M543" i="5" s="1"/>
  <c r="G542" i="5"/>
  <c r="I542" i="5" s="1"/>
  <c r="L542" i="5" s="1"/>
  <c r="M542" i="5" s="1"/>
  <c r="G541" i="5"/>
  <c r="I541" i="5" s="1"/>
  <c r="L541" i="5" s="1"/>
  <c r="M541" i="5" s="1"/>
  <c r="G540" i="5"/>
  <c r="I540" i="5" s="1"/>
  <c r="L540" i="5" s="1"/>
  <c r="M540" i="5" s="1"/>
  <c r="G539" i="5"/>
  <c r="I539" i="5" s="1"/>
  <c r="L539" i="5" s="1"/>
  <c r="M539" i="5" s="1"/>
  <c r="G538" i="5"/>
  <c r="I538" i="5" s="1"/>
  <c r="L538" i="5" s="1"/>
  <c r="M538" i="5" s="1"/>
  <c r="G537" i="5"/>
  <c r="I537" i="5" s="1"/>
  <c r="L537" i="5" s="1"/>
  <c r="M537" i="5" s="1"/>
  <c r="G536" i="5"/>
  <c r="I536" i="5" s="1"/>
  <c r="L536" i="5" s="1"/>
  <c r="M536" i="5" s="1"/>
  <c r="G535" i="5"/>
  <c r="I535" i="5" s="1"/>
  <c r="L535" i="5" s="1"/>
  <c r="M535" i="5" s="1"/>
  <c r="G534" i="5"/>
  <c r="I534" i="5" s="1"/>
  <c r="L534" i="5" s="1"/>
  <c r="M534" i="5" s="1"/>
  <c r="G533" i="5"/>
  <c r="I533" i="5" s="1"/>
  <c r="L533" i="5" s="1"/>
  <c r="M533" i="5" s="1"/>
  <c r="G532" i="5"/>
  <c r="I532" i="5" s="1"/>
  <c r="L532" i="5" s="1"/>
  <c r="M532" i="5" s="1"/>
  <c r="G530" i="5"/>
  <c r="I530" i="5" s="1"/>
  <c r="L530" i="5" s="1"/>
  <c r="M530" i="5" s="1"/>
  <c r="G529" i="5"/>
  <c r="I529" i="5" s="1"/>
  <c r="L529" i="5" s="1"/>
  <c r="M529" i="5" s="1"/>
  <c r="G528" i="5"/>
  <c r="I528" i="5" s="1"/>
  <c r="L528" i="5" s="1"/>
  <c r="M528" i="5" s="1"/>
  <c r="G527" i="5"/>
  <c r="I527" i="5" s="1"/>
  <c r="L527" i="5" s="1"/>
  <c r="M527" i="5" s="1"/>
  <c r="G526" i="5"/>
  <c r="I526" i="5" s="1"/>
  <c r="L526" i="5" s="1"/>
  <c r="M526" i="5" s="1"/>
  <c r="G525" i="5"/>
  <c r="I525" i="5" s="1"/>
  <c r="L525" i="5" s="1"/>
  <c r="M525" i="5" s="1"/>
  <c r="G524" i="5"/>
  <c r="I524" i="5" s="1"/>
  <c r="L524" i="5" s="1"/>
  <c r="M524" i="5" s="1"/>
  <c r="G523" i="5"/>
  <c r="I523" i="5" s="1"/>
  <c r="L523" i="5" s="1"/>
  <c r="M523" i="5" s="1"/>
  <c r="G522" i="5"/>
  <c r="I522" i="5" s="1"/>
  <c r="L522" i="5" s="1"/>
  <c r="M522" i="5" s="1"/>
  <c r="G521" i="5"/>
  <c r="I521" i="5" s="1"/>
  <c r="L521" i="5" s="1"/>
  <c r="M521" i="5" s="1"/>
  <c r="G520" i="5"/>
  <c r="I520" i="5" s="1"/>
  <c r="L520" i="5" s="1"/>
  <c r="M520" i="5" s="1"/>
  <c r="G519" i="5"/>
  <c r="I519" i="5" s="1"/>
  <c r="L519" i="5" s="1"/>
  <c r="M519" i="5" s="1"/>
  <c r="G518" i="5"/>
  <c r="I518" i="5" s="1"/>
  <c r="L518" i="5" s="1"/>
  <c r="M518" i="5" s="1"/>
  <c r="G517" i="5"/>
  <c r="I517" i="5" s="1"/>
  <c r="L517" i="5" s="1"/>
  <c r="M517" i="5" s="1"/>
  <c r="G516" i="5"/>
  <c r="I516" i="5" s="1"/>
  <c r="L516" i="5" s="1"/>
  <c r="M516" i="5" s="1"/>
  <c r="G515" i="5"/>
  <c r="I515" i="5" s="1"/>
  <c r="L515" i="5" s="1"/>
  <c r="M515" i="5" s="1"/>
  <c r="G514" i="5"/>
  <c r="I514" i="5" s="1"/>
  <c r="L514" i="5" s="1"/>
  <c r="M514" i="5" s="1"/>
  <c r="G512" i="5"/>
  <c r="I512" i="5" s="1"/>
  <c r="L512" i="5" s="1"/>
  <c r="M512" i="5" s="1"/>
  <c r="G511" i="5"/>
  <c r="I511" i="5" s="1"/>
  <c r="L511" i="5" s="1"/>
  <c r="M511" i="5" s="1"/>
  <c r="G510" i="5"/>
  <c r="I510" i="5" s="1"/>
  <c r="L510" i="5" s="1"/>
  <c r="M510" i="5" s="1"/>
  <c r="G509" i="5"/>
  <c r="I509" i="5" s="1"/>
  <c r="L509" i="5" s="1"/>
  <c r="M509" i="5" s="1"/>
  <c r="G508" i="5"/>
  <c r="I508" i="5" s="1"/>
  <c r="L508" i="5" s="1"/>
  <c r="M508" i="5" s="1"/>
  <c r="G507" i="5"/>
  <c r="I507" i="5" s="1"/>
  <c r="L507" i="5" s="1"/>
  <c r="M507" i="5" s="1"/>
  <c r="G506" i="5"/>
  <c r="I506" i="5" s="1"/>
  <c r="L506" i="5" s="1"/>
  <c r="M506" i="5" s="1"/>
  <c r="G505" i="5"/>
  <c r="I505" i="5" s="1"/>
  <c r="L505" i="5" s="1"/>
  <c r="M505" i="5" s="1"/>
  <c r="G504" i="5"/>
  <c r="I504" i="5" s="1"/>
  <c r="L504" i="5" s="1"/>
  <c r="M504" i="5" s="1"/>
  <c r="G503" i="5"/>
  <c r="I503" i="5" s="1"/>
  <c r="L503" i="5" s="1"/>
  <c r="M503" i="5" s="1"/>
  <c r="G502" i="5"/>
  <c r="I502" i="5" s="1"/>
  <c r="L502" i="5" s="1"/>
  <c r="M502" i="5" s="1"/>
  <c r="G501" i="5"/>
  <c r="I501" i="5" s="1"/>
  <c r="L501" i="5" s="1"/>
  <c r="M501" i="5" s="1"/>
  <c r="G500" i="5"/>
  <c r="I500" i="5" s="1"/>
  <c r="L500" i="5" s="1"/>
  <c r="M500" i="5" s="1"/>
  <c r="G499" i="5"/>
  <c r="I499" i="5" s="1"/>
  <c r="L499" i="5" s="1"/>
  <c r="M499" i="5" s="1"/>
  <c r="G498" i="5"/>
  <c r="I498" i="5" s="1"/>
  <c r="L498" i="5" s="1"/>
  <c r="M498" i="5" s="1"/>
  <c r="G497" i="5"/>
  <c r="I497" i="5" s="1"/>
  <c r="L497" i="5" s="1"/>
  <c r="M497" i="5" s="1"/>
  <c r="G496" i="5"/>
  <c r="I496" i="5" s="1"/>
  <c r="L496" i="5" s="1"/>
  <c r="M496" i="5" s="1"/>
  <c r="G495" i="5"/>
  <c r="I495" i="5" s="1"/>
  <c r="L495" i="5" s="1"/>
  <c r="M495" i="5" s="1"/>
  <c r="G494" i="5"/>
  <c r="I494" i="5" s="1"/>
  <c r="L494" i="5" s="1"/>
  <c r="M494" i="5" s="1"/>
  <c r="G493" i="5"/>
  <c r="I493" i="5" s="1"/>
  <c r="L493" i="5" s="1"/>
  <c r="M493" i="5" s="1"/>
  <c r="G492" i="5"/>
  <c r="I492" i="5" s="1"/>
  <c r="L492" i="5" s="1"/>
  <c r="M492" i="5" s="1"/>
  <c r="G491" i="5"/>
  <c r="I491" i="5" s="1"/>
  <c r="L491" i="5" s="1"/>
  <c r="M491" i="5" s="1"/>
  <c r="G490" i="5"/>
  <c r="I490" i="5" s="1"/>
  <c r="L490" i="5" s="1"/>
  <c r="M490" i="5" s="1"/>
  <c r="G489" i="5"/>
  <c r="I489" i="5" s="1"/>
  <c r="L489" i="5" s="1"/>
  <c r="M489" i="5" s="1"/>
  <c r="G488" i="5"/>
  <c r="I488" i="5" s="1"/>
  <c r="L488" i="5" s="1"/>
  <c r="M488" i="5" s="1"/>
  <c r="G487" i="5"/>
  <c r="I487" i="5" s="1"/>
  <c r="L487" i="5" s="1"/>
  <c r="M487" i="5" s="1"/>
  <c r="G486" i="5"/>
  <c r="I486" i="5" s="1"/>
  <c r="L486" i="5" s="1"/>
  <c r="M486" i="5" s="1"/>
  <c r="G485" i="5"/>
  <c r="I485" i="5" s="1"/>
  <c r="L485" i="5" s="1"/>
  <c r="M485" i="5" s="1"/>
  <c r="G484" i="5"/>
  <c r="I484" i="5" s="1"/>
  <c r="L484" i="5" s="1"/>
  <c r="M484" i="5" s="1"/>
  <c r="G483" i="5"/>
  <c r="I483" i="5" s="1"/>
  <c r="L483" i="5" s="1"/>
  <c r="M483" i="5" s="1"/>
  <c r="G482" i="5"/>
  <c r="I482" i="5" s="1"/>
  <c r="L482" i="5" s="1"/>
  <c r="M482" i="5" s="1"/>
  <c r="G481" i="5"/>
  <c r="I481" i="5" s="1"/>
  <c r="L481" i="5" s="1"/>
  <c r="M481" i="5" s="1"/>
  <c r="G480" i="5"/>
  <c r="I480" i="5" s="1"/>
  <c r="L480" i="5" s="1"/>
  <c r="M480" i="5" s="1"/>
  <c r="G479" i="5"/>
  <c r="I479" i="5" s="1"/>
  <c r="L479" i="5" s="1"/>
  <c r="M479" i="5" s="1"/>
  <c r="G478" i="5"/>
  <c r="I478" i="5" s="1"/>
  <c r="L478" i="5" s="1"/>
  <c r="M478" i="5" s="1"/>
  <c r="G477" i="5"/>
  <c r="I477" i="5" s="1"/>
  <c r="L477" i="5" s="1"/>
  <c r="M477" i="5" s="1"/>
  <c r="G476" i="5"/>
  <c r="I476" i="5" s="1"/>
  <c r="L476" i="5" s="1"/>
  <c r="M476" i="5" s="1"/>
  <c r="G475" i="5"/>
  <c r="I475" i="5" s="1"/>
  <c r="L475" i="5" s="1"/>
  <c r="M475" i="5" s="1"/>
  <c r="G474" i="5"/>
  <c r="I474" i="5" s="1"/>
  <c r="L474" i="5" s="1"/>
  <c r="M474" i="5" s="1"/>
  <c r="G473" i="5"/>
  <c r="I473" i="5" s="1"/>
  <c r="L473" i="5" s="1"/>
  <c r="M473" i="5" s="1"/>
  <c r="G472" i="5"/>
  <c r="I472" i="5" s="1"/>
  <c r="L472" i="5" s="1"/>
  <c r="M472" i="5" s="1"/>
  <c r="G471" i="5"/>
  <c r="I471" i="5" s="1"/>
  <c r="L471" i="5" s="1"/>
  <c r="M471" i="5" s="1"/>
  <c r="G470" i="5"/>
  <c r="I470" i="5" s="1"/>
  <c r="L470" i="5" s="1"/>
  <c r="M470" i="5" s="1"/>
  <c r="G469" i="5"/>
  <c r="I469" i="5" s="1"/>
  <c r="L469" i="5" s="1"/>
  <c r="M469" i="5" s="1"/>
  <c r="G468" i="5"/>
  <c r="I468" i="5" s="1"/>
  <c r="L468" i="5" s="1"/>
  <c r="M468" i="5" s="1"/>
  <c r="G467" i="5"/>
  <c r="I467" i="5" s="1"/>
  <c r="L467" i="5" s="1"/>
  <c r="M467" i="5" s="1"/>
  <c r="G466" i="5"/>
  <c r="I466" i="5" s="1"/>
  <c r="L466" i="5" s="1"/>
  <c r="M466" i="5" s="1"/>
  <c r="G465" i="5"/>
  <c r="I465" i="5" s="1"/>
  <c r="L465" i="5" s="1"/>
  <c r="M465" i="5" s="1"/>
  <c r="G464" i="5"/>
  <c r="I464" i="5" s="1"/>
  <c r="L464" i="5" s="1"/>
  <c r="M464" i="5" s="1"/>
  <c r="G462" i="5"/>
  <c r="I462" i="5" s="1"/>
  <c r="L462" i="5" s="1"/>
  <c r="M462" i="5" s="1"/>
  <c r="G461" i="5"/>
  <c r="I461" i="5" s="1"/>
  <c r="L461" i="5" s="1"/>
  <c r="M461" i="5" s="1"/>
  <c r="G460" i="5"/>
  <c r="I460" i="5" s="1"/>
  <c r="L460" i="5" s="1"/>
  <c r="M460" i="5" s="1"/>
  <c r="G459" i="5"/>
  <c r="I459" i="5" s="1"/>
  <c r="L459" i="5" s="1"/>
  <c r="M459" i="5" s="1"/>
  <c r="G458" i="5"/>
  <c r="I458" i="5" s="1"/>
  <c r="L458" i="5" s="1"/>
  <c r="M458" i="5" s="1"/>
  <c r="G457" i="5"/>
  <c r="I457" i="5" s="1"/>
  <c r="L457" i="5" s="1"/>
  <c r="M457" i="5" s="1"/>
  <c r="G456" i="5"/>
  <c r="I456" i="5" s="1"/>
  <c r="L456" i="5" s="1"/>
  <c r="M456" i="5" s="1"/>
  <c r="G455" i="5"/>
  <c r="I455" i="5" s="1"/>
  <c r="L455" i="5" s="1"/>
  <c r="M455" i="5" s="1"/>
  <c r="G454" i="5"/>
  <c r="I454" i="5" s="1"/>
  <c r="L454" i="5" s="1"/>
  <c r="M454" i="5" s="1"/>
  <c r="G453" i="5"/>
  <c r="I453" i="5" s="1"/>
  <c r="L453" i="5" s="1"/>
  <c r="M453" i="5" s="1"/>
  <c r="G452" i="5"/>
  <c r="I452" i="5" s="1"/>
  <c r="L452" i="5" s="1"/>
  <c r="M452" i="5" s="1"/>
  <c r="G451" i="5"/>
  <c r="I451" i="5" s="1"/>
  <c r="L451" i="5" s="1"/>
  <c r="M451" i="5" s="1"/>
  <c r="G450" i="5"/>
  <c r="I450" i="5" s="1"/>
  <c r="L450" i="5" s="1"/>
  <c r="M450" i="5" s="1"/>
  <c r="G449" i="5"/>
  <c r="I449" i="5" s="1"/>
  <c r="L449" i="5" s="1"/>
  <c r="M449" i="5" s="1"/>
  <c r="G448" i="5"/>
  <c r="I448" i="5" s="1"/>
  <c r="L448" i="5" s="1"/>
  <c r="M448" i="5" s="1"/>
  <c r="G447" i="5"/>
  <c r="I447" i="5" s="1"/>
  <c r="L447" i="5" s="1"/>
  <c r="M447" i="5" s="1"/>
  <c r="G446" i="5"/>
  <c r="I446" i="5" s="1"/>
  <c r="L446" i="5" s="1"/>
  <c r="M446" i="5" s="1"/>
  <c r="G445" i="5"/>
  <c r="I445" i="5" s="1"/>
  <c r="L445" i="5" s="1"/>
  <c r="M445" i="5" s="1"/>
  <c r="G444" i="5"/>
  <c r="I444" i="5" s="1"/>
  <c r="L444" i="5" s="1"/>
  <c r="M444" i="5" s="1"/>
  <c r="G443" i="5"/>
  <c r="I443" i="5" s="1"/>
  <c r="L443" i="5" s="1"/>
  <c r="M443" i="5" s="1"/>
  <c r="G442" i="5"/>
  <c r="I442" i="5" s="1"/>
  <c r="L442" i="5" s="1"/>
  <c r="M442" i="5" s="1"/>
  <c r="G441" i="5"/>
  <c r="I441" i="5" s="1"/>
  <c r="L441" i="5" s="1"/>
  <c r="M441" i="5" s="1"/>
  <c r="G440" i="5"/>
  <c r="I440" i="5" s="1"/>
  <c r="L440" i="5" s="1"/>
  <c r="M440" i="5" s="1"/>
  <c r="G439" i="5"/>
  <c r="I439" i="5" s="1"/>
  <c r="L439" i="5" s="1"/>
  <c r="M439" i="5" s="1"/>
  <c r="G438" i="5"/>
  <c r="I438" i="5" s="1"/>
  <c r="L438" i="5" s="1"/>
  <c r="M438" i="5" s="1"/>
  <c r="G437" i="5"/>
  <c r="I437" i="5" s="1"/>
  <c r="L437" i="5" s="1"/>
  <c r="M437" i="5" s="1"/>
  <c r="G436" i="5"/>
  <c r="I436" i="5" s="1"/>
  <c r="L436" i="5" s="1"/>
  <c r="M436" i="5" s="1"/>
  <c r="G435" i="5"/>
  <c r="I435" i="5" s="1"/>
  <c r="L435" i="5" s="1"/>
  <c r="M435" i="5" s="1"/>
  <c r="G434" i="5"/>
  <c r="I434" i="5" s="1"/>
  <c r="L434" i="5" s="1"/>
  <c r="M434" i="5" s="1"/>
  <c r="G433" i="5"/>
  <c r="I433" i="5" s="1"/>
  <c r="L433" i="5" s="1"/>
  <c r="M433" i="5" s="1"/>
  <c r="G432" i="5"/>
  <c r="I432" i="5" s="1"/>
  <c r="L432" i="5" s="1"/>
  <c r="M432" i="5" s="1"/>
  <c r="G431" i="5"/>
  <c r="I431" i="5" s="1"/>
  <c r="L431" i="5" s="1"/>
  <c r="M431" i="5" s="1"/>
  <c r="G430" i="5"/>
  <c r="I430" i="5" s="1"/>
  <c r="L430" i="5" s="1"/>
  <c r="M430" i="5" s="1"/>
  <c r="G429" i="5"/>
  <c r="I429" i="5" s="1"/>
  <c r="L429" i="5" s="1"/>
  <c r="M429" i="5" s="1"/>
  <c r="G428" i="5"/>
  <c r="I428" i="5" s="1"/>
  <c r="L428" i="5" s="1"/>
  <c r="M428" i="5" s="1"/>
  <c r="G427" i="5"/>
  <c r="I427" i="5" s="1"/>
  <c r="L427" i="5" s="1"/>
  <c r="M427" i="5" s="1"/>
  <c r="G426" i="5"/>
  <c r="I426" i="5" s="1"/>
  <c r="L426" i="5" s="1"/>
  <c r="M426" i="5" s="1"/>
  <c r="G425" i="5"/>
  <c r="I425" i="5" s="1"/>
  <c r="L425" i="5" s="1"/>
  <c r="M425" i="5" s="1"/>
  <c r="G424" i="5"/>
  <c r="I424" i="5" s="1"/>
  <c r="L424" i="5" s="1"/>
  <c r="M424" i="5" s="1"/>
  <c r="G423" i="5"/>
  <c r="I423" i="5" s="1"/>
  <c r="L423" i="5" s="1"/>
  <c r="M423" i="5" s="1"/>
  <c r="G422" i="5"/>
  <c r="I422" i="5" s="1"/>
  <c r="L422" i="5" s="1"/>
  <c r="M422" i="5" s="1"/>
  <c r="G421" i="5"/>
  <c r="I421" i="5" s="1"/>
  <c r="L421" i="5" s="1"/>
  <c r="M421" i="5" s="1"/>
  <c r="G420" i="5"/>
  <c r="I420" i="5" s="1"/>
  <c r="L420" i="5" s="1"/>
  <c r="M420" i="5" s="1"/>
  <c r="G419" i="5"/>
  <c r="I419" i="5" s="1"/>
  <c r="L419" i="5" s="1"/>
  <c r="M419" i="5" s="1"/>
  <c r="G418" i="5"/>
  <c r="I418" i="5" s="1"/>
  <c r="L418" i="5" s="1"/>
  <c r="M418" i="5" s="1"/>
  <c r="G417" i="5"/>
  <c r="I417" i="5" s="1"/>
  <c r="L417" i="5" s="1"/>
  <c r="M417" i="5" s="1"/>
  <c r="G416" i="5"/>
  <c r="I416" i="5" s="1"/>
  <c r="L416" i="5" s="1"/>
  <c r="M416" i="5" s="1"/>
  <c r="G415" i="5"/>
  <c r="I415" i="5" s="1"/>
  <c r="L415" i="5" s="1"/>
  <c r="M415" i="5" s="1"/>
  <c r="G414" i="5"/>
  <c r="I414" i="5" s="1"/>
  <c r="L414" i="5" s="1"/>
  <c r="M414" i="5" s="1"/>
  <c r="G413" i="5"/>
  <c r="I413" i="5" s="1"/>
  <c r="L413" i="5" s="1"/>
  <c r="M413" i="5" s="1"/>
  <c r="G412" i="5"/>
  <c r="I412" i="5" s="1"/>
  <c r="L412" i="5" s="1"/>
  <c r="M412" i="5" s="1"/>
  <c r="G411" i="5"/>
  <c r="I411" i="5" s="1"/>
  <c r="L411" i="5" s="1"/>
  <c r="M411" i="5" s="1"/>
  <c r="G410" i="5"/>
  <c r="I410" i="5" s="1"/>
  <c r="L410" i="5" s="1"/>
  <c r="M410" i="5" s="1"/>
  <c r="G409" i="5"/>
  <c r="I409" i="5" s="1"/>
  <c r="L409" i="5" s="1"/>
  <c r="M409" i="5" s="1"/>
  <c r="G408" i="5"/>
  <c r="I408" i="5" s="1"/>
  <c r="L408" i="5" s="1"/>
  <c r="M408" i="5" s="1"/>
  <c r="G407" i="5"/>
  <c r="I407" i="5" s="1"/>
  <c r="L407" i="5" s="1"/>
  <c r="M407" i="5" s="1"/>
  <c r="G406" i="5"/>
  <c r="I406" i="5" s="1"/>
  <c r="L406" i="5" s="1"/>
  <c r="M406" i="5" s="1"/>
  <c r="G405" i="5"/>
  <c r="I405" i="5" s="1"/>
  <c r="L405" i="5" s="1"/>
  <c r="M405" i="5" s="1"/>
  <c r="G404" i="5"/>
  <c r="I404" i="5" s="1"/>
  <c r="L404" i="5" s="1"/>
  <c r="M404" i="5" s="1"/>
  <c r="G403" i="5"/>
  <c r="I403" i="5" s="1"/>
  <c r="L403" i="5" s="1"/>
  <c r="M403" i="5" s="1"/>
  <c r="G402" i="5"/>
  <c r="I402" i="5" s="1"/>
  <c r="L402" i="5" s="1"/>
  <c r="M402" i="5" s="1"/>
  <c r="G401" i="5"/>
  <c r="I401" i="5" s="1"/>
  <c r="L401" i="5" s="1"/>
  <c r="M401" i="5" s="1"/>
  <c r="G400" i="5"/>
  <c r="I400" i="5" s="1"/>
  <c r="L400" i="5" s="1"/>
  <c r="M400" i="5" s="1"/>
  <c r="G399" i="5"/>
  <c r="I399" i="5" s="1"/>
  <c r="L399" i="5" s="1"/>
  <c r="M399" i="5" s="1"/>
  <c r="G398" i="5"/>
  <c r="I398" i="5" s="1"/>
  <c r="L398" i="5" s="1"/>
  <c r="M398" i="5" s="1"/>
  <c r="G397" i="5"/>
  <c r="I397" i="5" s="1"/>
  <c r="L397" i="5" s="1"/>
  <c r="M397" i="5" s="1"/>
  <c r="G396" i="5"/>
  <c r="I396" i="5" s="1"/>
  <c r="L396" i="5" s="1"/>
  <c r="M396" i="5" s="1"/>
  <c r="G395" i="5"/>
  <c r="I395" i="5" s="1"/>
  <c r="L395" i="5" s="1"/>
  <c r="M395" i="5" s="1"/>
  <c r="G393" i="5"/>
  <c r="I393" i="5" s="1"/>
  <c r="L393" i="5" s="1"/>
  <c r="M393" i="5" s="1"/>
  <c r="G391" i="5"/>
  <c r="I391" i="5" s="1"/>
  <c r="L391" i="5" s="1"/>
  <c r="M391" i="5" s="1"/>
  <c r="G390" i="5"/>
  <c r="I390" i="5" s="1"/>
  <c r="L390" i="5" s="1"/>
  <c r="M390" i="5" s="1"/>
  <c r="G389" i="5"/>
  <c r="I389" i="5" s="1"/>
  <c r="L389" i="5" s="1"/>
  <c r="M389" i="5" s="1"/>
  <c r="G388" i="5"/>
  <c r="I388" i="5" s="1"/>
  <c r="L388" i="5" s="1"/>
  <c r="M388" i="5" s="1"/>
  <c r="G387" i="5"/>
  <c r="I387" i="5" s="1"/>
  <c r="L387" i="5" s="1"/>
  <c r="M387" i="5" s="1"/>
  <c r="G386" i="5"/>
  <c r="I386" i="5" s="1"/>
  <c r="L386" i="5" s="1"/>
  <c r="M386" i="5" s="1"/>
  <c r="G385" i="5"/>
  <c r="I385" i="5" s="1"/>
  <c r="L385" i="5" s="1"/>
  <c r="M385" i="5" s="1"/>
  <c r="G384" i="5"/>
  <c r="I384" i="5" s="1"/>
  <c r="L384" i="5" s="1"/>
  <c r="M384" i="5" s="1"/>
  <c r="G383" i="5"/>
  <c r="I383" i="5" s="1"/>
  <c r="L383" i="5" s="1"/>
  <c r="M383" i="5" s="1"/>
  <c r="G382" i="5"/>
  <c r="I382" i="5" s="1"/>
  <c r="L382" i="5" s="1"/>
  <c r="M382" i="5" s="1"/>
  <c r="G380" i="5"/>
  <c r="I380" i="5" s="1"/>
  <c r="L380" i="5" s="1"/>
  <c r="M380" i="5" s="1"/>
  <c r="G379" i="5"/>
  <c r="I379" i="5" s="1"/>
  <c r="L379" i="5" s="1"/>
  <c r="M379" i="5" s="1"/>
  <c r="G378" i="5"/>
  <c r="I378" i="5" s="1"/>
  <c r="L378" i="5" s="1"/>
  <c r="M378" i="5" s="1"/>
  <c r="G377" i="5"/>
  <c r="I377" i="5" s="1"/>
  <c r="L377" i="5" s="1"/>
  <c r="M377" i="5" s="1"/>
  <c r="G376" i="5"/>
  <c r="I376" i="5" s="1"/>
  <c r="L376" i="5" s="1"/>
  <c r="M376" i="5" s="1"/>
  <c r="G375" i="5"/>
  <c r="I375" i="5" s="1"/>
  <c r="L375" i="5" s="1"/>
  <c r="M375" i="5" s="1"/>
  <c r="G374" i="5"/>
  <c r="I374" i="5" s="1"/>
  <c r="L374" i="5" s="1"/>
  <c r="M374" i="5" s="1"/>
  <c r="G373" i="5"/>
  <c r="I373" i="5" s="1"/>
  <c r="L373" i="5" s="1"/>
  <c r="M373" i="5" s="1"/>
  <c r="G372" i="5"/>
  <c r="I372" i="5" s="1"/>
  <c r="L372" i="5" s="1"/>
  <c r="M372" i="5" s="1"/>
  <c r="G371" i="5"/>
  <c r="I371" i="5" s="1"/>
  <c r="L371" i="5" s="1"/>
  <c r="M371" i="5" s="1"/>
  <c r="G370" i="5"/>
  <c r="I370" i="5" s="1"/>
  <c r="L370" i="5" s="1"/>
  <c r="M370" i="5" s="1"/>
  <c r="G369" i="5"/>
  <c r="I369" i="5" s="1"/>
  <c r="L369" i="5" s="1"/>
  <c r="M369" i="5" s="1"/>
  <c r="G368" i="5"/>
  <c r="I368" i="5" s="1"/>
  <c r="L368" i="5" s="1"/>
  <c r="M368" i="5" s="1"/>
  <c r="G367" i="5"/>
  <c r="I367" i="5" s="1"/>
  <c r="L367" i="5" s="1"/>
  <c r="M367" i="5" s="1"/>
  <c r="G366" i="5"/>
  <c r="I366" i="5" s="1"/>
  <c r="L366" i="5" s="1"/>
  <c r="M366" i="5" s="1"/>
  <c r="G364" i="5"/>
  <c r="I364" i="5" s="1"/>
  <c r="L364" i="5" s="1"/>
  <c r="M364" i="5" s="1"/>
  <c r="G362" i="5"/>
  <c r="I362" i="5" s="1"/>
  <c r="L362" i="5" s="1"/>
  <c r="M362" i="5" s="1"/>
  <c r="G361" i="5"/>
  <c r="I361" i="5" s="1"/>
  <c r="L361" i="5" s="1"/>
  <c r="M361" i="5" s="1"/>
  <c r="G360" i="5"/>
  <c r="I360" i="5" s="1"/>
  <c r="L360" i="5" s="1"/>
  <c r="M360" i="5" s="1"/>
  <c r="G359" i="5"/>
  <c r="I359" i="5" s="1"/>
  <c r="L359" i="5" s="1"/>
  <c r="M359" i="5" s="1"/>
  <c r="G358" i="5"/>
  <c r="I358" i="5" s="1"/>
  <c r="L358" i="5" s="1"/>
  <c r="M358" i="5" s="1"/>
  <c r="G357" i="5"/>
  <c r="I357" i="5" s="1"/>
  <c r="L357" i="5" s="1"/>
  <c r="M357" i="5" s="1"/>
  <c r="G356" i="5"/>
  <c r="I356" i="5" s="1"/>
  <c r="L356" i="5" s="1"/>
  <c r="M356" i="5" s="1"/>
  <c r="G355" i="5"/>
  <c r="I355" i="5" s="1"/>
  <c r="L355" i="5" s="1"/>
  <c r="M355" i="5" s="1"/>
  <c r="G354" i="5"/>
  <c r="I354" i="5" s="1"/>
  <c r="L354" i="5" s="1"/>
  <c r="M354" i="5" s="1"/>
  <c r="G353" i="5"/>
  <c r="I353" i="5" s="1"/>
  <c r="L353" i="5" s="1"/>
  <c r="M353" i="5" s="1"/>
  <c r="G352" i="5"/>
  <c r="I352" i="5" s="1"/>
  <c r="L352" i="5" s="1"/>
  <c r="M352" i="5" s="1"/>
  <c r="G351" i="5"/>
  <c r="I351" i="5" s="1"/>
  <c r="L351" i="5" s="1"/>
  <c r="M351" i="5" s="1"/>
  <c r="G350" i="5"/>
  <c r="I350" i="5" s="1"/>
  <c r="L350" i="5" s="1"/>
  <c r="M350" i="5" s="1"/>
  <c r="G349" i="5"/>
  <c r="I349" i="5" s="1"/>
  <c r="L349" i="5" s="1"/>
  <c r="M349" i="5" s="1"/>
  <c r="G348" i="5"/>
  <c r="I348" i="5" s="1"/>
  <c r="L348" i="5" s="1"/>
  <c r="M348" i="5" s="1"/>
  <c r="G347" i="5"/>
  <c r="I347" i="5" s="1"/>
  <c r="L347" i="5" s="1"/>
  <c r="M347" i="5" s="1"/>
  <c r="G346" i="5"/>
  <c r="I346" i="5" s="1"/>
  <c r="L346" i="5" s="1"/>
  <c r="M346" i="5" s="1"/>
  <c r="G345" i="5"/>
  <c r="I345" i="5" s="1"/>
  <c r="L345" i="5" s="1"/>
  <c r="M345" i="5" s="1"/>
  <c r="G344" i="5"/>
  <c r="I344" i="5" s="1"/>
  <c r="L344" i="5" s="1"/>
  <c r="M344" i="5" s="1"/>
  <c r="G343" i="5"/>
  <c r="I343" i="5" s="1"/>
  <c r="L343" i="5" s="1"/>
  <c r="M343" i="5" s="1"/>
  <c r="G342" i="5"/>
  <c r="I342" i="5" s="1"/>
  <c r="L342" i="5" s="1"/>
  <c r="M342" i="5" s="1"/>
  <c r="G341" i="5"/>
  <c r="I341" i="5" s="1"/>
  <c r="L341" i="5" s="1"/>
  <c r="M341" i="5" s="1"/>
  <c r="G340" i="5"/>
  <c r="I340" i="5" s="1"/>
  <c r="L340" i="5" s="1"/>
  <c r="M340" i="5" s="1"/>
  <c r="G339" i="5"/>
  <c r="I339" i="5" s="1"/>
  <c r="L339" i="5" s="1"/>
  <c r="M339" i="5" s="1"/>
  <c r="G338" i="5"/>
  <c r="I338" i="5" s="1"/>
  <c r="L338" i="5" s="1"/>
  <c r="M338" i="5" s="1"/>
  <c r="G337" i="5"/>
  <c r="I337" i="5" s="1"/>
  <c r="L337" i="5" s="1"/>
  <c r="M337" i="5" s="1"/>
  <c r="G336" i="5"/>
  <c r="I336" i="5" s="1"/>
  <c r="L336" i="5" s="1"/>
  <c r="M336" i="5" s="1"/>
  <c r="G335" i="5"/>
  <c r="I335" i="5" s="1"/>
  <c r="L335" i="5" s="1"/>
  <c r="M335" i="5" s="1"/>
  <c r="G334" i="5"/>
  <c r="I334" i="5" s="1"/>
  <c r="L334" i="5" s="1"/>
  <c r="M334" i="5" s="1"/>
  <c r="G333" i="5"/>
  <c r="I333" i="5" s="1"/>
  <c r="L333" i="5" s="1"/>
  <c r="M333" i="5" s="1"/>
  <c r="G331" i="5"/>
  <c r="I331" i="5" s="1"/>
  <c r="L331" i="5" s="1"/>
  <c r="M331" i="5" s="1"/>
  <c r="G330" i="5"/>
  <c r="I330" i="5" s="1"/>
  <c r="L330" i="5" s="1"/>
  <c r="M330" i="5" s="1"/>
  <c r="G329" i="5"/>
  <c r="I329" i="5" s="1"/>
  <c r="L329" i="5" s="1"/>
  <c r="M329" i="5" s="1"/>
  <c r="G328" i="5"/>
  <c r="I328" i="5" s="1"/>
  <c r="L328" i="5" s="1"/>
  <c r="M328" i="5" s="1"/>
  <c r="G327" i="5"/>
  <c r="I327" i="5" s="1"/>
  <c r="L327" i="5" s="1"/>
  <c r="M327" i="5" s="1"/>
  <c r="G326" i="5"/>
  <c r="I326" i="5" s="1"/>
  <c r="L326" i="5" s="1"/>
  <c r="M326" i="5" s="1"/>
  <c r="G325" i="5"/>
  <c r="I325" i="5" s="1"/>
  <c r="L325" i="5" s="1"/>
  <c r="M325" i="5" s="1"/>
  <c r="G324" i="5"/>
  <c r="I324" i="5" s="1"/>
  <c r="L324" i="5" s="1"/>
  <c r="M324" i="5" s="1"/>
  <c r="G323" i="5"/>
  <c r="I323" i="5" s="1"/>
  <c r="L323" i="5" s="1"/>
  <c r="M323" i="5" s="1"/>
  <c r="G322" i="5"/>
  <c r="I322" i="5" s="1"/>
  <c r="L322" i="5" s="1"/>
  <c r="M322" i="5" s="1"/>
  <c r="G321" i="5"/>
  <c r="I321" i="5" s="1"/>
  <c r="L321" i="5" s="1"/>
  <c r="M321" i="5" s="1"/>
  <c r="G320" i="5"/>
  <c r="I320" i="5" s="1"/>
  <c r="L320" i="5" s="1"/>
  <c r="M320" i="5" s="1"/>
  <c r="G319" i="5"/>
  <c r="I319" i="5" s="1"/>
  <c r="L319" i="5" s="1"/>
  <c r="M319" i="5" s="1"/>
  <c r="G318" i="5"/>
  <c r="I318" i="5" s="1"/>
  <c r="L318" i="5" s="1"/>
  <c r="M318" i="5" s="1"/>
  <c r="G317" i="5"/>
  <c r="I317" i="5" s="1"/>
  <c r="L317" i="5" s="1"/>
  <c r="M317" i="5" s="1"/>
  <c r="G316" i="5"/>
  <c r="I316" i="5" s="1"/>
  <c r="L316" i="5" s="1"/>
  <c r="M316" i="5" s="1"/>
  <c r="G315" i="5"/>
  <c r="I315" i="5" s="1"/>
  <c r="L315" i="5" s="1"/>
  <c r="M315" i="5" s="1"/>
  <c r="G314" i="5"/>
  <c r="I314" i="5" s="1"/>
  <c r="L314" i="5" s="1"/>
  <c r="M314" i="5" s="1"/>
  <c r="G313" i="5"/>
  <c r="I313" i="5" s="1"/>
  <c r="L313" i="5" s="1"/>
  <c r="M313" i="5" s="1"/>
  <c r="G312" i="5"/>
  <c r="I312" i="5" s="1"/>
  <c r="L312" i="5" s="1"/>
  <c r="M312" i="5" s="1"/>
  <c r="G311" i="5"/>
  <c r="I311" i="5" s="1"/>
  <c r="L311" i="5" s="1"/>
  <c r="M311" i="5" s="1"/>
  <c r="G309" i="5"/>
  <c r="I309" i="5" s="1"/>
  <c r="L309" i="5" s="1"/>
  <c r="M309" i="5" s="1"/>
  <c r="G308" i="5"/>
  <c r="I308" i="5" s="1"/>
  <c r="L308" i="5" s="1"/>
  <c r="M308" i="5" s="1"/>
  <c r="G307" i="5"/>
  <c r="I307" i="5" s="1"/>
  <c r="L307" i="5" s="1"/>
  <c r="M307" i="5" s="1"/>
  <c r="G306" i="5"/>
  <c r="I306" i="5" s="1"/>
  <c r="L306" i="5" s="1"/>
  <c r="M306" i="5" s="1"/>
  <c r="G305" i="5"/>
  <c r="I305" i="5" s="1"/>
  <c r="L305" i="5" s="1"/>
  <c r="M305" i="5" s="1"/>
  <c r="G303" i="5"/>
  <c r="I303" i="5" s="1"/>
  <c r="L303" i="5" s="1"/>
  <c r="M303" i="5" s="1"/>
  <c r="G302" i="5"/>
  <c r="I302" i="5" s="1"/>
  <c r="L302" i="5" s="1"/>
  <c r="M302" i="5" s="1"/>
  <c r="G301" i="5"/>
  <c r="I301" i="5" s="1"/>
  <c r="L301" i="5" s="1"/>
  <c r="M301" i="5" s="1"/>
  <c r="G300" i="5"/>
  <c r="I300" i="5" s="1"/>
  <c r="L300" i="5" s="1"/>
  <c r="M300" i="5" s="1"/>
  <c r="G299" i="5"/>
  <c r="I299" i="5" s="1"/>
  <c r="L299" i="5" s="1"/>
  <c r="M299" i="5" s="1"/>
  <c r="G298" i="5"/>
  <c r="I298" i="5" s="1"/>
  <c r="L298" i="5" s="1"/>
  <c r="M298" i="5" s="1"/>
  <c r="G297" i="5"/>
  <c r="I297" i="5" s="1"/>
  <c r="L297" i="5" s="1"/>
  <c r="M297" i="5" s="1"/>
  <c r="G295" i="5"/>
  <c r="I295" i="5" s="1"/>
  <c r="L295" i="5" s="1"/>
  <c r="M295" i="5" s="1"/>
  <c r="G294" i="5"/>
  <c r="I294" i="5" s="1"/>
  <c r="L294" i="5" s="1"/>
  <c r="M294" i="5" s="1"/>
  <c r="G293" i="5"/>
  <c r="I293" i="5" s="1"/>
  <c r="L293" i="5" s="1"/>
  <c r="M293" i="5" s="1"/>
  <c r="G292" i="5"/>
  <c r="I292" i="5" s="1"/>
  <c r="L292" i="5" s="1"/>
  <c r="M292" i="5" s="1"/>
  <c r="G291" i="5"/>
  <c r="I291" i="5" s="1"/>
  <c r="L291" i="5" s="1"/>
  <c r="M291" i="5" s="1"/>
  <c r="G290" i="5"/>
  <c r="I290" i="5" s="1"/>
  <c r="L290" i="5" s="1"/>
  <c r="M290" i="5" s="1"/>
  <c r="G289" i="5"/>
  <c r="I289" i="5" s="1"/>
  <c r="L289" i="5" s="1"/>
  <c r="M289" i="5" s="1"/>
  <c r="G288" i="5"/>
  <c r="I288" i="5" s="1"/>
  <c r="L288" i="5" s="1"/>
  <c r="M288" i="5" s="1"/>
  <c r="G286" i="5"/>
  <c r="I286" i="5" s="1"/>
  <c r="L286" i="5" s="1"/>
  <c r="M286" i="5" s="1"/>
  <c r="G285" i="5"/>
  <c r="I285" i="5" s="1"/>
  <c r="L285" i="5" s="1"/>
  <c r="M285" i="5" s="1"/>
  <c r="G284" i="5"/>
  <c r="I284" i="5" s="1"/>
  <c r="L284" i="5" s="1"/>
  <c r="M284" i="5" s="1"/>
  <c r="G283" i="5"/>
  <c r="I283" i="5" s="1"/>
  <c r="L283" i="5" s="1"/>
  <c r="M283" i="5" s="1"/>
  <c r="G282" i="5"/>
  <c r="I282" i="5" s="1"/>
  <c r="L282" i="5" s="1"/>
  <c r="M282" i="5" s="1"/>
  <c r="G281" i="5"/>
  <c r="I281" i="5" s="1"/>
  <c r="L281" i="5" s="1"/>
  <c r="M281" i="5" s="1"/>
  <c r="G280" i="5"/>
  <c r="I280" i="5" s="1"/>
  <c r="L280" i="5" s="1"/>
  <c r="M280" i="5" s="1"/>
  <c r="G279" i="5"/>
  <c r="I279" i="5" s="1"/>
  <c r="L279" i="5" s="1"/>
  <c r="M279" i="5" s="1"/>
  <c r="G278" i="5"/>
  <c r="I278" i="5" s="1"/>
  <c r="L278" i="5" s="1"/>
  <c r="M278" i="5" s="1"/>
  <c r="G277" i="5"/>
  <c r="I277" i="5" s="1"/>
  <c r="L277" i="5" s="1"/>
  <c r="M277" i="5" s="1"/>
  <c r="G276" i="5"/>
  <c r="I276" i="5" s="1"/>
  <c r="L276" i="5" s="1"/>
  <c r="M276" i="5" s="1"/>
  <c r="G275" i="5"/>
  <c r="I275" i="5" s="1"/>
  <c r="L275" i="5" s="1"/>
  <c r="M275" i="5" s="1"/>
  <c r="G274" i="5"/>
  <c r="I274" i="5" s="1"/>
  <c r="L274" i="5" s="1"/>
  <c r="M274" i="5" s="1"/>
  <c r="G273" i="5"/>
  <c r="I273" i="5" s="1"/>
  <c r="L273" i="5" s="1"/>
  <c r="M273" i="5" s="1"/>
  <c r="G272" i="5"/>
  <c r="I272" i="5" s="1"/>
  <c r="L272" i="5" s="1"/>
  <c r="M272" i="5" s="1"/>
  <c r="G271" i="5"/>
  <c r="I271" i="5" s="1"/>
  <c r="L271" i="5" s="1"/>
  <c r="M271" i="5" s="1"/>
  <c r="G270" i="5"/>
  <c r="I270" i="5" s="1"/>
  <c r="L270" i="5" s="1"/>
  <c r="M270" i="5" s="1"/>
  <c r="G269" i="5"/>
  <c r="I269" i="5" s="1"/>
  <c r="L269" i="5" s="1"/>
  <c r="M269" i="5" s="1"/>
  <c r="G268" i="5"/>
  <c r="I268" i="5" s="1"/>
  <c r="L268" i="5" s="1"/>
  <c r="M268" i="5" s="1"/>
  <c r="G267" i="5"/>
  <c r="I267" i="5" s="1"/>
  <c r="L267" i="5" s="1"/>
  <c r="M267" i="5" s="1"/>
  <c r="G266" i="5"/>
  <c r="I266" i="5" s="1"/>
  <c r="L266" i="5" s="1"/>
  <c r="M266" i="5" s="1"/>
  <c r="G265" i="5"/>
  <c r="I265" i="5" s="1"/>
  <c r="L265" i="5" s="1"/>
  <c r="M265" i="5" s="1"/>
  <c r="G264" i="5"/>
  <c r="I264" i="5" s="1"/>
  <c r="L264" i="5" s="1"/>
  <c r="M264" i="5" s="1"/>
  <c r="G263" i="5"/>
  <c r="I263" i="5" s="1"/>
  <c r="L263" i="5" s="1"/>
  <c r="M263" i="5" s="1"/>
  <c r="G262" i="5"/>
  <c r="I262" i="5" s="1"/>
  <c r="L262" i="5" s="1"/>
  <c r="M262" i="5" s="1"/>
  <c r="G261" i="5"/>
  <c r="I261" i="5" s="1"/>
  <c r="L261" i="5" s="1"/>
  <c r="M261" i="5" s="1"/>
  <c r="G260" i="5"/>
  <c r="I260" i="5" s="1"/>
  <c r="L260" i="5" s="1"/>
  <c r="M260" i="5" s="1"/>
  <c r="G259" i="5"/>
  <c r="I259" i="5" s="1"/>
  <c r="L259" i="5" s="1"/>
  <c r="M259" i="5" s="1"/>
  <c r="G258" i="5"/>
  <c r="I258" i="5" s="1"/>
  <c r="L258" i="5" s="1"/>
  <c r="M258" i="5" s="1"/>
  <c r="G257" i="5"/>
  <c r="I257" i="5" s="1"/>
  <c r="L257" i="5" s="1"/>
  <c r="M257" i="5" s="1"/>
  <c r="G256" i="5"/>
  <c r="I256" i="5" s="1"/>
  <c r="L256" i="5" s="1"/>
  <c r="M256" i="5" s="1"/>
  <c r="G255" i="5"/>
  <c r="I255" i="5" s="1"/>
  <c r="L255" i="5" s="1"/>
  <c r="M255" i="5" s="1"/>
  <c r="G254" i="5"/>
  <c r="I254" i="5" s="1"/>
  <c r="L254" i="5" s="1"/>
  <c r="M254" i="5" s="1"/>
  <c r="G253" i="5"/>
  <c r="I253" i="5" s="1"/>
  <c r="L253" i="5" s="1"/>
  <c r="M253" i="5" s="1"/>
  <c r="G252" i="5"/>
  <c r="I252" i="5" s="1"/>
  <c r="L252" i="5" s="1"/>
  <c r="M252" i="5" s="1"/>
  <c r="G251" i="5"/>
  <c r="I251" i="5" s="1"/>
  <c r="L251" i="5" s="1"/>
  <c r="M251" i="5" s="1"/>
  <c r="G250" i="5"/>
  <c r="I250" i="5" s="1"/>
  <c r="L250" i="5" s="1"/>
  <c r="M250" i="5" s="1"/>
  <c r="G249" i="5"/>
  <c r="I249" i="5" s="1"/>
  <c r="L249" i="5" s="1"/>
  <c r="M249" i="5" s="1"/>
  <c r="G248" i="5"/>
  <c r="I248" i="5" s="1"/>
  <c r="L248" i="5" s="1"/>
  <c r="M248" i="5" s="1"/>
  <c r="G247" i="5"/>
  <c r="I247" i="5" s="1"/>
  <c r="L247" i="5" s="1"/>
  <c r="M247" i="5" s="1"/>
  <c r="G245" i="5"/>
  <c r="I245" i="5" s="1"/>
  <c r="L245" i="5" s="1"/>
  <c r="M245" i="5" s="1"/>
  <c r="G244" i="5"/>
  <c r="I244" i="5" s="1"/>
  <c r="L244" i="5" s="1"/>
  <c r="M244" i="5" s="1"/>
  <c r="G243" i="5"/>
  <c r="I243" i="5" s="1"/>
  <c r="L243" i="5" s="1"/>
  <c r="M243" i="5" s="1"/>
  <c r="G241" i="5"/>
  <c r="I241" i="5" s="1"/>
  <c r="L241" i="5" s="1"/>
  <c r="M241" i="5" s="1"/>
  <c r="G240" i="5"/>
  <c r="I240" i="5" s="1"/>
  <c r="L240" i="5" s="1"/>
  <c r="M240" i="5" s="1"/>
  <c r="G239" i="5"/>
  <c r="I239" i="5" s="1"/>
  <c r="L239" i="5" s="1"/>
  <c r="M239" i="5" s="1"/>
  <c r="G238" i="5"/>
  <c r="I238" i="5" s="1"/>
  <c r="L238" i="5" s="1"/>
  <c r="M238" i="5" s="1"/>
  <c r="G237" i="5"/>
  <c r="I237" i="5" s="1"/>
  <c r="L237" i="5" s="1"/>
  <c r="M237" i="5" s="1"/>
  <c r="G236" i="5"/>
  <c r="I236" i="5" s="1"/>
  <c r="L236" i="5" s="1"/>
  <c r="M236" i="5" s="1"/>
  <c r="G235" i="5"/>
  <c r="I235" i="5" s="1"/>
  <c r="L235" i="5" s="1"/>
  <c r="M235" i="5" s="1"/>
  <c r="G234" i="5"/>
  <c r="I234" i="5" s="1"/>
  <c r="L234" i="5" s="1"/>
  <c r="M234" i="5" s="1"/>
  <c r="G233" i="5"/>
  <c r="I233" i="5" s="1"/>
  <c r="L233" i="5" s="1"/>
  <c r="M233" i="5" s="1"/>
  <c r="G232" i="5"/>
  <c r="I232" i="5" s="1"/>
  <c r="L232" i="5" s="1"/>
  <c r="M232" i="5" s="1"/>
  <c r="G231" i="5"/>
  <c r="I231" i="5" s="1"/>
  <c r="L231" i="5" s="1"/>
  <c r="M231" i="5" s="1"/>
  <c r="G230" i="5"/>
  <c r="I230" i="5" s="1"/>
  <c r="L230" i="5" s="1"/>
  <c r="M230" i="5" s="1"/>
  <c r="G229" i="5"/>
  <c r="I229" i="5" s="1"/>
  <c r="L229" i="5" s="1"/>
  <c r="M229" i="5" s="1"/>
  <c r="G228" i="5"/>
  <c r="I228" i="5" s="1"/>
  <c r="L228" i="5" s="1"/>
  <c r="M228" i="5" s="1"/>
  <c r="G227" i="5"/>
  <c r="I227" i="5" s="1"/>
  <c r="L227" i="5" s="1"/>
  <c r="M227" i="5" s="1"/>
  <c r="G226" i="5"/>
  <c r="I226" i="5" s="1"/>
  <c r="L226" i="5" s="1"/>
  <c r="M226" i="5" s="1"/>
  <c r="G225" i="5"/>
  <c r="I225" i="5" s="1"/>
  <c r="L225" i="5" s="1"/>
  <c r="M225" i="5" s="1"/>
  <c r="G224" i="5"/>
  <c r="I224" i="5" s="1"/>
  <c r="L224" i="5" s="1"/>
  <c r="M224" i="5" s="1"/>
  <c r="G223" i="5"/>
  <c r="I223" i="5" s="1"/>
  <c r="L223" i="5" s="1"/>
  <c r="M223" i="5" s="1"/>
  <c r="G222" i="5"/>
  <c r="I222" i="5" s="1"/>
  <c r="L222" i="5" s="1"/>
  <c r="M222" i="5" s="1"/>
  <c r="G221" i="5"/>
  <c r="I221" i="5" s="1"/>
  <c r="L221" i="5" s="1"/>
  <c r="M221" i="5" s="1"/>
  <c r="G220" i="5"/>
  <c r="I220" i="5" s="1"/>
  <c r="L220" i="5" s="1"/>
  <c r="M220" i="5" s="1"/>
  <c r="G219" i="5"/>
  <c r="I219" i="5" s="1"/>
  <c r="L219" i="5" s="1"/>
  <c r="M219" i="5" s="1"/>
  <c r="G218" i="5"/>
  <c r="I218" i="5" s="1"/>
  <c r="L218" i="5" s="1"/>
  <c r="M218" i="5" s="1"/>
  <c r="G217" i="5"/>
  <c r="I217" i="5" s="1"/>
  <c r="L217" i="5" s="1"/>
  <c r="M217" i="5" s="1"/>
  <c r="G216" i="5"/>
  <c r="I216" i="5" s="1"/>
  <c r="L216" i="5" s="1"/>
  <c r="M216" i="5" s="1"/>
  <c r="G215" i="5"/>
  <c r="I215" i="5" s="1"/>
  <c r="L215" i="5" s="1"/>
  <c r="M215" i="5" s="1"/>
  <c r="G214" i="5"/>
  <c r="I214" i="5" s="1"/>
  <c r="L214" i="5" s="1"/>
  <c r="M214" i="5" s="1"/>
  <c r="G213" i="5"/>
  <c r="I213" i="5" s="1"/>
  <c r="L213" i="5" s="1"/>
  <c r="M213" i="5" s="1"/>
  <c r="G212" i="5"/>
  <c r="I212" i="5" s="1"/>
  <c r="L212" i="5" s="1"/>
  <c r="M212" i="5" s="1"/>
  <c r="G211" i="5"/>
  <c r="I211" i="5" s="1"/>
  <c r="L211" i="5" s="1"/>
  <c r="M211" i="5" s="1"/>
  <c r="G210" i="5"/>
  <c r="I210" i="5" s="1"/>
  <c r="L210" i="5" s="1"/>
  <c r="M210" i="5" s="1"/>
  <c r="G208" i="5"/>
  <c r="I208" i="5" s="1"/>
  <c r="L208" i="5" s="1"/>
  <c r="M208" i="5" s="1"/>
  <c r="G206" i="5"/>
  <c r="I206" i="5" s="1"/>
  <c r="L206" i="5" s="1"/>
  <c r="M206" i="5" s="1"/>
  <c r="G205" i="5"/>
  <c r="I205" i="5" s="1"/>
  <c r="L205" i="5" s="1"/>
  <c r="M205" i="5" s="1"/>
  <c r="G204" i="5"/>
  <c r="I204" i="5" s="1"/>
  <c r="L204" i="5" s="1"/>
  <c r="M204" i="5" s="1"/>
  <c r="G203" i="5"/>
  <c r="I203" i="5" s="1"/>
  <c r="L203" i="5" s="1"/>
  <c r="M203" i="5" s="1"/>
  <c r="G202" i="5"/>
  <c r="I202" i="5" s="1"/>
  <c r="L202" i="5" s="1"/>
  <c r="M202" i="5" s="1"/>
  <c r="G201" i="5"/>
  <c r="I201" i="5" s="1"/>
  <c r="L201" i="5" s="1"/>
  <c r="M201" i="5" s="1"/>
  <c r="G200" i="5"/>
  <c r="I200" i="5" s="1"/>
  <c r="L200" i="5" s="1"/>
  <c r="M200" i="5" s="1"/>
  <c r="G199" i="5"/>
  <c r="I199" i="5" s="1"/>
  <c r="L199" i="5" s="1"/>
  <c r="M199" i="5" s="1"/>
  <c r="G198" i="5"/>
  <c r="I198" i="5" s="1"/>
  <c r="L198" i="5" s="1"/>
  <c r="M198" i="5" s="1"/>
  <c r="G197" i="5"/>
  <c r="I197" i="5" s="1"/>
  <c r="L197" i="5" s="1"/>
  <c r="M197" i="5" s="1"/>
  <c r="G196" i="5"/>
  <c r="I196" i="5" s="1"/>
  <c r="L196" i="5" s="1"/>
  <c r="M196" i="5" s="1"/>
  <c r="G195" i="5"/>
  <c r="I195" i="5" s="1"/>
  <c r="L195" i="5" s="1"/>
  <c r="M195" i="5" s="1"/>
  <c r="G194" i="5"/>
  <c r="I194" i="5" s="1"/>
  <c r="L194" i="5" s="1"/>
  <c r="M194" i="5" s="1"/>
  <c r="G193" i="5"/>
  <c r="I193" i="5" s="1"/>
  <c r="L193" i="5" s="1"/>
  <c r="M193" i="5" s="1"/>
  <c r="G192" i="5"/>
  <c r="I192" i="5" s="1"/>
  <c r="L192" i="5" s="1"/>
  <c r="M192" i="5" s="1"/>
  <c r="G191" i="5"/>
  <c r="I191" i="5" s="1"/>
  <c r="L191" i="5" s="1"/>
  <c r="M191" i="5" s="1"/>
  <c r="G190" i="5"/>
  <c r="I190" i="5" s="1"/>
  <c r="L190" i="5" s="1"/>
  <c r="M190" i="5" s="1"/>
  <c r="G189" i="5"/>
  <c r="I189" i="5" s="1"/>
  <c r="L189" i="5" s="1"/>
  <c r="M189" i="5" s="1"/>
  <c r="G188" i="5"/>
  <c r="I188" i="5" s="1"/>
  <c r="L188" i="5" s="1"/>
  <c r="M188" i="5" s="1"/>
  <c r="G187" i="5"/>
  <c r="I187" i="5" s="1"/>
  <c r="L187" i="5" s="1"/>
  <c r="M187" i="5" s="1"/>
  <c r="G186" i="5"/>
  <c r="I186" i="5" s="1"/>
  <c r="L186" i="5" s="1"/>
  <c r="M186" i="5" s="1"/>
  <c r="G185" i="5"/>
  <c r="I185" i="5" s="1"/>
  <c r="L185" i="5" s="1"/>
  <c r="M185" i="5" s="1"/>
  <c r="G184" i="5"/>
  <c r="I184" i="5" s="1"/>
  <c r="L184" i="5" s="1"/>
  <c r="M184" i="5" s="1"/>
  <c r="G183" i="5"/>
  <c r="I183" i="5" s="1"/>
  <c r="L183" i="5" s="1"/>
  <c r="M183" i="5" s="1"/>
  <c r="G182" i="5"/>
  <c r="I182" i="5" s="1"/>
  <c r="L182" i="5" s="1"/>
  <c r="M182" i="5" s="1"/>
  <c r="G181" i="5"/>
  <c r="I181" i="5" s="1"/>
  <c r="L181" i="5" s="1"/>
  <c r="M181" i="5" s="1"/>
  <c r="G180" i="5"/>
  <c r="I180" i="5" s="1"/>
  <c r="L180" i="5" s="1"/>
  <c r="M180" i="5" s="1"/>
  <c r="G177" i="5"/>
  <c r="I177" i="5" s="1"/>
  <c r="L177" i="5" s="1"/>
  <c r="M177" i="5" s="1"/>
  <c r="G176" i="5"/>
  <c r="I176" i="5" s="1"/>
  <c r="L176" i="5" s="1"/>
  <c r="M176" i="5" s="1"/>
  <c r="G175" i="5"/>
  <c r="I175" i="5" s="1"/>
  <c r="L175" i="5" s="1"/>
  <c r="M175" i="5" s="1"/>
  <c r="G174" i="5"/>
  <c r="I174" i="5" s="1"/>
  <c r="L174" i="5" s="1"/>
  <c r="M174" i="5" s="1"/>
  <c r="G173" i="5"/>
  <c r="I173" i="5" s="1"/>
  <c r="L173" i="5" s="1"/>
  <c r="M173" i="5" s="1"/>
  <c r="G172" i="5"/>
  <c r="I172" i="5" s="1"/>
  <c r="L172" i="5" s="1"/>
  <c r="M172" i="5" s="1"/>
  <c r="G171" i="5"/>
  <c r="I171" i="5" s="1"/>
  <c r="L171" i="5" s="1"/>
  <c r="M171" i="5" s="1"/>
  <c r="G170" i="5"/>
  <c r="I170" i="5" s="1"/>
  <c r="L170" i="5" s="1"/>
  <c r="M170" i="5" s="1"/>
  <c r="G169" i="5"/>
  <c r="I169" i="5" s="1"/>
  <c r="L169" i="5" s="1"/>
  <c r="M169" i="5" s="1"/>
  <c r="G168" i="5"/>
  <c r="I168" i="5" s="1"/>
  <c r="L168" i="5" s="1"/>
  <c r="M168" i="5" s="1"/>
  <c r="G167" i="5"/>
  <c r="I167" i="5" s="1"/>
  <c r="L167" i="5" s="1"/>
  <c r="M167" i="5" s="1"/>
  <c r="G166" i="5"/>
  <c r="I166" i="5" s="1"/>
  <c r="L166" i="5" s="1"/>
  <c r="M166" i="5" s="1"/>
  <c r="G165" i="5"/>
  <c r="I165" i="5" s="1"/>
  <c r="L165" i="5" s="1"/>
  <c r="M165" i="5" s="1"/>
  <c r="G164" i="5"/>
  <c r="I164" i="5" s="1"/>
  <c r="L164" i="5" s="1"/>
  <c r="M164" i="5" s="1"/>
  <c r="G163" i="5"/>
  <c r="I163" i="5" s="1"/>
  <c r="L163" i="5" s="1"/>
  <c r="M163" i="5" s="1"/>
  <c r="G162" i="5"/>
  <c r="I162" i="5" s="1"/>
  <c r="L162" i="5" s="1"/>
  <c r="M162" i="5" s="1"/>
  <c r="G161" i="5"/>
  <c r="I161" i="5" s="1"/>
  <c r="L161" i="5" s="1"/>
  <c r="M161" i="5" s="1"/>
  <c r="G160" i="5"/>
  <c r="I160" i="5" s="1"/>
  <c r="L160" i="5" s="1"/>
  <c r="M160" i="5" s="1"/>
  <c r="G159" i="5"/>
  <c r="I159" i="5" s="1"/>
  <c r="L159" i="5" s="1"/>
  <c r="M159" i="5" s="1"/>
  <c r="G158" i="5"/>
  <c r="I158" i="5" s="1"/>
  <c r="L158" i="5" s="1"/>
  <c r="M158" i="5" s="1"/>
  <c r="G157" i="5"/>
  <c r="I157" i="5" s="1"/>
  <c r="L157" i="5" s="1"/>
  <c r="M157" i="5" s="1"/>
  <c r="G156" i="5"/>
  <c r="I156" i="5" s="1"/>
  <c r="L156" i="5" s="1"/>
  <c r="M156" i="5" s="1"/>
  <c r="G155" i="5"/>
  <c r="I155" i="5" s="1"/>
  <c r="L155" i="5" s="1"/>
  <c r="M155" i="5" s="1"/>
  <c r="G154" i="5"/>
  <c r="I154" i="5" s="1"/>
  <c r="L154" i="5" s="1"/>
  <c r="M154" i="5" s="1"/>
  <c r="G153" i="5"/>
  <c r="I153" i="5" s="1"/>
  <c r="L153" i="5" s="1"/>
  <c r="M153" i="5" s="1"/>
  <c r="G152" i="5"/>
  <c r="I152" i="5" s="1"/>
  <c r="L152" i="5" s="1"/>
  <c r="M152" i="5" s="1"/>
  <c r="G151" i="5"/>
  <c r="I151" i="5" s="1"/>
  <c r="L151" i="5" s="1"/>
  <c r="M151" i="5" s="1"/>
  <c r="G150" i="5"/>
  <c r="I150" i="5" s="1"/>
  <c r="L150" i="5" s="1"/>
  <c r="M150" i="5" s="1"/>
  <c r="G149" i="5"/>
  <c r="I149" i="5" s="1"/>
  <c r="L149" i="5" s="1"/>
  <c r="M149" i="5" s="1"/>
  <c r="G148" i="5"/>
  <c r="I148" i="5" s="1"/>
  <c r="L148" i="5" s="1"/>
  <c r="M148" i="5" s="1"/>
  <c r="G147" i="5"/>
  <c r="I147" i="5" s="1"/>
  <c r="L147" i="5" s="1"/>
  <c r="M147" i="5" s="1"/>
  <c r="G146" i="5"/>
  <c r="I146" i="5" s="1"/>
  <c r="L146" i="5" s="1"/>
  <c r="M146" i="5" s="1"/>
  <c r="G145" i="5"/>
  <c r="I145" i="5" s="1"/>
  <c r="L145" i="5" s="1"/>
  <c r="M145" i="5" s="1"/>
  <c r="G144" i="5"/>
  <c r="I144" i="5" s="1"/>
  <c r="L144" i="5" s="1"/>
  <c r="M144" i="5" s="1"/>
  <c r="G143" i="5"/>
  <c r="I143" i="5" s="1"/>
  <c r="L143" i="5" s="1"/>
  <c r="M143" i="5" s="1"/>
  <c r="G141" i="5"/>
  <c r="I141" i="5" s="1"/>
  <c r="L141" i="5" s="1"/>
  <c r="M141" i="5" s="1"/>
  <c r="G140" i="5"/>
  <c r="I140" i="5" s="1"/>
  <c r="L140" i="5" s="1"/>
  <c r="M140" i="5" s="1"/>
  <c r="G139" i="5"/>
  <c r="I139" i="5" s="1"/>
  <c r="L139" i="5" s="1"/>
  <c r="M139" i="5" s="1"/>
  <c r="G138" i="5"/>
  <c r="I138" i="5" s="1"/>
  <c r="L138" i="5" s="1"/>
  <c r="M138" i="5" s="1"/>
  <c r="G137" i="5"/>
  <c r="I137" i="5" s="1"/>
  <c r="L137" i="5" s="1"/>
  <c r="M137" i="5" s="1"/>
  <c r="G136" i="5"/>
  <c r="I136" i="5" s="1"/>
  <c r="L136" i="5" s="1"/>
  <c r="M136" i="5" s="1"/>
  <c r="G135" i="5"/>
  <c r="I135" i="5" s="1"/>
  <c r="L135" i="5" s="1"/>
  <c r="M135" i="5" s="1"/>
  <c r="G134" i="5"/>
  <c r="I134" i="5" s="1"/>
  <c r="L134" i="5" s="1"/>
  <c r="M134" i="5" s="1"/>
  <c r="G133" i="5"/>
  <c r="I133" i="5" s="1"/>
  <c r="L133" i="5" s="1"/>
  <c r="M133" i="5" s="1"/>
  <c r="G132" i="5"/>
  <c r="I132" i="5" s="1"/>
  <c r="L132" i="5" s="1"/>
  <c r="M132" i="5" s="1"/>
  <c r="G131" i="5"/>
  <c r="I131" i="5" s="1"/>
  <c r="L131" i="5" s="1"/>
  <c r="M131" i="5" s="1"/>
  <c r="G130" i="5"/>
  <c r="I130" i="5" s="1"/>
  <c r="L130" i="5" s="1"/>
  <c r="M130" i="5" s="1"/>
  <c r="G129" i="5"/>
  <c r="I129" i="5" s="1"/>
  <c r="L129" i="5" s="1"/>
  <c r="M129" i="5" s="1"/>
  <c r="G128" i="5"/>
  <c r="I128" i="5" s="1"/>
  <c r="L128" i="5" s="1"/>
  <c r="M128" i="5" s="1"/>
  <c r="G126" i="5"/>
  <c r="I126" i="5" s="1"/>
  <c r="L126" i="5" s="1"/>
  <c r="M126" i="5" s="1"/>
  <c r="G125" i="5"/>
  <c r="I125" i="5" s="1"/>
  <c r="L125" i="5" s="1"/>
  <c r="M125" i="5" s="1"/>
  <c r="G124" i="5"/>
  <c r="I124" i="5" s="1"/>
  <c r="L124" i="5" s="1"/>
  <c r="M124" i="5" s="1"/>
  <c r="G122" i="5"/>
  <c r="I122" i="5" s="1"/>
  <c r="L122" i="5" s="1"/>
  <c r="M122" i="5" s="1"/>
  <c r="G121" i="5"/>
  <c r="I121" i="5" s="1"/>
  <c r="L121" i="5" s="1"/>
  <c r="M121" i="5" s="1"/>
  <c r="G120" i="5"/>
  <c r="I120" i="5" s="1"/>
  <c r="L120" i="5" s="1"/>
  <c r="M120" i="5" s="1"/>
  <c r="G119" i="5"/>
  <c r="I119" i="5" s="1"/>
  <c r="L119" i="5" s="1"/>
  <c r="M119" i="5" s="1"/>
  <c r="G118" i="5"/>
  <c r="I118" i="5" s="1"/>
  <c r="L118" i="5" s="1"/>
  <c r="M118" i="5" s="1"/>
  <c r="G117" i="5"/>
  <c r="I117" i="5" s="1"/>
  <c r="L117" i="5" s="1"/>
  <c r="M117" i="5" s="1"/>
  <c r="G116" i="5"/>
  <c r="I116" i="5" s="1"/>
  <c r="L116" i="5" s="1"/>
  <c r="M116" i="5" s="1"/>
  <c r="G115" i="5"/>
  <c r="I115" i="5" s="1"/>
  <c r="L115" i="5" s="1"/>
  <c r="M115" i="5" s="1"/>
  <c r="G114" i="5"/>
  <c r="I114" i="5" s="1"/>
  <c r="L114" i="5" s="1"/>
  <c r="M114" i="5" s="1"/>
  <c r="G113" i="5"/>
  <c r="I113" i="5" s="1"/>
  <c r="L113" i="5" s="1"/>
  <c r="M113" i="5" s="1"/>
  <c r="G112" i="5"/>
  <c r="I112" i="5" s="1"/>
  <c r="L112" i="5" s="1"/>
  <c r="M112" i="5" s="1"/>
  <c r="G111" i="5"/>
  <c r="I111" i="5" s="1"/>
  <c r="L111" i="5" s="1"/>
  <c r="M111" i="5" s="1"/>
  <c r="G110" i="5"/>
  <c r="I110" i="5" s="1"/>
  <c r="L110" i="5" s="1"/>
  <c r="M110" i="5" s="1"/>
  <c r="G109" i="5"/>
  <c r="I109" i="5" s="1"/>
  <c r="L109" i="5" s="1"/>
  <c r="M109" i="5" s="1"/>
  <c r="G108" i="5"/>
  <c r="I108" i="5" s="1"/>
  <c r="L108" i="5" s="1"/>
  <c r="M108" i="5" s="1"/>
  <c r="G107" i="5"/>
  <c r="I107" i="5" s="1"/>
  <c r="L107" i="5" s="1"/>
  <c r="M107" i="5" s="1"/>
  <c r="G106" i="5"/>
  <c r="I106" i="5" s="1"/>
  <c r="L106" i="5" s="1"/>
  <c r="M106" i="5" s="1"/>
  <c r="G105" i="5"/>
  <c r="I105" i="5" s="1"/>
  <c r="L105" i="5" s="1"/>
  <c r="M105" i="5" s="1"/>
  <c r="G104" i="5"/>
  <c r="I104" i="5" s="1"/>
  <c r="L104" i="5" s="1"/>
  <c r="M104" i="5" s="1"/>
  <c r="G103" i="5"/>
  <c r="I103" i="5" s="1"/>
  <c r="L103" i="5" s="1"/>
  <c r="M103" i="5" s="1"/>
  <c r="G102" i="5"/>
  <c r="I102" i="5" s="1"/>
  <c r="L102" i="5" s="1"/>
  <c r="M102" i="5" s="1"/>
  <c r="G100" i="5"/>
  <c r="I100" i="5" s="1"/>
  <c r="L100" i="5" s="1"/>
  <c r="M100" i="5" s="1"/>
  <c r="G101" i="5"/>
  <c r="I101" i="5" s="1"/>
  <c r="L101" i="5" s="1"/>
  <c r="M101" i="5" s="1"/>
  <c r="G99" i="5"/>
  <c r="I99" i="5" s="1"/>
  <c r="L99" i="5" s="1"/>
  <c r="M99" i="5" s="1"/>
  <c r="G98" i="5"/>
  <c r="I98" i="5" s="1"/>
  <c r="L98" i="5" s="1"/>
  <c r="M98" i="5" s="1"/>
  <c r="G97" i="5"/>
  <c r="I97" i="5" s="1"/>
  <c r="L97" i="5" s="1"/>
  <c r="M97" i="5" s="1"/>
  <c r="G96" i="5"/>
  <c r="I96" i="5" s="1"/>
  <c r="L96" i="5" s="1"/>
  <c r="M96" i="5" s="1"/>
  <c r="G95" i="5"/>
  <c r="I95" i="5" s="1"/>
  <c r="L95" i="5" s="1"/>
  <c r="M95" i="5" s="1"/>
  <c r="G94" i="5"/>
  <c r="I94" i="5" s="1"/>
  <c r="L94" i="5" s="1"/>
  <c r="M94" i="5" s="1"/>
  <c r="G93" i="5"/>
  <c r="I93" i="5" s="1"/>
  <c r="L93" i="5" s="1"/>
  <c r="M93" i="5" s="1"/>
  <c r="G92" i="5"/>
  <c r="I92" i="5" s="1"/>
  <c r="L92" i="5" s="1"/>
  <c r="M92" i="5" s="1"/>
  <c r="G91" i="5"/>
  <c r="I91" i="5" s="1"/>
  <c r="L91" i="5" s="1"/>
  <c r="M91" i="5" s="1"/>
  <c r="G90" i="5"/>
  <c r="I90" i="5" s="1"/>
  <c r="L90" i="5" s="1"/>
  <c r="M90" i="5" s="1"/>
  <c r="G89" i="5"/>
  <c r="I89" i="5" s="1"/>
  <c r="L89" i="5" s="1"/>
  <c r="M89" i="5" s="1"/>
  <c r="G88" i="5"/>
  <c r="I88" i="5" s="1"/>
  <c r="L88" i="5" s="1"/>
  <c r="M88" i="5" s="1"/>
  <c r="G87" i="5"/>
  <c r="I87" i="5" s="1"/>
  <c r="L87" i="5" s="1"/>
  <c r="M87" i="5" s="1"/>
  <c r="G86" i="5"/>
  <c r="I86" i="5" s="1"/>
  <c r="L86" i="5" s="1"/>
  <c r="M86" i="5" s="1"/>
  <c r="G85" i="5"/>
  <c r="I85" i="5" s="1"/>
  <c r="L85" i="5" s="1"/>
  <c r="M85" i="5" s="1"/>
  <c r="G83" i="5"/>
  <c r="I83" i="5" s="1"/>
  <c r="L83" i="5" s="1"/>
  <c r="M83" i="5" s="1"/>
  <c r="G82" i="5"/>
  <c r="I82" i="5" s="1"/>
  <c r="L82" i="5" s="1"/>
  <c r="M82" i="5" s="1"/>
  <c r="G81" i="5"/>
  <c r="I81" i="5" s="1"/>
  <c r="L81" i="5" s="1"/>
  <c r="M81" i="5" s="1"/>
  <c r="G80" i="5"/>
  <c r="I80" i="5" s="1"/>
  <c r="L80" i="5" s="1"/>
  <c r="M80" i="5" s="1"/>
  <c r="G79" i="5"/>
  <c r="I79" i="5" s="1"/>
  <c r="L79" i="5" s="1"/>
  <c r="M79" i="5" s="1"/>
  <c r="G78" i="5"/>
  <c r="I78" i="5" s="1"/>
  <c r="L78" i="5" s="1"/>
  <c r="M78" i="5" s="1"/>
  <c r="G77" i="5"/>
  <c r="I77" i="5" s="1"/>
  <c r="L77" i="5" s="1"/>
  <c r="M77" i="5" s="1"/>
  <c r="G76" i="5"/>
  <c r="I76" i="5" s="1"/>
  <c r="L76" i="5" s="1"/>
  <c r="M76" i="5" s="1"/>
  <c r="G75" i="5"/>
  <c r="I75" i="5" s="1"/>
  <c r="L75" i="5" s="1"/>
  <c r="M75" i="5" s="1"/>
  <c r="G74" i="5"/>
  <c r="I74" i="5" s="1"/>
  <c r="L74" i="5" s="1"/>
  <c r="M74" i="5" s="1"/>
  <c r="G73" i="5"/>
  <c r="I73" i="5" s="1"/>
  <c r="L73" i="5" s="1"/>
  <c r="M73" i="5" s="1"/>
  <c r="G72" i="5"/>
  <c r="I72" i="5" s="1"/>
  <c r="L72" i="5" s="1"/>
  <c r="M72" i="5" s="1"/>
  <c r="G71" i="5"/>
  <c r="I71" i="5" s="1"/>
  <c r="L71" i="5" s="1"/>
  <c r="M71" i="5" s="1"/>
  <c r="G70" i="5"/>
  <c r="I70" i="5" s="1"/>
  <c r="L70" i="5" s="1"/>
  <c r="M70" i="5" s="1"/>
  <c r="G69" i="5"/>
  <c r="I69" i="5" s="1"/>
  <c r="L69" i="5" s="1"/>
  <c r="M69" i="5" s="1"/>
  <c r="G68" i="5"/>
  <c r="I68" i="5" s="1"/>
  <c r="L68" i="5" s="1"/>
  <c r="M68" i="5" s="1"/>
  <c r="G67" i="5"/>
  <c r="I67" i="5" s="1"/>
  <c r="L67" i="5" s="1"/>
  <c r="M67" i="5" s="1"/>
  <c r="G66" i="5"/>
  <c r="I66" i="5" s="1"/>
  <c r="L66" i="5" s="1"/>
  <c r="M66" i="5" s="1"/>
  <c r="G65" i="5"/>
  <c r="I65" i="5" s="1"/>
  <c r="L65" i="5" s="1"/>
  <c r="M65" i="5" s="1"/>
  <c r="G64" i="5"/>
  <c r="I64" i="5" s="1"/>
  <c r="L64" i="5" s="1"/>
  <c r="M64" i="5" s="1"/>
  <c r="G63" i="5"/>
  <c r="I63" i="5" s="1"/>
  <c r="L63" i="5" s="1"/>
  <c r="M63" i="5" s="1"/>
  <c r="G62" i="5"/>
  <c r="I62" i="5" s="1"/>
  <c r="L62" i="5" s="1"/>
  <c r="M62" i="5" s="1"/>
  <c r="G61" i="5"/>
  <c r="I61" i="5" s="1"/>
  <c r="L61" i="5" s="1"/>
  <c r="M61" i="5" s="1"/>
  <c r="G60" i="5"/>
  <c r="I60" i="5" s="1"/>
  <c r="L60" i="5" s="1"/>
  <c r="M60" i="5" s="1"/>
  <c r="G59" i="5"/>
  <c r="I59" i="5" s="1"/>
  <c r="L59" i="5" s="1"/>
  <c r="M59" i="5" s="1"/>
  <c r="G58" i="5"/>
  <c r="I58" i="5" s="1"/>
  <c r="L58" i="5" s="1"/>
  <c r="M58" i="5" s="1"/>
  <c r="G57" i="5"/>
  <c r="I57" i="5" s="1"/>
  <c r="L57" i="5" s="1"/>
  <c r="M57" i="5" s="1"/>
  <c r="G55" i="5"/>
  <c r="I55" i="5" s="1"/>
  <c r="L55" i="5" s="1"/>
  <c r="M55" i="5" s="1"/>
  <c r="G54" i="5"/>
  <c r="I54" i="5" s="1"/>
  <c r="L54" i="5" s="1"/>
  <c r="M54" i="5" s="1"/>
  <c r="G53" i="5"/>
  <c r="I53" i="5" s="1"/>
  <c r="L53" i="5" s="1"/>
  <c r="M53" i="5" s="1"/>
  <c r="G52" i="5"/>
  <c r="I52" i="5" s="1"/>
  <c r="L52" i="5" s="1"/>
  <c r="M52" i="5" s="1"/>
  <c r="G51" i="5"/>
  <c r="I51" i="5" s="1"/>
  <c r="L51" i="5" s="1"/>
  <c r="M51" i="5" s="1"/>
  <c r="G49" i="5"/>
  <c r="I49" i="5" s="1"/>
  <c r="L49" i="5" s="1"/>
  <c r="M49" i="5" s="1"/>
  <c r="G48" i="5"/>
  <c r="I48" i="5" s="1"/>
  <c r="L48" i="5" s="1"/>
  <c r="M48" i="5" s="1"/>
  <c r="G47" i="5"/>
  <c r="I47" i="5" s="1"/>
  <c r="L47" i="5" s="1"/>
  <c r="M47" i="5" s="1"/>
  <c r="G46" i="5"/>
  <c r="I46" i="5" s="1"/>
  <c r="L46" i="5" s="1"/>
  <c r="M46" i="5" s="1"/>
  <c r="G45" i="5"/>
  <c r="I45" i="5" s="1"/>
  <c r="L45" i="5" s="1"/>
  <c r="M45" i="5" s="1"/>
  <c r="G44" i="5"/>
  <c r="I44" i="5" s="1"/>
  <c r="L44" i="5" s="1"/>
  <c r="M44" i="5" s="1"/>
  <c r="G43" i="5"/>
  <c r="I43" i="5" s="1"/>
  <c r="L43" i="5" s="1"/>
  <c r="M43" i="5" s="1"/>
  <c r="G42" i="5"/>
  <c r="I42" i="5" s="1"/>
  <c r="L42" i="5" s="1"/>
  <c r="M42" i="5" s="1"/>
  <c r="G41" i="5"/>
  <c r="I41" i="5" s="1"/>
  <c r="L41" i="5" s="1"/>
  <c r="M41" i="5" s="1"/>
  <c r="G40" i="5"/>
  <c r="I40" i="5" s="1"/>
  <c r="L40" i="5" s="1"/>
  <c r="M40" i="5" s="1"/>
  <c r="G39" i="5"/>
  <c r="I39" i="5" s="1"/>
  <c r="L39" i="5" s="1"/>
  <c r="M39" i="5" s="1"/>
  <c r="G38" i="5"/>
  <c r="I38" i="5" s="1"/>
  <c r="L38" i="5" s="1"/>
  <c r="M38" i="5" s="1"/>
  <c r="G37" i="5"/>
  <c r="I37" i="5" s="1"/>
  <c r="L37" i="5" s="1"/>
  <c r="M37" i="5" s="1"/>
  <c r="G36" i="5"/>
  <c r="I36" i="5" s="1"/>
  <c r="L36" i="5" s="1"/>
  <c r="M36" i="5" s="1"/>
  <c r="G35" i="5"/>
  <c r="I35" i="5" s="1"/>
  <c r="L35" i="5" s="1"/>
  <c r="M35" i="5" s="1"/>
  <c r="G34" i="5"/>
  <c r="I34" i="5" s="1"/>
  <c r="L34" i="5" s="1"/>
  <c r="M34" i="5" s="1"/>
  <c r="G33" i="5"/>
  <c r="I33" i="5" s="1"/>
  <c r="L33" i="5" s="1"/>
  <c r="M33" i="5" s="1"/>
  <c r="G32" i="5"/>
  <c r="I32" i="5" s="1"/>
  <c r="L32" i="5" s="1"/>
  <c r="M32" i="5" s="1"/>
  <c r="G31" i="5"/>
  <c r="I31" i="5" s="1"/>
  <c r="L31" i="5" s="1"/>
  <c r="M31" i="5" s="1"/>
  <c r="G30" i="5"/>
  <c r="I30" i="5" s="1"/>
  <c r="L30" i="5" s="1"/>
  <c r="M30" i="5" s="1"/>
  <c r="G29" i="5"/>
  <c r="I29" i="5" s="1"/>
  <c r="L29" i="5" s="1"/>
  <c r="M29" i="5" s="1"/>
  <c r="G28" i="5"/>
  <c r="I28" i="5" s="1"/>
  <c r="L28" i="5" s="1"/>
  <c r="M28" i="5" s="1"/>
  <c r="G27" i="5"/>
  <c r="I27" i="5" s="1"/>
  <c r="L27" i="5" s="1"/>
  <c r="M27" i="5" s="1"/>
  <c r="G26" i="5"/>
  <c r="I26" i="5" s="1"/>
  <c r="L26" i="5" s="1"/>
  <c r="M26" i="5" s="1"/>
  <c r="G25" i="5"/>
  <c r="I25" i="5" s="1"/>
  <c r="L25" i="5" s="1"/>
  <c r="M25" i="5" s="1"/>
  <c r="G24" i="5"/>
  <c r="I24" i="5" s="1"/>
  <c r="L24" i="5" s="1"/>
  <c r="M24" i="5" s="1"/>
  <c r="G23" i="5"/>
  <c r="I23" i="5" s="1"/>
  <c r="L23" i="5" s="1"/>
  <c r="M23" i="5" s="1"/>
  <c r="G22" i="5"/>
  <c r="I22" i="5" s="1"/>
  <c r="L22" i="5" s="1"/>
  <c r="M22" i="5" s="1"/>
  <c r="G21" i="5"/>
  <c r="I21" i="5" s="1"/>
  <c r="L21" i="5" s="1"/>
  <c r="M21" i="5" s="1"/>
  <c r="G20" i="5"/>
  <c r="I20" i="5" s="1"/>
  <c r="L20" i="5" s="1"/>
  <c r="M20" i="5" s="1"/>
  <c r="G19" i="5"/>
  <c r="I19" i="5" s="1"/>
  <c r="L19" i="5" s="1"/>
  <c r="M19" i="5" s="1"/>
  <c r="G18" i="5"/>
  <c r="I18" i="5" s="1"/>
  <c r="L18" i="5" s="1"/>
  <c r="M18" i="5" s="1"/>
  <c r="G17" i="5"/>
  <c r="I17" i="5" s="1"/>
  <c r="L17" i="5" s="1"/>
  <c r="M17" i="5" s="1"/>
  <c r="G16" i="5"/>
  <c r="I16" i="5" s="1"/>
  <c r="L16" i="5" s="1"/>
  <c r="M16" i="5" s="1"/>
  <c r="G15" i="5"/>
  <c r="I15" i="5" s="1"/>
  <c r="L15" i="5" s="1"/>
  <c r="M15" i="5" s="1"/>
  <c r="G14" i="5"/>
  <c r="I14" i="5" s="1"/>
  <c r="L14" i="5" s="1"/>
  <c r="M14" i="5" s="1"/>
  <c r="G13" i="5"/>
  <c r="I13" i="5" s="1"/>
  <c r="L13" i="5" s="1"/>
  <c r="M13" i="5" s="1"/>
  <c r="G12" i="5"/>
  <c r="I12" i="5" s="1"/>
  <c r="L12" i="5" s="1"/>
  <c r="M12" i="5" s="1"/>
  <c r="G11" i="5"/>
  <c r="I11" i="5" s="1"/>
  <c r="L11" i="5" s="1"/>
  <c r="M11" i="5" s="1"/>
  <c r="G10" i="5"/>
  <c r="I10" i="5" s="1"/>
  <c r="L10" i="5" s="1"/>
  <c r="M10" i="5" s="1"/>
  <c r="G9" i="5"/>
  <c r="I9" i="5" s="1"/>
  <c r="L9" i="5" s="1"/>
  <c r="M9" i="5" s="1"/>
  <c r="G8" i="5"/>
  <c r="I8" i="5" s="1"/>
  <c r="L8" i="5" s="1"/>
  <c r="M8" i="5" s="1"/>
  <c r="G7" i="5"/>
  <c r="I7" i="5" s="1"/>
  <c r="L7" i="5" s="1"/>
  <c r="M7" i="5" s="1"/>
  <c r="G6" i="5"/>
  <c r="I6" i="5" s="1"/>
  <c r="L6" i="5" l="1"/>
  <c r="M6" i="5" s="1"/>
  <c r="P8" i="3"/>
  <c r="P5" i="3"/>
  <c r="P6" i="3"/>
  <c r="P7" i="3"/>
  <c r="P9" i="3"/>
  <c r="T10" i="5" l="1"/>
  <c r="U10" i="5" s="1"/>
  <c r="T6" i="5"/>
  <c r="T9" i="5"/>
  <c r="T8" i="5"/>
  <c r="T7" i="5"/>
  <c r="P10" i="3"/>
  <c r="Q6" i="3" s="1"/>
  <c r="U7" i="5" l="1"/>
  <c r="U8" i="5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<sst xmlns="http://schemas.openxmlformats.org/spreadsheetml/2006/main" count="15327" uniqueCount="1133">
  <si>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</si>
  <si>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</si>
  <si>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</si>
  <si>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</si>
  <si>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</si>
  <si>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</si>
  <si>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</si>
  <si>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</si>
  <si>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</si>
  <si>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</si>
  <si>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</si>
  <si>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</si>
  <si>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</si>
  <si>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</si>
  <si>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</si>
  <si>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</si>
  <si>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</si>
  <si>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</si>
  <si>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</si>
  <si>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</si>
  <si>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</si>
  <si>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</si>
  <si>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</si>
  <si>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</si>
  <si>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</si>
  <si>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</si>
  <si>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</si>
  <si>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</si>
  <si>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</si>
  <si>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</si>
  <si>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</si>
  <si>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</si>
  <si>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</si>
  <si>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</si>
  <si>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</si>
  <si>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</si>
  <si>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</si>
  <si>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</si>
  <si>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</si>
  <si>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</si>
  <si>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</si>
  <si>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</si>
  <si>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</si>
  <si>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</si>
  <si>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</si>
  <si>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</si>
  <si>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</si>
  <si>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</si>
  <si>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</si>
  <si>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</si>
  <si>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</si>
  <si>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</si>
  <si>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</si>
  <si>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</si>
  <si>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</si>
  <si>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</si>
  <si>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</si>
  <si>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</si>
  <si>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</si>
  <si>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</si>
  <si>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</si>
  <si>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</si>
  <si>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</si>
  <si>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</si>
  <si>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</si>
  <si>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</si>
  <si>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</si>
  <si>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</si>
  <si>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</si>
  <si>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</si>
  <si>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</si>
  <si>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</si>
  <si>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</si>
  <si>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</si>
  <si>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</si>
  <si>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</si>
  <si>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</si>
  <si>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</si>
  <si>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</si>
  <si>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</si>
  <si>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</si>
  <si>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</si>
  <si>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</si>
  <si>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</si>
  <si>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</si>
  <si>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</si>
  <si>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</si>
  <si>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</si>
  <si>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</si>
  <si>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</si>
  <si>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</si>
  <si>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</si>
  <si>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</si>
  <si>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</si>
  <si>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</si>
  <si>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</si>
  <si>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</si>
  <si>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</si>
  <si>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</si>
  <si>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</si>
  <si>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</si>
  <si>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</si>
  <si>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</si>
  <si>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</si>
  <si>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</si>
  <si>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</si>
  <si>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</si>
  <si>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</si>
  <si>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</si>
  <si>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</si>
  <si>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</si>
  <si>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</si>
  <si>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</si>
  <si>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</si>
  <si>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</si>
  <si>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</si>
  <si>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</si>
  <si>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</si>
  <si>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</si>
  <si>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</si>
  <si>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</si>
  <si>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</si>
  <si>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</si>
  <si>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</si>
  <si>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</si>
  <si>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</si>
  <si>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</si>
  <si>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</si>
  <si>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</si>
  <si>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</si>
  <si>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</si>
  <si>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</si>
  <si>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</si>
  <si>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</si>
  <si>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</si>
  <si>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</si>
  <si>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</si>
  <si>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</si>
  <si>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</si>
  <si>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</si>
  <si>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</si>
  <si>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</si>
  <si>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</si>
  <si>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</si>
  <si>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</si>
  <si>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</si>
  <si>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</si>
  <si>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</si>
  <si>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</si>
  <si>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</si>
  <si>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</si>
  <si>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</si>
  <si>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</si>
  <si>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</si>
  <si>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</si>
  <si>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</si>
  <si>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</si>
  <si>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</si>
  <si>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</si>
  <si>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</si>
  <si>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</si>
  <si>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</si>
  <si>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</si>
  <si>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</si>
  <si>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</si>
  <si>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</si>
  <si>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</si>
  <si>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</si>
  <si>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</si>
  <si>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</si>
  <si>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</si>
  <si>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</si>
  <si>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</si>
  <si>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</si>
  <si>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</si>
  <si>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</si>
  <si>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</si>
  <si>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</si>
  <si>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</si>
  <si>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</si>
  <si>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</si>
  <si>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</si>
  <si>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</si>
  <si>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</si>
  <si>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</si>
  <si>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</si>
  <si>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</si>
  <si>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</si>
  <si>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</si>
  <si>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</si>
  <si>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</si>
  <si>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</si>
  <si>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</si>
  <si>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</si>
  <si>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</si>
  <si>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</si>
  <si>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</si>
  <si>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</si>
  <si>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</si>
  <si>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</si>
  <si>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</si>
  <si>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</si>
  <si>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</si>
  <si>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</si>
  <si>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</si>
  <si>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</si>
  <si>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</si>
  <si>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</si>
  <si>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</si>
  <si>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</si>
  <si>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</si>
  <si>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</si>
  <si>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</si>
  <si>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</si>
  <si>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</si>
  <si>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</si>
  <si>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</si>
  <si>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</si>
  <si>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</si>
  <si>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</si>
  <si>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</si>
  <si>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</si>
  <si>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</si>
  <si>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</si>
  <si>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</si>
  <si>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</si>
  <si>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</si>
  <si>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</si>
  <si>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</si>
  <si>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</si>
  <si>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</si>
  <si>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</si>
  <si>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</si>
  <si>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</si>
  <si>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</si>
  <si>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</si>
  <si>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</si>
  <si>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</si>
  <si>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</si>
  <si>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</si>
  <si>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</si>
  <si>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</si>
  <si>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</si>
  <si>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</si>
  <si>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</si>
  <si>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</si>
  <si>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</si>
  <si>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</si>
  <si>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</si>
  <si>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</si>
  <si>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</si>
  <si>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</si>
  <si>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</si>
  <si>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</si>
  <si>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</si>
  <si>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</si>
  <si>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</si>
  <si>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</si>
  <si>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</si>
  <si>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</si>
  <si>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</si>
  <si>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</si>
  <si>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</si>
  <si>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</si>
  <si>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</si>
  <si>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</si>
  <si>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</si>
  <si>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</si>
  <si>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</si>
  <si>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</si>
  <si>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</si>
  <si>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</si>
  <si>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</si>
  <si>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</si>
  <si>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</si>
  <si>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</si>
  <si>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</si>
  <si>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</si>
  <si>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</si>
  <si>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</si>
  <si>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</si>
  <si>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</si>
  <si>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</si>
  <si>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</si>
  <si>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</si>
  <si>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</si>
  <si>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</si>
  <si>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</si>
  <si>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</si>
  <si>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</si>
  <si>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</si>
  <si>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</si>
  <si>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</si>
  <si>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</si>
  <si>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</si>
  <si>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</si>
  <si>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</si>
  <si>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</si>
  <si>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</si>
  <si>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</si>
  <si>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</si>
  <si>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</si>
  <si>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</si>
  <si>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</si>
  <si>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</si>
  <si>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</si>
  <si>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</si>
  <si>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</si>
  <si>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</si>
  <si>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</si>
  <si>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</si>
  <si>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</si>
  <si>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</si>
  <si>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</si>
  <si>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</si>
  <si>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</si>
  <si>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</si>
  <si>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</si>
  <si>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</si>
  <si>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</si>
  <si>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</si>
  <si>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</si>
  <si>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</si>
  <si>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</si>
  <si>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</si>
  <si>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</si>
  <si>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</si>
  <si>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</si>
  <si>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</si>
  <si>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</si>
  <si>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</si>
  <si>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</si>
  <si>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</si>
  <si>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</si>
  <si>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</si>
  <si>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</si>
  <si>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</si>
  <si>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</si>
  <si>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</si>
  <si>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</si>
  <si>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</si>
  <si>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</si>
  <si>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</si>
  <si>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</si>
  <si>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</si>
  <si>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</si>
  <si>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</si>
  <si>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</si>
  <si>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</si>
  <si>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</si>
  <si>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</si>
  <si>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</si>
  <si>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</si>
  <si>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</si>
  <si>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</si>
  <si>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</si>
  <si>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</si>
  <si>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</si>
  <si>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</si>
  <si>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</si>
  <si>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</si>
  <si>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</si>
  <si>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</si>
  <si>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</si>
  <si>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</si>
  <si>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</si>
  <si>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</si>
  <si>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</si>
  <si>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</si>
  <si>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</si>
  <si>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</si>
  <si>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</si>
  <si>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</si>
  <si>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</si>
  <si>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</si>
  <si>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</si>
  <si>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</si>
  <si>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</si>
  <si>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</si>
  <si>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</si>
  <si>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</si>
  <si>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</si>
  <si>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</si>
  <si>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</si>
  <si>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</si>
  <si>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</si>
  <si>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</si>
  <si>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</si>
  <si>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</si>
  <si>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</si>
  <si>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</si>
  <si>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</si>
  <si>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</si>
  <si>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</si>
  <si>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</si>
  <si>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</si>
  <si>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</si>
  <si>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</si>
  <si>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</si>
  <si>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</si>
  <si>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</si>
  <si>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</si>
  <si>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</si>
  <si>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</si>
  <si>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</si>
  <si>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</si>
  <si>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</si>
  <si>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</si>
  <si>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</si>
  <si>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</si>
  <si>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</si>
  <si>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</si>
  <si>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</si>
  <si>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</si>
  <si>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</si>
  <si>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</si>
  <si>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</si>
  <si>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</si>
  <si>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</si>
  <si>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</si>
  <si>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</si>
  <si>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</si>
  <si>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</si>
  <si>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</si>
  <si>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</si>
  <si>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</si>
  <si>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</si>
  <si>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</si>
  <si>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</si>
  <si>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</si>
  <si>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</si>
  <si>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</si>
  <si>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</si>
  <si>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</si>
  <si>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</si>
  <si>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</si>
  <si>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</si>
  <si>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</si>
  <si>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</si>
  <si>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</si>
  <si>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</si>
  <si>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</si>
  <si>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</si>
  <si>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</si>
  <si>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</si>
  <si>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</si>
  <si>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</si>
  <si>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</si>
  <si>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</si>
  <si>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</si>
  <si>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</si>
  <si>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</si>
  <si>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</si>
  <si>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</si>
  <si>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</si>
  <si>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</si>
  <si>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</si>
  <si>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</si>
  <si>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</si>
  <si>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</si>
  <si>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</si>
  <si>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</si>
  <si>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</si>
  <si>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</si>
  <si>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</si>
  <si>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</si>
  <si>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</si>
  <si>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</si>
  <si>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</si>
  <si>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</si>
  <si>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</si>
  <si>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</si>
  <si>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</si>
  <si>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</si>
  <si>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</si>
  <si>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</si>
  <si>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</si>
  <si>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</si>
  <si>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</si>
  <si>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</si>
  <si>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</si>
  <si>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</si>
  <si>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</si>
  <si>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</si>
  <si>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</si>
  <si>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</si>
  <si>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</si>
  <si>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</si>
  <si>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</si>
  <si>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</si>
  <si>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</si>
  <si>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</si>
  <si>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</si>
  <si>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</si>
  <si>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</si>
  <si>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</si>
  <si>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</si>
  <si>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</si>
  <si>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</si>
  <si>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</si>
  <si>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</si>
  <si>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</si>
  <si>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</si>
  <si>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</si>
  <si>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</si>
  <si>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</si>
  <si>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</si>
  <si>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</si>
  <si>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</si>
  <si>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</si>
  <si>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</si>
  <si>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</si>
  <si>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</si>
  <si>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</si>
  <si>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</si>
  <si>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</si>
  <si>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</si>
  <si>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</si>
  <si>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</si>
  <si>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</si>
  <si>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</si>
  <si>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</si>
  <si>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</si>
  <si>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</si>
  <si>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</si>
  <si>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</si>
  <si>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</si>
  <si>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</si>
  <si>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</si>
  <si>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</si>
  <si>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</si>
  <si>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</si>
  <si>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</si>
  <si>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</si>
  <si>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</si>
  <si>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</si>
  <si>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</si>
  <si>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</si>
  <si>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</si>
  <si>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</si>
  <si>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</si>
  <si>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</si>
  <si>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</si>
  <si>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</si>
  <si>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</si>
  <si>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</si>
  <si>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</si>
  <si>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</si>
  <si>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</si>
  <si>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</si>
  <si>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</si>
  <si>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</si>
  <si>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</si>
  <si>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</si>
  <si>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</si>
  <si>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</si>
  <si>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</si>
  <si>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</si>
  <si>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</si>
  <si>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</si>
  <si>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</si>
  <si>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</si>
  <si>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</si>
  <si>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</si>
  <si>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</si>
  <si>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</si>
  <si>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</si>
  <si>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</si>
  <si>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</si>
  <si>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</si>
  <si>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</si>
  <si>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</si>
  <si>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</si>
  <si>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</si>
  <si>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</si>
  <si>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</si>
  <si>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</si>
  <si>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</si>
  <si>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</si>
  <si>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</si>
  <si>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</si>
  <si>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</si>
  <si>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</si>
  <si>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</si>
  <si>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</si>
  <si>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</si>
  <si>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</si>
  <si>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</si>
  <si>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</si>
  <si>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</si>
  <si>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</si>
  <si>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</si>
  <si>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</si>
  <si>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</si>
  <si>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</si>
  <si>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</si>
  <si>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</si>
  <si>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</si>
  <si>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</si>
  <si>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</si>
  <si>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</si>
  <si>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</si>
  <si>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</si>
  <si>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</si>
  <si>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</si>
  <si>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</si>
  <si>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</si>
  <si>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</si>
  <si>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</si>
  <si>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</si>
  <si>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</si>
  <si>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</si>
  <si>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</si>
  <si>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</si>
  <si>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</si>
  <si>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</si>
  <si>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</si>
  <si>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</si>
  <si>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</si>
  <si>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</si>
  <si>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</si>
  <si>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</si>
  <si>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</si>
  <si>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</si>
  <si>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</si>
  <si>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</si>
  <si>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</si>
  <si>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</si>
  <si>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</si>
  <si>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</si>
  <si>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</si>
  <si>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</si>
  <si>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</si>
  <si>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</si>
  <si>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</si>
  <si>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</si>
  <si>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</si>
  <si>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</si>
  <si>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</si>
  <si>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</si>
  <si>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</si>
  <si>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</si>
  <si>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</si>
  <si>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</si>
  <si>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</si>
  <si>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</si>
  <si>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</si>
  <si>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</si>
  <si>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</si>
  <si>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</si>
  <si>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</si>
  <si>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</si>
  <si>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</si>
  <si>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</si>
  <si>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</si>
  <si>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</si>
  <si>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</si>
  <si>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</si>
  <si>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</si>
  <si>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</si>
  <si>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</si>
  <si>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</si>
  <si>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</si>
  <si>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</si>
  <si>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</si>
  <si>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</si>
  <si>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</si>
  <si>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</si>
  <si>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</si>
  <si>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</si>
  <si>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</si>
  <si>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</si>
  <si>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</si>
  <si>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</si>
  <si>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</si>
  <si>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</si>
  <si>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</si>
  <si>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</si>
  <si>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</si>
  <si>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</si>
  <si>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</si>
  <si>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</si>
  <si>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</si>
  <si>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</si>
  <si>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</si>
  <si>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</si>
  <si>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</si>
  <si>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</si>
  <si>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</si>
  <si>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</si>
  <si>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</si>
  <si>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</si>
  <si>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</si>
  <si>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</si>
  <si>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</si>
  <si>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</si>
  <si>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</si>
  <si>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</si>
  <si>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</si>
  <si>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</si>
  <si>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</si>
  <si>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</si>
  <si>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</si>
  <si>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</si>
  <si>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</si>
  <si>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</si>
  <si>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</si>
  <si>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</si>
  <si>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</si>
  <si>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</si>
  <si>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</si>
  <si>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</si>
  <si>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</si>
  <si>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</si>
  <si>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</si>
  <si>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</si>
  <si>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</si>
  <si>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</si>
  <si>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</si>
  <si>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</si>
  <si>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</si>
  <si>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</si>
  <si>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</si>
  <si>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</si>
  <si>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</si>
  <si>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</si>
  <si>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</si>
  <si>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</si>
  <si>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</si>
  <si>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</si>
  <si>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</si>
  <si>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</si>
  <si>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</si>
  <si>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</si>
  <si>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</si>
  <si>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</si>
  <si>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</si>
  <si>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</si>
  <si>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</si>
  <si>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</si>
  <si>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</si>
  <si>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</si>
  <si>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</si>
  <si>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</si>
  <si>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</si>
  <si>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</si>
  <si>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</si>
  <si>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</si>
  <si>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</si>
  <si>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</si>
  <si>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</si>
  <si>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</si>
  <si>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</si>
  <si>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</si>
  <si>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</si>
  <si>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</si>
  <si>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</si>
  <si>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</si>
  <si>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</si>
  <si>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</si>
  <si>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</si>
  <si>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</si>
  <si>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</si>
  <si>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</si>
  <si>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</si>
  <si>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</si>
  <si>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</si>
  <si>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</si>
  <si>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</si>
  <si>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</si>
  <si>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</si>
  <si>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</si>
  <si>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</si>
  <si>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</si>
  <si>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</si>
  <si>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</si>
  <si>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</si>
  <si>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</si>
  <si>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</si>
  <si>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</si>
  <si>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</si>
  <si>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</si>
  <si>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</si>
  <si>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</si>
  <si>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</si>
  <si>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</si>
  <si>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</si>
  <si>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</si>
  <si>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</si>
  <si>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</si>
  <si>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</si>
  <si>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</si>
  <si>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</si>
  <si>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</si>
  <si>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</si>
  <si>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</si>
  <si>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</si>
  <si>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</si>
  <si>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</si>
  <si>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</si>
  <si>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</si>
  <si>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</si>
  <si>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</si>
  <si>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</si>
  <si>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</si>
  <si>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</si>
  <si>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</si>
  <si>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</si>
  <si>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</si>
  <si>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</si>
  <si>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</si>
  <si>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</si>
  <si>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</si>
  <si>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</si>
  <si>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</si>
  <si>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</si>
  <si>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</si>
  <si>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</si>
  <si>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</si>
  <si>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</si>
  <si>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</si>
  <si>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</si>
  <si>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</si>
  <si>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</si>
  <si>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</si>
  <si>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</si>
  <si>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</si>
  <si>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</si>
  <si>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</si>
  <si>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</si>
  <si>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</si>
  <si>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</si>
  <si>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</si>
  <si>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</si>
  <si>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</si>
  <si>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</si>
  <si>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</si>
  <si>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</si>
  <si>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</si>
  <si>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</si>
  <si>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</si>
  <si>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</si>
  <si>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</si>
  <si>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</si>
  <si>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</si>
  <si>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</si>
  <si>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</si>
  <si>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</si>
  <si>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</si>
  <si>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</si>
  <si>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</si>
  <si>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</si>
  <si>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</si>
  <si>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</si>
  <si>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</si>
  <si>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</si>
  <si>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</si>
  <si>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</si>
  <si>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</si>
  <si>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</si>
  <si>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</si>
  <si>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</si>
  <si>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</si>
  <si>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</si>
  <si>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</si>
  <si>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</si>
  <si>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</si>
  <si>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</si>
  <si>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</si>
  <si>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</si>
  <si>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</si>
  <si>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</si>
  <si>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</si>
  <si>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</si>
  <si>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</si>
  <si>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</si>
  <si>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</si>
  <si>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</si>
  <si>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</si>
  <si>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</si>
  <si>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</si>
  <si>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</si>
  <si>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</si>
  <si>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</si>
  <si>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</si>
  <si>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</si>
  <si>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</si>
  <si>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</si>
  <si>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</si>
  <si>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</si>
  <si>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</si>
  <si>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</si>
  <si>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</si>
  <si>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</si>
  <si>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</si>
  <si>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</si>
  <si>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</si>
  <si>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</si>
  <si>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</si>
  <si>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</si>
  <si>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</si>
  <si>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</si>
  <si>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</si>
  <si>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</si>
  <si>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</si>
  <si>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</si>
  <si>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</si>
  <si>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</si>
  <si>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</si>
  <si>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</si>
  <si>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</si>
  <si>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</si>
  <si>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</si>
  <si>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</si>
  <si>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</si>
  <si>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</si>
  <si>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</si>
  <si>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</si>
  <si>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</si>
  <si>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</si>
  <si>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</si>
  <si>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</si>
  <si>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</si>
  <si>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</si>
  <si>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</si>
  <si>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</si>
  <si>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</si>
  <si>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</si>
  <si>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</si>
  <si>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</si>
  <si>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</si>
  <si>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</si>
  <si>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</si>
  <si>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</si>
  <si>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</si>
  <si>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</si>
  <si>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</si>
  <si>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</si>
  <si>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</si>
  <si>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</si>
  <si>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</si>
  <si>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</si>
  <si>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</si>
  <si>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</si>
  <si>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</si>
  <si>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</si>
  <si>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</si>
  <si>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</si>
  <si>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</si>
  <si>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</si>
  <si>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</si>
  <si>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</si>
  <si>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</si>
  <si>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</si>
  <si>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</si>
  <si>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</si>
  <si>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</si>
  <si>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</si>
  <si>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</si>
  <si>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</si>
  <si>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</si>
  <si>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</si>
  <si>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</si>
  <si>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</si>
  <si>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</si>
  <si>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</si>
  <si>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</si>
  <si>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</si>
  <si>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</si>
  <si>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</si>
  <si>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</si>
  <si>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</si>
  <si>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</si>
  <si>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</si>
  <si>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</si>
  <si>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</si>
  <si>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</si>
  <si>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</si>
  <si>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</si>
  <si>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</si>
  <si>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</si>
  <si>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</si>
  <si>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</si>
  <si>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</si>
  <si>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</si>
  <si>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</si>
  <si>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</si>
  <si>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</si>
  <si>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</si>
  <si>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</si>
  <si>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</si>
  <si>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</si>
  <si>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</si>
  <si>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</si>
  <si>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</si>
  <si>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</si>
  <si>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</si>
  <si>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</si>
  <si>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</si>
  <si>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</si>
  <si>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</si>
  <si>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</si>
  <si>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</si>
  <si>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</si>
  <si>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</si>
  <si>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</si>
  <si>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</si>
  <si>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</si>
  <si>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</si>
  <si>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</si>
  <si>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</si>
  <si>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</si>
  <si>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</si>
  <si>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</si>
  <si>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</si>
  <si>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</si>
  <si>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</si>
  <si>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</si>
  <si>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</si>
  <si>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</si>
  <si>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</si>
  <si>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</si>
  <si>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</si>
  <si>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</si>
  <si>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</si>
  <si>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</si>
  <si>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</si>
  <si>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</si>
  <si>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</si>
  <si>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</si>
  <si>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</si>
  <si>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</si>
  <si>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</si>
  <si>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</si>
  <si>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</si>
  <si>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</si>
  <si>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</si>
  <si>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</si>
  <si>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</si>
  <si>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</si>
  <si>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</si>
  <si>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</si>
  <si>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</si>
  <si>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</si>
  <si>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</si>
  <si>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</si>
  <si>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</si>
  <si>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</si>
  <si>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</si>
  <si>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</si>
  <si>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</si>
  <si>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</si>
  <si>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</si>
  <si>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</si>
  <si>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</si>
  <si>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</si>
  <si>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</si>
  <si>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</si>
  <si>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</si>
  <si>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</si>
  <si>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</si>
  <si>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</si>
  <si>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</si>
  <si>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</si>
  <si>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</si>
  <si>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</si>
  <si>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</si>
  <si>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</si>
  <si>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</si>
  <si>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</si>
  <si>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</si>
  <si>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</si>
  <si>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</si>
  <si>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</si>
  <si>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</si>
  <si>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</si>
  <si>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</si>
  <si>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</si>
  <si>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</si>
  <si>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</si>
  <si>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</si>
  <si>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</si>
  <si>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</si>
  <si>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</si>
  <si>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</si>
  <si>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</si>
  <si>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</si>
  <si>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</si>
  <si>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</si>
  <si>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</si>
  <si>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</si>
  <si>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</si>
  <si>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</si>
  <si>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</si>
  <si>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</si>
  <si>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</si>
  <si>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</si>
  <si>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</si>
  <si>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</si>
  <si>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</si>
  <si>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</si>
  <si>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</si>
  <si>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</si>
  <si>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</si>
  <si>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</si>
  <si>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</si>
  <si>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</si>
  <si>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</si>
  <si>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</si>
  <si>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</si>
  <si>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</si>
  <si>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</si>
  <si>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</si>
  <si>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</si>
  <si>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</si>
  <si>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</si>
  <si>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</si>
  <si>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</si>
  <si>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</si>
  <si>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</si>
  <si>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</si>
  <si>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</si>
  <si>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</si>
  <si>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</si>
  <si>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</si>
  <si>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</si>
  <si>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Zika</t>
  </si>
  <si>
    <t>Muito Alta</t>
  </si>
  <si>
    <t>Casos prováveis de Dengue, Chikungunya e Zika nas 4 últimas semanas, incidência por município, Minas Gerais, 2020</t>
  </si>
  <si>
    <t>Casos prováveis de zika nas 4 últimas semanas, incidência por município, Minas Gerais, 2020</t>
  </si>
  <si>
    <t>Casos prováveis de chikungunya nas 4 últimas semanas, incidência por município, Minas Gerais, 2020</t>
  </si>
  <si>
    <t>Casos prováveis de dengue nas 4 últimas semanas, incidência por município, Minas Gerais, 2020</t>
  </si>
  <si>
    <t>Sinan02/03/2020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</si>
</sst>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7" xfId="0" applyBorder="1" applyAlignment="1">
      <alignment horizontal="center"/>
    </xf>
    <xf numFmtId="0" fontId="0" fillId="0" borderId="0" xfId="0"/>
    <xf numFmtId="0" fontId="0" fillId="0" borderId="0" xfId="0"/>
    <xf numFmtId="0" fontId="16" fillId="19" borderId="1" xfId="0" applyFont="1" applyFill="1" applyBorder="1" applyAlignment="1">
      <alignment vertical="center" wrapText="1"/>
    </xf>
    <xf numFmtId="0" fontId="16" fillId="19" borderId="2" xfId="0" applyFont="1" applyFill="1" applyBorder="1" applyAlignment="1">
      <alignment horizontal="left" vertical="center" wrapText="1"/>
    </xf>
    <xf numFmtId="0" fontId="16" fillId="19" borderId="2" xfId="0" applyFont="1" applyFill="1" applyBorder="1" applyAlignment="1">
      <alignment horizontal="center" vertical="center" wrapText="1"/>
    </xf>
    <xf numFmtId="165" fontId="16" fillId="19" borderId="2" xfId="0" applyNumberFormat="1" applyFont="1" applyFill="1" applyBorder="1" applyAlignment="1">
      <alignment horizontal="center" vertical="center" wrapText="1"/>
    </xf>
    <xf numFmtId="0" fontId="16" fillId="19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7" fillId="0" borderId="0" xfId="0" applyFont="1"/>
    <xf numFmtId="0" fontId="17" fillId="13" borderId="0" xfId="0" applyFont="1" applyFill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8" fillId="0" borderId="22" xfId="0" applyFont="1" applyBorder="1"/>
    <xf numFmtId="0" fontId="18" fillId="0" borderId="21" xfId="0" applyFont="1" applyBorder="1"/>
    <xf numFmtId="0" fontId="18" fillId="0" borderId="21" xfId="0" applyFont="1" applyBorder="1" applyAlignment="1">
      <alignment horizontal="center"/>
    </xf>
    <xf numFmtId="165" fontId="18" fillId="0" borderId="21" xfId="0" applyNumberFormat="1" applyFont="1" applyBorder="1" applyAlignment="1">
      <alignment horizontal="center"/>
    </xf>
    <xf numFmtId="0" fontId="18" fillId="0" borderId="23" xfId="0" applyFont="1" applyBorder="1"/>
    <xf numFmtId="0" fontId="18" fillId="0" borderId="8" xfId="0" applyFont="1" applyBorder="1"/>
    <xf numFmtId="0" fontId="18" fillId="0" borderId="8" xfId="0" applyFont="1" applyBorder="1" applyAlignment="1">
      <alignment horizontal="center"/>
    </xf>
    <xf numFmtId="165" fontId="18" fillId="0" borderId="8" xfId="0" applyNumberFormat="1" applyFont="1" applyBorder="1" applyAlignment="1">
      <alignment horizontal="center"/>
    </xf>
    <xf numFmtId="0" fontId="19" fillId="15" borderId="7" xfId="0" applyFont="1" applyFill="1" applyBorder="1" applyAlignment="1">
      <alignment horizontal="center"/>
    </xf>
    <xf numFmtId="0" fontId="18" fillId="17" borderId="7" xfId="0" applyFont="1" applyFill="1" applyBorder="1" applyAlignment="1">
      <alignment horizontal="center"/>
    </xf>
    <xf numFmtId="0" fontId="18" fillId="17" borderId="19" xfId="0" applyFont="1" applyFill="1" applyBorder="1" applyAlignment="1">
      <alignment horizontal="center"/>
    </xf>
    <xf numFmtId="0" fontId="19" fillId="16" borderId="7" xfId="0" applyFont="1" applyFill="1" applyBorder="1" applyAlignment="1">
      <alignment horizontal="center"/>
    </xf>
    <xf numFmtId="0" fontId="18" fillId="18" borderId="22" xfId="0" applyFont="1" applyFill="1" applyBorder="1"/>
    <xf numFmtId="0" fontId="18" fillId="18" borderId="21" xfId="0" applyFont="1" applyFill="1" applyBorder="1"/>
    <xf numFmtId="0" fontId="18" fillId="18" borderId="21" xfId="0" applyFont="1" applyFill="1" applyBorder="1" applyAlignment="1">
      <alignment horizontal="center"/>
    </xf>
    <xf numFmtId="165" fontId="18" fillId="18" borderId="21" xfId="0" applyNumberFormat="1" applyFont="1" applyFill="1" applyBorder="1" applyAlignment="1">
      <alignment horizontal="center"/>
    </xf>
    <xf numFmtId="0" fontId="18" fillId="13" borderId="22" xfId="0" applyFont="1" applyFill="1" applyBorder="1"/>
    <xf numFmtId="0" fontId="18" fillId="13" borderId="21" xfId="0" applyFont="1" applyFill="1" applyBorder="1"/>
    <xf numFmtId="0" fontId="18" fillId="13" borderId="21" xfId="0" applyFont="1" applyFill="1" applyBorder="1" applyAlignment="1">
      <alignment horizontal="center"/>
    </xf>
    <xf numFmtId="165" fontId="18" fillId="13" borderId="21" xfId="0" applyNumberFormat="1" applyFont="1" applyFill="1" applyBorder="1" applyAlignment="1">
      <alignment horizontal="center"/>
    </xf>
    <xf numFmtId="0" fontId="17" fillId="18" borderId="0" xfId="0" applyFont="1" applyFill="1"/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workbookViewId="0">
      <selection activeCell="G16" sqref="G16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84" t="s">
        <v>1131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24" ht="19.5" thickBot="1" x14ac:dyDescent="0.3">
      <c r="A3" s="85" t="s">
        <v>1132</v>
      </c>
      <c r="B3" s="85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5</v>
      </c>
      <c r="G4" s="50">
        <v>6</v>
      </c>
      <c r="H4" s="50">
        <v>7</v>
      </c>
      <c r="I4" s="50">
        <v>8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1107</v>
      </c>
      <c r="D5" s="45" t="s">
        <v>8</v>
      </c>
      <c r="E5" s="14" t="s">
        <v>9</v>
      </c>
      <c r="F5" s="7">
        <v>0</v>
      </c>
      <c r="G5" s="7">
        <v>2</v>
      </c>
      <c r="H5" s="7">
        <v>0</v>
      </c>
      <c r="I5" s="7">
        <v>0</v>
      </c>
      <c r="J5" s="13">
        <f t="shared" ref="J5:J68" si="0">F5+G5+H5+I5</f>
        <v>2</v>
      </c>
      <c r="K5" s="11">
        <v>6972</v>
      </c>
      <c r="L5" s="58" t="s">
        <v>1121</v>
      </c>
      <c r="M5" s="8">
        <f t="shared" ref="M5:M68" si="1">(J5/K5)*100000</f>
        <v>28.686173264486516</v>
      </c>
      <c r="N5" s="7" t="str">
        <f>IF(M5=0,"Silencioso",IF(AND(M5&gt;0,M5&lt;100),"Baixa",IF(AND(M5&gt;Q27=100,M5&lt;300),"Média",IF(AND(M5&gt;=300,M5&lt;500),"Alta",IF(M5&gt;=500,"Muito Alta","Avaliar")))))</f>
        <v>Baixa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76">
        <f>COUNTIF(N$5:N$857,"Muito Alta")</f>
        <v>28</v>
      </c>
      <c r="Q5" s="71">
        <f>P5/P$10*100</f>
        <v>3.2825322391559206</v>
      </c>
      <c r="R5" s="17"/>
      <c r="S5" s="57"/>
      <c r="T5" s="59"/>
      <c r="U5" s="17"/>
      <c r="V5" s="17"/>
      <c r="W5" s="17"/>
    </row>
    <row r="6" spans="1:24" ht="15.75" x14ac:dyDescent="0.25">
      <c r="A6" s="9">
        <v>2</v>
      </c>
      <c r="B6" s="14">
        <v>310020</v>
      </c>
      <c r="C6" s="17" t="s">
        <v>1108</v>
      </c>
      <c r="D6" s="45" t="s">
        <v>11</v>
      </c>
      <c r="E6" s="14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ref="N6:N68" si="2">IF(M6=0,"Silencioso",IF(AND(M6&gt;0,M6&lt;100),"Baixa",IF(AND(M6&gt;=100,M6&lt;300),"Média",IF(AND(M6&gt;=300,M6&lt;500),"Alta",IF(M6&gt;=500,"Muito Alta","Avaliar")))))</f>
        <v>Silencioso</v>
      </c>
      <c r="O6" s="6" t="s">
        <v>10</v>
      </c>
      <c r="P6" s="76">
        <f>COUNTIF(N$5:N$857,"Alta")</f>
        <v>21</v>
      </c>
      <c r="Q6" s="71">
        <f>P6/P$10*100</f>
        <v>2.4618991793669402</v>
      </c>
      <c r="R6" s="17"/>
      <c r="S6" s="57"/>
      <c r="T6" s="74"/>
      <c r="U6" s="17"/>
      <c r="V6" s="17"/>
      <c r="W6" s="17"/>
      <c r="X6" s="74"/>
    </row>
    <row r="7" spans="1:24" ht="15.75" x14ac:dyDescent="0.25">
      <c r="A7" s="9">
        <v>3</v>
      </c>
      <c r="B7" s="14">
        <v>310030</v>
      </c>
      <c r="C7" s="17" t="s">
        <v>1109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76">
        <f>COUNTIF(N$5:N$857,"Média")</f>
        <v>61</v>
      </c>
      <c r="Q7" s="71">
        <f>P7/P$10*100</f>
        <v>7.1512309495896833</v>
      </c>
      <c r="R7" s="17"/>
      <c r="S7" s="57"/>
      <c r="T7" s="74"/>
      <c r="U7" s="17"/>
      <c r="V7" s="17"/>
      <c r="W7" s="17"/>
      <c r="X7" s="74"/>
    </row>
    <row r="8" spans="1:24" ht="15.75" x14ac:dyDescent="0.25">
      <c r="A8" s="9">
        <v>4</v>
      </c>
      <c r="B8" s="14">
        <v>310040</v>
      </c>
      <c r="C8" s="17" t="s">
        <v>1109</v>
      </c>
      <c r="D8" s="45" t="s">
        <v>17</v>
      </c>
      <c r="E8" s="14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76">
        <f>COUNTIF(N$5:N$857,"Baixa")</f>
        <v>348</v>
      </c>
      <c r="Q8" s="71">
        <f>P8/P$10*100</f>
        <v>40.797186400937868</v>
      </c>
      <c r="R8" s="17"/>
      <c r="S8" s="57"/>
      <c r="T8" s="74"/>
      <c r="U8" s="17"/>
      <c r="V8" s="17"/>
      <c r="W8" s="17"/>
      <c r="X8" s="74"/>
    </row>
    <row r="9" spans="1:24" ht="16.5" thickBot="1" x14ac:dyDescent="0.3">
      <c r="A9" s="9">
        <v>5</v>
      </c>
      <c r="B9" s="14">
        <v>310050</v>
      </c>
      <c r="C9" s="17" t="s">
        <v>1110</v>
      </c>
      <c r="D9" s="45" t="s">
        <v>20</v>
      </c>
      <c r="E9" s="14" t="s">
        <v>21</v>
      </c>
      <c r="F9" s="7">
        <v>1</v>
      </c>
      <c r="G9" s="7">
        <v>1</v>
      </c>
      <c r="H9" s="7">
        <v>10</v>
      </c>
      <c r="I9" s="7">
        <v>8</v>
      </c>
      <c r="J9" s="13">
        <f t="shared" si="0"/>
        <v>20</v>
      </c>
      <c r="K9" s="11">
        <v>9575</v>
      </c>
      <c r="L9" s="58" t="s">
        <v>1121</v>
      </c>
      <c r="M9" s="8">
        <f t="shared" si="1"/>
        <v>208.87728459530027</v>
      </c>
      <c r="N9" s="7" t="str">
        <f t="shared" si="2"/>
        <v>Média</v>
      </c>
      <c r="O9" s="6" t="s">
        <v>19</v>
      </c>
      <c r="P9" s="76">
        <f>COUNTIF(N$5:N$857,"Silencioso")</f>
        <v>395</v>
      </c>
      <c r="Q9" s="71">
        <f>P9/P$10*100</f>
        <v>46.307151230949586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1110</v>
      </c>
      <c r="D10" s="45" t="s">
        <v>22</v>
      </c>
      <c r="E10" s="14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1111</v>
      </c>
      <c r="D11" s="45" t="s">
        <v>24</v>
      </c>
      <c r="E11" s="14" t="s">
        <v>25</v>
      </c>
      <c r="F11" s="7">
        <v>0</v>
      </c>
      <c r="G11" s="7">
        <v>1</v>
      </c>
      <c r="H11" s="7">
        <v>0</v>
      </c>
      <c r="I11" s="7">
        <v>0</v>
      </c>
      <c r="J11" s="13">
        <f t="shared" si="0"/>
        <v>1</v>
      </c>
      <c r="K11" s="11">
        <v>2005</v>
      </c>
      <c r="L11" s="58" t="s">
        <v>1121</v>
      </c>
      <c r="M11" s="8">
        <f t="shared" si="1"/>
        <v>49.875311720698249</v>
      </c>
      <c r="N11" s="7" t="str">
        <f t="shared" si="2"/>
        <v>Baixa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5.75" x14ac:dyDescent="0.25">
      <c r="A12" s="9">
        <v>8</v>
      </c>
      <c r="B12" s="14">
        <v>310080</v>
      </c>
      <c r="C12" s="17" t="s">
        <v>1112</v>
      </c>
      <c r="D12" s="45" t="s">
        <v>26</v>
      </c>
      <c r="E12" s="14" t="s">
        <v>27</v>
      </c>
      <c r="F12" s="7">
        <v>0</v>
      </c>
      <c r="G12" s="7">
        <v>3</v>
      </c>
      <c r="H12" s="7">
        <v>2</v>
      </c>
      <c r="I12" s="7">
        <v>1</v>
      </c>
      <c r="J12" s="13">
        <f t="shared" si="0"/>
        <v>6</v>
      </c>
      <c r="K12" s="11">
        <v>4448</v>
      </c>
      <c r="L12" s="58" t="s">
        <v>1121</v>
      </c>
      <c r="M12" s="8">
        <f t="shared" si="1"/>
        <v>134.89208633093526</v>
      </c>
      <c r="N12" s="7" t="str">
        <f t="shared" si="2"/>
        <v>Média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5.75" x14ac:dyDescent="0.25">
      <c r="A13" s="9">
        <v>9</v>
      </c>
      <c r="B13" s="14">
        <v>310090</v>
      </c>
      <c r="C13" s="17" t="s">
        <v>1113</v>
      </c>
      <c r="D13" s="45" t="s">
        <v>28</v>
      </c>
      <c r="E13" s="14" t="s">
        <v>29</v>
      </c>
      <c r="F13" s="7">
        <v>0</v>
      </c>
      <c r="G13" s="7">
        <v>1</v>
      </c>
      <c r="H13" s="7">
        <v>1</v>
      </c>
      <c r="I13" s="7">
        <v>1</v>
      </c>
      <c r="J13" s="13">
        <f t="shared" si="0"/>
        <v>3</v>
      </c>
      <c r="K13" s="11">
        <v>19166</v>
      </c>
      <c r="L13" s="58" t="s">
        <v>1121</v>
      </c>
      <c r="M13" s="8">
        <f t="shared" si="1"/>
        <v>15.652718355421056</v>
      </c>
      <c r="N13" s="7" t="str">
        <f t="shared" si="2"/>
        <v>Baixa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5.75" x14ac:dyDescent="0.25">
      <c r="A14" s="9">
        <v>10</v>
      </c>
      <c r="B14" s="14">
        <v>310100</v>
      </c>
      <c r="C14" s="17" t="s">
        <v>1113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O14" s="75"/>
      <c r="P14" s="75"/>
      <c r="Q14" s="75"/>
      <c r="R14" s="17"/>
      <c r="S14" s="57"/>
      <c r="T14" s="74"/>
      <c r="U14" s="17"/>
      <c r="V14" s="17"/>
      <c r="W14" s="17"/>
      <c r="X14" s="74"/>
    </row>
    <row r="15" spans="1:24" ht="15.75" x14ac:dyDescent="0.25">
      <c r="A15" s="9">
        <v>11</v>
      </c>
      <c r="B15" s="14">
        <v>310110</v>
      </c>
      <c r="C15" s="17" t="s">
        <v>1110</v>
      </c>
      <c r="D15" s="45" t="s">
        <v>22</v>
      </c>
      <c r="E15" s="14" t="s">
        <v>32</v>
      </c>
      <c r="F15" s="7">
        <v>2</v>
      </c>
      <c r="G15" s="7">
        <v>3</v>
      </c>
      <c r="H15" s="7">
        <v>6</v>
      </c>
      <c r="I15" s="7">
        <v>6</v>
      </c>
      <c r="J15" s="13">
        <f t="shared" si="0"/>
        <v>17</v>
      </c>
      <c r="K15" s="11">
        <v>25193</v>
      </c>
      <c r="L15" s="58" t="s">
        <v>1122</v>
      </c>
      <c r="M15" s="8">
        <f t="shared" si="1"/>
        <v>67.479061644107489</v>
      </c>
      <c r="N15" s="7" t="str">
        <f t="shared" si="2"/>
        <v>Baixa</v>
      </c>
      <c r="O15" s="75" t="s">
        <v>0</v>
      </c>
      <c r="P15" s="75"/>
      <c r="Q15" s="75"/>
      <c r="R15" s="17"/>
      <c r="S15" s="57"/>
      <c r="T15" s="74"/>
      <c r="U15" s="17"/>
      <c r="V15" s="17"/>
      <c r="W15" s="17"/>
      <c r="X15" s="74"/>
    </row>
    <row r="16" spans="1:24" ht="15.75" x14ac:dyDescent="0.25">
      <c r="A16" s="9">
        <v>12</v>
      </c>
      <c r="B16" s="14">
        <v>310120</v>
      </c>
      <c r="C16" s="17" t="s">
        <v>1114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T16" s="74"/>
      <c r="U16" s="17"/>
      <c r="V16" s="17"/>
      <c r="W16" s="17"/>
      <c r="X16" s="74"/>
    </row>
    <row r="17" spans="1:24" ht="15.75" x14ac:dyDescent="0.25">
      <c r="A17" s="9">
        <v>13</v>
      </c>
      <c r="B17" s="14">
        <v>310130</v>
      </c>
      <c r="C17" s="17" t="s">
        <v>1114</v>
      </c>
      <c r="D17" s="45" t="s">
        <v>33</v>
      </c>
      <c r="E17" s="14" t="s">
        <v>35</v>
      </c>
      <c r="F17" s="7">
        <v>0</v>
      </c>
      <c r="G17" s="7">
        <v>1</v>
      </c>
      <c r="H17" s="7">
        <v>0</v>
      </c>
      <c r="I17" s="7">
        <v>0</v>
      </c>
      <c r="J17" s="13">
        <f t="shared" si="0"/>
        <v>1</v>
      </c>
      <c r="K17" s="11">
        <v>2683</v>
      </c>
      <c r="L17" s="58" t="s">
        <v>1121</v>
      </c>
      <c r="M17" s="8">
        <f t="shared" si="1"/>
        <v>37.271710771524411</v>
      </c>
      <c r="N17" s="7" t="str">
        <f t="shared" si="2"/>
        <v>Baixa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5.75" x14ac:dyDescent="0.25">
      <c r="A18" s="9">
        <v>14</v>
      </c>
      <c r="B18" s="14">
        <v>310140</v>
      </c>
      <c r="C18" s="17" t="s">
        <v>1114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O18" s="75"/>
      <c r="P18" s="75"/>
      <c r="Q18" s="75" t="s">
        <v>0</v>
      </c>
      <c r="R18" s="17"/>
      <c r="S18" s="57"/>
      <c r="T18" s="74"/>
      <c r="U18" s="17"/>
      <c r="V18" s="17"/>
      <c r="W18" s="17"/>
      <c r="X18" s="74"/>
    </row>
    <row r="19" spans="1:24" ht="15.75" x14ac:dyDescent="0.25">
      <c r="A19" s="9">
        <v>15</v>
      </c>
      <c r="B19" s="14">
        <v>310150</v>
      </c>
      <c r="C19" s="17" t="s">
        <v>1115</v>
      </c>
      <c r="D19" s="45" t="s">
        <v>38</v>
      </c>
      <c r="E19" s="14" t="s">
        <v>39</v>
      </c>
      <c r="F19" s="7">
        <v>0</v>
      </c>
      <c r="G19" s="7">
        <v>1</v>
      </c>
      <c r="H19" s="7">
        <v>1</v>
      </c>
      <c r="I19" s="7">
        <v>0</v>
      </c>
      <c r="J19" s="13">
        <f t="shared" si="0"/>
        <v>2</v>
      </c>
      <c r="K19" s="11">
        <v>35321</v>
      </c>
      <c r="L19" s="58" t="s">
        <v>1122</v>
      </c>
      <c r="M19" s="8">
        <f t="shared" si="1"/>
        <v>5.6623538404914919</v>
      </c>
      <c r="N19" s="7" t="str">
        <f t="shared" si="2"/>
        <v>Baixa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6.5" customHeight="1" x14ac:dyDescent="0.25">
      <c r="A20" s="9">
        <v>16</v>
      </c>
      <c r="B20" s="14">
        <v>310160</v>
      </c>
      <c r="C20" s="17" t="s">
        <v>1114</v>
      </c>
      <c r="D20" s="45" t="s">
        <v>40</v>
      </c>
      <c r="E20" s="14" t="s">
        <v>40</v>
      </c>
      <c r="F20" s="7">
        <v>15</v>
      </c>
      <c r="G20" s="7">
        <v>21</v>
      </c>
      <c r="H20" s="7">
        <v>23</v>
      </c>
      <c r="I20" s="7">
        <v>13</v>
      </c>
      <c r="J20" s="13">
        <f t="shared" si="0"/>
        <v>72</v>
      </c>
      <c r="K20" s="11">
        <v>79481</v>
      </c>
      <c r="L20" s="58" t="s">
        <v>1123</v>
      </c>
      <c r="M20" s="8">
        <f t="shared" si="1"/>
        <v>90.587687623457185</v>
      </c>
      <c r="N20" s="7" t="str">
        <f t="shared" si="2"/>
        <v>Baixa</v>
      </c>
      <c r="O20" s="77"/>
      <c r="P20" s="77"/>
      <c r="Q20" s="77"/>
      <c r="R20" s="17"/>
      <c r="S20" s="57"/>
      <c r="T20" s="74"/>
      <c r="U20" s="17"/>
      <c r="V20" s="17"/>
      <c r="W20" s="17"/>
      <c r="X20" s="74"/>
    </row>
    <row r="21" spans="1:24" ht="15.75" x14ac:dyDescent="0.25">
      <c r="A21" s="9">
        <v>17</v>
      </c>
      <c r="B21" s="14">
        <v>310163</v>
      </c>
      <c r="C21" s="17" t="s">
        <v>1116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5"/>
      <c r="P21" s="75"/>
      <c r="Q21" s="75"/>
      <c r="R21" s="17"/>
      <c r="S21" s="57"/>
      <c r="T21" s="74"/>
      <c r="U21" s="17"/>
      <c r="V21" s="17"/>
      <c r="W21" s="17"/>
      <c r="X21" s="74"/>
    </row>
    <row r="22" spans="1:24" ht="16.5" customHeight="1" x14ac:dyDescent="0.25">
      <c r="A22" s="9">
        <v>18</v>
      </c>
      <c r="B22" s="14">
        <v>310170</v>
      </c>
      <c r="C22" s="17" t="s">
        <v>1113</v>
      </c>
      <c r="D22" s="45" t="s">
        <v>30</v>
      </c>
      <c r="E22" s="14" t="s">
        <v>43</v>
      </c>
      <c r="F22" s="7">
        <v>3</v>
      </c>
      <c r="G22" s="7">
        <v>4</v>
      </c>
      <c r="H22" s="7">
        <v>4</v>
      </c>
      <c r="I22" s="7">
        <v>1</v>
      </c>
      <c r="J22" s="13">
        <f t="shared" si="0"/>
        <v>12</v>
      </c>
      <c r="K22" s="11">
        <v>41642</v>
      </c>
      <c r="L22" s="58" t="s">
        <v>1122</v>
      </c>
      <c r="M22" s="8">
        <f t="shared" si="1"/>
        <v>28.817059699342011</v>
      </c>
      <c r="N22" s="7" t="str">
        <f t="shared" si="2"/>
        <v>Baixa</v>
      </c>
      <c r="O22" s="75"/>
      <c r="P22" s="75"/>
      <c r="Q22" s="75"/>
      <c r="R22" s="17"/>
      <c r="S22" s="57"/>
      <c r="T22" s="74"/>
      <c r="U22" s="17"/>
      <c r="V22" s="17"/>
      <c r="W22" s="17"/>
      <c r="X22" s="74"/>
    </row>
    <row r="23" spans="1:24" ht="15.75" x14ac:dyDescent="0.25">
      <c r="A23" s="9">
        <v>19</v>
      </c>
      <c r="B23" s="14">
        <v>310180</v>
      </c>
      <c r="C23" s="17" t="s">
        <v>1110</v>
      </c>
      <c r="D23" s="45" t="s">
        <v>22</v>
      </c>
      <c r="E23" s="14" t="s">
        <v>44</v>
      </c>
      <c r="F23" s="7">
        <v>1</v>
      </c>
      <c r="G23" s="7">
        <v>0</v>
      </c>
      <c r="H23" s="7">
        <v>1</v>
      </c>
      <c r="I23" s="7">
        <v>0</v>
      </c>
      <c r="J23" s="13">
        <f t="shared" si="0"/>
        <v>2</v>
      </c>
      <c r="K23" s="11">
        <v>7411</v>
      </c>
      <c r="L23" s="58" t="s">
        <v>1121</v>
      </c>
      <c r="M23" s="8">
        <f t="shared" si="1"/>
        <v>26.986911347996223</v>
      </c>
      <c r="N23" s="7" t="str">
        <f t="shared" si="2"/>
        <v>Baixa</v>
      </c>
      <c r="O23" s="75"/>
      <c r="P23" s="75"/>
      <c r="Q23" s="75"/>
      <c r="R23" s="17"/>
      <c r="S23" s="57"/>
      <c r="T23" s="74"/>
      <c r="U23" s="17"/>
      <c r="V23" s="17"/>
      <c r="W23" s="17"/>
      <c r="X23" s="74"/>
    </row>
    <row r="24" spans="1:24" ht="15.75" x14ac:dyDescent="0.25">
      <c r="A24" s="9">
        <v>20</v>
      </c>
      <c r="B24" s="14">
        <v>310190</v>
      </c>
      <c r="C24" s="17" t="s">
        <v>1114</v>
      </c>
      <c r="D24" s="45" t="s">
        <v>45</v>
      </c>
      <c r="E24" s="14" t="s">
        <v>46</v>
      </c>
      <c r="F24" s="7">
        <v>2</v>
      </c>
      <c r="G24" s="7">
        <v>3</v>
      </c>
      <c r="H24" s="7">
        <v>2</v>
      </c>
      <c r="I24" s="7">
        <v>0</v>
      </c>
      <c r="J24" s="13">
        <f t="shared" si="0"/>
        <v>7</v>
      </c>
      <c r="K24" s="11">
        <v>19745</v>
      </c>
      <c r="L24" s="58" t="s">
        <v>1121</v>
      </c>
      <c r="M24" s="8">
        <f t="shared" si="1"/>
        <v>35.452013167890605</v>
      </c>
      <c r="N24" s="7" t="str">
        <f t="shared" si="2"/>
        <v>Baixa</v>
      </c>
      <c r="O24" s="77"/>
      <c r="P24" s="77"/>
      <c r="Q24" s="77"/>
      <c r="R24" s="17"/>
      <c r="S24" s="57"/>
      <c r="T24" s="74"/>
      <c r="U24" s="17"/>
      <c r="V24" s="17"/>
      <c r="W24" s="17"/>
      <c r="X24" s="74"/>
    </row>
    <row r="25" spans="1:24" ht="15.75" x14ac:dyDescent="0.25">
      <c r="A25" s="9">
        <v>21</v>
      </c>
      <c r="B25" s="14">
        <v>310200</v>
      </c>
      <c r="C25" s="17" t="s">
        <v>1114</v>
      </c>
      <c r="D25" s="45" t="s">
        <v>40</v>
      </c>
      <c r="E25" s="14" t="s">
        <v>47</v>
      </c>
      <c r="F25" s="7">
        <v>0</v>
      </c>
      <c r="G25" s="7">
        <v>2</v>
      </c>
      <c r="H25" s="7">
        <v>0</v>
      </c>
      <c r="I25" s="7">
        <v>0</v>
      </c>
      <c r="J25" s="13">
        <f t="shared" si="0"/>
        <v>2</v>
      </c>
      <c r="K25" s="11">
        <v>14414</v>
      </c>
      <c r="L25" s="58" t="s">
        <v>1121</v>
      </c>
      <c r="M25" s="8">
        <f t="shared" si="1"/>
        <v>13.875398917718885</v>
      </c>
      <c r="N25" s="7" t="str">
        <f t="shared" si="2"/>
        <v>Baixa</v>
      </c>
      <c r="O25" s="77"/>
      <c r="P25" s="77"/>
      <c r="Q25" s="77"/>
      <c r="R25" s="17"/>
      <c r="S25" s="57"/>
      <c r="T25" s="74"/>
      <c r="U25" s="17"/>
      <c r="V25" s="17"/>
      <c r="W25" s="17"/>
      <c r="X25" s="74"/>
    </row>
    <row r="26" spans="1:24" ht="15.75" x14ac:dyDescent="0.25">
      <c r="A26" s="9">
        <v>22</v>
      </c>
      <c r="B26" s="14">
        <v>310205</v>
      </c>
      <c r="C26" s="17" t="s">
        <v>1109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O26" s="75"/>
      <c r="P26" s="75"/>
      <c r="Q26" s="75"/>
      <c r="R26" s="17"/>
      <c r="S26" s="57"/>
      <c r="T26" s="74"/>
      <c r="U26" s="17"/>
      <c r="V26" s="17"/>
      <c r="W26" s="17"/>
      <c r="X26" s="74"/>
    </row>
    <row r="27" spans="1:24" ht="15.75" x14ac:dyDescent="0.25">
      <c r="A27" s="9">
        <v>23</v>
      </c>
      <c r="B27" s="14">
        <v>315350</v>
      </c>
      <c r="C27" s="17" t="s">
        <v>1109</v>
      </c>
      <c r="D27" s="45" t="s">
        <v>14</v>
      </c>
      <c r="E27" s="14" t="s">
        <v>49</v>
      </c>
      <c r="F27" s="7">
        <v>8</v>
      </c>
      <c r="G27" s="7">
        <v>19</v>
      </c>
      <c r="H27" s="7">
        <v>16</v>
      </c>
      <c r="I27" s="7">
        <v>7</v>
      </c>
      <c r="J27" s="13">
        <f t="shared" si="0"/>
        <v>50</v>
      </c>
      <c r="K27" s="11">
        <v>8333</v>
      </c>
      <c r="L27" s="58" t="s">
        <v>1121</v>
      </c>
      <c r="M27" s="8">
        <f t="shared" si="1"/>
        <v>600.02400096003839</v>
      </c>
      <c r="N27" s="7" t="str">
        <f t="shared" si="2"/>
        <v>Muito Alta</v>
      </c>
      <c r="O27" s="77"/>
      <c r="P27" s="77"/>
      <c r="Q27" s="77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1116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O28" s="75"/>
      <c r="P28" s="75"/>
      <c r="Q28" s="75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1110</v>
      </c>
      <c r="D29" s="45" t="s">
        <v>22</v>
      </c>
      <c r="E29" s="14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1109</v>
      </c>
      <c r="D30" s="45" t="s">
        <v>17</v>
      </c>
      <c r="E30" s="14" t="s">
        <v>52</v>
      </c>
      <c r="F30" s="7">
        <v>0</v>
      </c>
      <c r="G30" s="7">
        <v>0</v>
      </c>
      <c r="H30" s="7">
        <v>1</v>
      </c>
      <c r="I30" s="7">
        <v>0</v>
      </c>
      <c r="J30" s="13">
        <f t="shared" si="0"/>
        <v>1</v>
      </c>
      <c r="K30" s="11">
        <v>15239</v>
      </c>
      <c r="L30" s="58" t="s">
        <v>1121</v>
      </c>
      <c r="M30" s="8">
        <f t="shared" si="1"/>
        <v>6.5621103746965028</v>
      </c>
      <c r="N30" s="7" t="str">
        <f t="shared" si="2"/>
        <v>Baixa</v>
      </c>
      <c r="O30" s="77"/>
      <c r="P30" s="77"/>
      <c r="Q30" s="77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O31" s="77"/>
      <c r="P31" s="77"/>
      <c r="Q31" s="77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1109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O32" s="77"/>
      <c r="P32" s="77"/>
      <c r="Q32" s="77"/>
      <c r="R32" s="17"/>
      <c r="S32" s="57"/>
      <c r="T32" s="74"/>
      <c r="U32" s="17"/>
      <c r="V32" s="17"/>
      <c r="W32" s="17"/>
      <c r="X32" s="74"/>
    </row>
    <row r="33" spans="1:24" ht="16.5" customHeight="1" x14ac:dyDescent="0.25">
      <c r="A33" s="9">
        <v>29</v>
      </c>
      <c r="B33" s="14">
        <v>310260</v>
      </c>
      <c r="C33" s="17" t="s">
        <v>1114</v>
      </c>
      <c r="D33" s="45" t="s">
        <v>36</v>
      </c>
      <c r="E33" s="14" t="s">
        <v>56</v>
      </c>
      <c r="F33" s="7">
        <v>1</v>
      </c>
      <c r="G33" s="7">
        <v>3</v>
      </c>
      <c r="H33" s="7">
        <v>1</v>
      </c>
      <c r="I33" s="7">
        <v>0</v>
      </c>
      <c r="J33" s="13">
        <f t="shared" si="0"/>
        <v>5</v>
      </c>
      <c r="K33" s="11">
        <v>40747</v>
      </c>
      <c r="L33" s="58" t="s">
        <v>1122</v>
      </c>
      <c r="M33" s="8">
        <f t="shared" si="1"/>
        <v>12.270842025179768</v>
      </c>
      <c r="N33" s="7" t="str">
        <f t="shared" si="2"/>
        <v>Baixa</v>
      </c>
      <c r="O33" s="77"/>
      <c r="P33" s="77"/>
      <c r="Q33" s="7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1115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1113</v>
      </c>
      <c r="D35" s="45" t="s">
        <v>28</v>
      </c>
      <c r="E35" s="14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O35" s="77"/>
      <c r="P35" s="77"/>
      <c r="Q35" s="77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1116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1110</v>
      </c>
      <c r="D37" s="45" t="s">
        <v>20</v>
      </c>
      <c r="E37" s="14" t="s">
        <v>61</v>
      </c>
      <c r="F37" s="7">
        <v>0</v>
      </c>
      <c r="G37" s="7">
        <v>3</v>
      </c>
      <c r="H37" s="7">
        <v>1</v>
      </c>
      <c r="I37" s="7">
        <v>2</v>
      </c>
      <c r="J37" s="13">
        <f t="shared" si="0"/>
        <v>6</v>
      </c>
      <c r="K37" s="11">
        <v>9363</v>
      </c>
      <c r="L37" s="58" t="s">
        <v>1121</v>
      </c>
      <c r="M37" s="8">
        <f t="shared" si="1"/>
        <v>64.082024991989741</v>
      </c>
      <c r="N37" s="7" t="str">
        <f t="shared" si="2"/>
        <v>Baixa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1115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5"/>
      <c r="P38" s="75"/>
      <c r="Q38" s="75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1108</v>
      </c>
      <c r="D39" s="45" t="s">
        <v>11</v>
      </c>
      <c r="E39" s="14" t="s">
        <v>64</v>
      </c>
      <c r="F39" s="7">
        <v>0</v>
      </c>
      <c r="G39" s="7">
        <v>1</v>
      </c>
      <c r="H39" s="7">
        <v>0</v>
      </c>
      <c r="I39" s="7">
        <v>0</v>
      </c>
      <c r="J39" s="13">
        <f t="shared" si="0"/>
        <v>1</v>
      </c>
      <c r="K39" s="11">
        <v>2341</v>
      </c>
      <c r="L39" s="58" t="s">
        <v>1121</v>
      </c>
      <c r="M39" s="8">
        <f t="shared" si="1"/>
        <v>42.716787697565145</v>
      </c>
      <c r="N39" s="7" t="str">
        <f t="shared" si="2"/>
        <v>Baixa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1115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2</v>
      </c>
      <c r="G41" s="7">
        <v>4</v>
      </c>
      <c r="H41" s="7">
        <v>5</v>
      </c>
      <c r="I41" s="7">
        <v>0</v>
      </c>
      <c r="J41" s="13">
        <f t="shared" si="0"/>
        <v>11</v>
      </c>
      <c r="K41" s="11">
        <v>36705</v>
      </c>
      <c r="L41" s="58" t="s">
        <v>1122</v>
      </c>
      <c r="M41" s="8">
        <f t="shared" si="1"/>
        <v>29.968669118648688</v>
      </c>
      <c r="N41" s="7" t="str">
        <f t="shared" si="2"/>
        <v>Baixa</v>
      </c>
      <c r="O41" s="74"/>
      <c r="P41" s="74"/>
      <c r="Q41" s="74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1107</v>
      </c>
      <c r="D42" s="45" t="s">
        <v>8</v>
      </c>
      <c r="E42" s="14" t="s">
        <v>67</v>
      </c>
      <c r="F42" s="7">
        <v>2</v>
      </c>
      <c r="G42" s="7">
        <v>3</v>
      </c>
      <c r="H42" s="7">
        <v>4</v>
      </c>
      <c r="I42" s="7">
        <v>10</v>
      </c>
      <c r="J42" s="13">
        <f t="shared" si="0"/>
        <v>19</v>
      </c>
      <c r="K42" s="11">
        <v>116691</v>
      </c>
      <c r="L42" s="58" t="s">
        <v>1124</v>
      </c>
      <c r="M42" s="8">
        <f t="shared" si="1"/>
        <v>16.282318259334481</v>
      </c>
      <c r="N42" s="7" t="str">
        <f t="shared" si="2"/>
        <v>Baixa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1115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65"/>
      <c r="P43" s="74"/>
      <c r="Q43" s="74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1109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5"/>
      <c r="P44" s="75"/>
      <c r="Q44" s="75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1107</v>
      </c>
      <c r="D45" s="45" t="s">
        <v>8</v>
      </c>
      <c r="E45" s="14" t="s">
        <v>70</v>
      </c>
      <c r="F45" s="7">
        <v>1</v>
      </c>
      <c r="G45" s="7">
        <v>0</v>
      </c>
      <c r="H45" s="7">
        <v>1</v>
      </c>
      <c r="I45" s="7">
        <v>0</v>
      </c>
      <c r="J45" s="13">
        <f t="shared" si="0"/>
        <v>2</v>
      </c>
      <c r="K45" s="11">
        <v>6804</v>
      </c>
      <c r="L45" s="58" t="s">
        <v>1121</v>
      </c>
      <c r="M45" s="8">
        <f t="shared" si="1"/>
        <v>29.394473838918284</v>
      </c>
      <c r="N45" s="7" t="str">
        <f t="shared" si="2"/>
        <v>Baixa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1117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1112</v>
      </c>
      <c r="D47" s="45" t="s">
        <v>26</v>
      </c>
      <c r="E47" s="14" t="s">
        <v>73</v>
      </c>
      <c r="F47" s="7">
        <v>3</v>
      </c>
      <c r="G47" s="7">
        <v>1</v>
      </c>
      <c r="H47" s="7">
        <v>4</v>
      </c>
      <c r="I47" s="7">
        <v>5</v>
      </c>
      <c r="J47" s="13">
        <f t="shared" si="0"/>
        <v>13</v>
      </c>
      <c r="K47" s="11">
        <v>9142</v>
      </c>
      <c r="L47" s="58" t="s">
        <v>1121</v>
      </c>
      <c r="M47" s="8">
        <f t="shared" si="1"/>
        <v>142.20083132793698</v>
      </c>
      <c r="N47" s="7" t="str">
        <f t="shared" si="2"/>
        <v>Média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1111</v>
      </c>
      <c r="D48" s="45" t="s">
        <v>24</v>
      </c>
      <c r="E48" s="14" t="s">
        <v>74</v>
      </c>
      <c r="F48" s="7">
        <v>3</v>
      </c>
      <c r="G48" s="7">
        <v>6</v>
      </c>
      <c r="H48" s="7">
        <v>12</v>
      </c>
      <c r="I48" s="7">
        <v>5</v>
      </c>
      <c r="J48" s="13">
        <f t="shared" si="0"/>
        <v>26</v>
      </c>
      <c r="K48" s="11">
        <v>105083</v>
      </c>
      <c r="L48" s="58" t="s">
        <v>1124</v>
      </c>
      <c r="M48" s="8">
        <f t="shared" si="1"/>
        <v>24.742346526079384</v>
      </c>
      <c r="N48" s="7" t="str">
        <f t="shared" si="2"/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1114</v>
      </c>
      <c r="D49" s="45" t="s">
        <v>40</v>
      </c>
      <c r="E49" s="14" t="s">
        <v>75</v>
      </c>
      <c r="F49" s="7">
        <v>7</v>
      </c>
      <c r="G49" s="7">
        <v>12</v>
      </c>
      <c r="H49" s="7">
        <v>11</v>
      </c>
      <c r="I49" s="7">
        <v>8</v>
      </c>
      <c r="J49" s="13">
        <f t="shared" si="0"/>
        <v>38</v>
      </c>
      <c r="K49" s="11">
        <v>10657</v>
      </c>
      <c r="L49" s="58" t="s">
        <v>1121</v>
      </c>
      <c r="M49" s="8">
        <f t="shared" si="1"/>
        <v>356.5731444121235</v>
      </c>
      <c r="N49" s="7" t="str">
        <f t="shared" si="2"/>
        <v>Alta</v>
      </c>
      <c r="O49" s="77"/>
      <c r="P49" s="77"/>
      <c r="Q49" s="77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1112</v>
      </c>
      <c r="D50" s="45" t="s">
        <v>26</v>
      </c>
      <c r="E50" s="14" t="s">
        <v>76</v>
      </c>
      <c r="F50" s="7">
        <v>1</v>
      </c>
      <c r="G50" s="7">
        <v>0</v>
      </c>
      <c r="H50" s="7">
        <v>1</v>
      </c>
      <c r="I50" s="7">
        <v>1</v>
      </c>
      <c r="J50" s="13">
        <f t="shared" si="0"/>
        <v>3</v>
      </c>
      <c r="K50" s="11">
        <v>39793</v>
      </c>
      <c r="L50" s="58" t="s">
        <v>1122</v>
      </c>
      <c r="M50" s="8">
        <f t="shared" si="1"/>
        <v>7.5390143995175034</v>
      </c>
      <c r="N50" s="7" t="str">
        <f t="shared" si="2"/>
        <v>Baixa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1114</v>
      </c>
      <c r="D51" s="45" t="s">
        <v>40</v>
      </c>
      <c r="E51" s="14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O51" s="77"/>
      <c r="P51" s="77"/>
      <c r="Q51" s="77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1115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O52" s="77"/>
      <c r="P52" s="77"/>
      <c r="Q52" s="77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O53" s="74"/>
      <c r="P53" s="74"/>
      <c r="Q53" s="74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1117</v>
      </c>
      <c r="D54" s="45" t="s">
        <v>80</v>
      </c>
      <c r="E54" s="14" t="s">
        <v>81</v>
      </c>
      <c r="F54" s="7">
        <v>0</v>
      </c>
      <c r="G54" s="7">
        <v>0</v>
      </c>
      <c r="H54" s="7">
        <v>0</v>
      </c>
      <c r="I54" s="7">
        <v>1</v>
      </c>
      <c r="J54" s="13">
        <f t="shared" si="0"/>
        <v>1</v>
      </c>
      <c r="K54" s="11">
        <v>17888</v>
      </c>
      <c r="L54" s="58" t="s">
        <v>1121</v>
      </c>
      <c r="M54" s="8">
        <f t="shared" si="1"/>
        <v>5.5903398926654742</v>
      </c>
      <c r="N54" s="7" t="str">
        <f t="shared" si="2"/>
        <v>Baixa</v>
      </c>
      <c r="O54" s="77"/>
      <c r="P54" s="77"/>
      <c r="Q54" s="77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1115</v>
      </c>
      <c r="D55" s="45" t="s">
        <v>38</v>
      </c>
      <c r="E55" s="14" t="s">
        <v>82</v>
      </c>
      <c r="F55" s="7">
        <v>8</v>
      </c>
      <c r="G55" s="7">
        <v>31</v>
      </c>
      <c r="H55" s="7">
        <v>34</v>
      </c>
      <c r="I55" s="7">
        <v>8</v>
      </c>
      <c r="J55" s="13">
        <f t="shared" si="0"/>
        <v>81</v>
      </c>
      <c r="K55" s="11">
        <v>14085</v>
      </c>
      <c r="L55" s="58" t="s">
        <v>1121</v>
      </c>
      <c r="M55" s="8">
        <f t="shared" si="1"/>
        <v>575.07987220447285</v>
      </c>
      <c r="N55" s="7" t="str">
        <f t="shared" si="2"/>
        <v>Muito Alta</v>
      </c>
      <c r="O55" s="77"/>
      <c r="P55" s="77"/>
      <c r="Q55" s="77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1113</v>
      </c>
      <c r="D56" s="45" t="s">
        <v>28</v>
      </c>
      <c r="E56" s="14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O56" s="65"/>
      <c r="P56" s="65"/>
      <c r="Q56" s="65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1108</v>
      </c>
      <c r="D57" s="45" t="s">
        <v>11</v>
      </c>
      <c r="E57" s="14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1114</v>
      </c>
      <c r="D58" s="45" t="s">
        <v>33</v>
      </c>
      <c r="E58" s="14" t="s">
        <v>85</v>
      </c>
      <c r="F58" s="7">
        <v>9</v>
      </c>
      <c r="G58" s="7">
        <v>8</v>
      </c>
      <c r="H58" s="7">
        <v>24</v>
      </c>
      <c r="I58" s="7">
        <v>8</v>
      </c>
      <c r="J58" s="13">
        <f t="shared" si="0"/>
        <v>49</v>
      </c>
      <c r="K58" s="11">
        <v>19094</v>
      </c>
      <c r="L58" s="58" t="s">
        <v>1121</v>
      </c>
      <c r="M58" s="8">
        <f t="shared" si="1"/>
        <v>256.62511783806428</v>
      </c>
      <c r="N58" s="7" t="str">
        <f t="shared" si="2"/>
        <v>Média</v>
      </c>
      <c r="O58" s="75"/>
      <c r="P58" s="75"/>
      <c r="Q58" s="75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1108</v>
      </c>
      <c r="D59" s="45" t="s">
        <v>11</v>
      </c>
      <c r="E59" s="14" t="s">
        <v>86</v>
      </c>
      <c r="F59" s="7">
        <v>2</v>
      </c>
      <c r="G59" s="7">
        <v>0</v>
      </c>
      <c r="H59" s="7">
        <v>1</v>
      </c>
      <c r="I59" s="7">
        <v>0</v>
      </c>
      <c r="J59" s="13">
        <f t="shared" si="0"/>
        <v>3</v>
      </c>
      <c r="K59" s="11">
        <v>7851</v>
      </c>
      <c r="L59" s="58" t="s">
        <v>1121</v>
      </c>
      <c r="M59" s="8">
        <f t="shared" si="1"/>
        <v>38.211692777990066</v>
      </c>
      <c r="N59" s="7" t="str">
        <f t="shared" si="2"/>
        <v>Baixa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1112</v>
      </c>
      <c r="D60" s="45" t="s">
        <v>26</v>
      </c>
      <c r="E60" s="14" t="s">
        <v>87</v>
      </c>
      <c r="F60" s="7">
        <v>1</v>
      </c>
      <c r="G60" s="7">
        <v>2</v>
      </c>
      <c r="H60" s="7">
        <v>0</v>
      </c>
      <c r="I60" s="7">
        <v>0</v>
      </c>
      <c r="J60" s="13">
        <f t="shared" si="0"/>
        <v>3</v>
      </c>
      <c r="K60" s="11">
        <v>23757</v>
      </c>
      <c r="L60" s="58" t="s">
        <v>1121</v>
      </c>
      <c r="M60" s="8">
        <f t="shared" si="1"/>
        <v>12.627857052658165</v>
      </c>
      <c r="N60" s="7" t="str">
        <f t="shared" si="2"/>
        <v>Baixa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1113</v>
      </c>
      <c r="D61" s="45" t="s">
        <v>30</v>
      </c>
      <c r="E61" s="14" t="s">
        <v>88</v>
      </c>
      <c r="F61" s="7">
        <v>31</v>
      </c>
      <c r="G61" s="7">
        <v>21</v>
      </c>
      <c r="H61" s="7">
        <v>4</v>
      </c>
      <c r="I61" s="7">
        <v>0</v>
      </c>
      <c r="J61" s="13">
        <f t="shared" si="0"/>
        <v>56</v>
      </c>
      <c r="K61" s="11">
        <v>4825</v>
      </c>
      <c r="L61" s="58" t="s">
        <v>1121</v>
      </c>
      <c r="M61" s="8">
        <f t="shared" si="1"/>
        <v>1160.6217616580311</v>
      </c>
      <c r="N61" s="7" t="str">
        <f t="shared" si="2"/>
        <v>Muito Alta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1114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1108</v>
      </c>
      <c r="D63" s="45" t="s">
        <v>90</v>
      </c>
      <c r="E63" s="14" t="s">
        <v>91</v>
      </c>
      <c r="F63" s="7">
        <v>4</v>
      </c>
      <c r="G63" s="7">
        <v>5</v>
      </c>
      <c r="H63" s="7">
        <v>3</v>
      </c>
      <c r="I63" s="7">
        <v>0</v>
      </c>
      <c r="J63" s="13">
        <f t="shared" si="0"/>
        <v>12</v>
      </c>
      <c r="K63" s="11">
        <v>32319</v>
      </c>
      <c r="L63" s="58" t="s">
        <v>1122</v>
      </c>
      <c r="M63" s="8">
        <f t="shared" si="1"/>
        <v>37.129861691265198</v>
      </c>
      <c r="N63" s="7" t="str">
        <f t="shared" si="2"/>
        <v>Baixa</v>
      </c>
      <c r="O63" s="77"/>
      <c r="P63" s="77"/>
      <c r="Q63" s="77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1115</v>
      </c>
      <c r="D64" s="45" t="s">
        <v>62</v>
      </c>
      <c r="E64" s="14" t="s">
        <v>92</v>
      </c>
      <c r="F64" s="7">
        <v>1</v>
      </c>
      <c r="G64" s="7">
        <v>0</v>
      </c>
      <c r="H64" s="7">
        <v>0</v>
      </c>
      <c r="I64" s="7">
        <v>0</v>
      </c>
      <c r="J64" s="13">
        <f t="shared" si="0"/>
        <v>1</v>
      </c>
      <c r="K64" s="11">
        <v>5443</v>
      </c>
      <c r="L64" s="58" t="s">
        <v>1121</v>
      </c>
      <c r="M64" s="8">
        <f t="shared" si="1"/>
        <v>18.372221201543269</v>
      </c>
      <c r="N64" s="7" t="str">
        <f t="shared" si="2"/>
        <v>Baixa</v>
      </c>
      <c r="O64" s="75"/>
      <c r="P64" s="75"/>
      <c r="Q64" s="75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1116</v>
      </c>
      <c r="D65" s="45" t="s">
        <v>41</v>
      </c>
      <c r="E65" s="14" t="s">
        <v>41</v>
      </c>
      <c r="F65" s="7">
        <v>0</v>
      </c>
      <c r="G65" s="7">
        <v>0</v>
      </c>
      <c r="H65" s="7">
        <v>1</v>
      </c>
      <c r="I65" s="7">
        <v>0</v>
      </c>
      <c r="J65" s="13">
        <f t="shared" si="0"/>
        <v>1</v>
      </c>
      <c r="K65" s="11">
        <v>136392</v>
      </c>
      <c r="L65" s="58" t="s">
        <v>1124</v>
      </c>
      <c r="M65" s="8">
        <f t="shared" si="1"/>
        <v>0.73318083172033555</v>
      </c>
      <c r="N65" s="7" t="str">
        <f t="shared" si="2"/>
        <v>Baixa</v>
      </c>
      <c r="O65" s="74"/>
      <c r="P65" s="74"/>
      <c r="Q65" s="74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1109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1116</v>
      </c>
      <c r="D67" s="45" t="s">
        <v>94</v>
      </c>
      <c r="E67" s="14" t="s">
        <v>95</v>
      </c>
      <c r="F67" s="7">
        <v>0</v>
      </c>
      <c r="G67" s="7">
        <v>0</v>
      </c>
      <c r="H67" s="7">
        <v>0</v>
      </c>
      <c r="I67" s="7">
        <v>2</v>
      </c>
      <c r="J67" s="13">
        <f t="shared" si="0"/>
        <v>2</v>
      </c>
      <c r="K67" s="11">
        <v>20720</v>
      </c>
      <c r="L67" s="58" t="s">
        <v>1121</v>
      </c>
      <c r="M67" s="8">
        <f t="shared" si="1"/>
        <v>9.6525096525096519</v>
      </c>
      <c r="N67" s="7" t="str">
        <f t="shared" si="2"/>
        <v>Baixa</v>
      </c>
      <c r="O67" s="77"/>
      <c r="P67" s="77"/>
      <c r="Q67" s="77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1108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O68" s="75"/>
      <c r="P68" s="75"/>
      <c r="Q68" s="75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1115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1108</v>
      </c>
      <c r="D70" s="45" t="s">
        <v>98</v>
      </c>
      <c r="E70" s="14" t="s">
        <v>98</v>
      </c>
      <c r="F70" s="7">
        <v>326</v>
      </c>
      <c r="G70" s="7">
        <v>401</v>
      </c>
      <c r="H70" s="7">
        <v>437</v>
      </c>
      <c r="I70" s="7">
        <v>340</v>
      </c>
      <c r="J70" s="13">
        <f t="shared" si="3"/>
        <v>1504</v>
      </c>
      <c r="K70" s="11">
        <v>2501576</v>
      </c>
      <c r="L70" s="58" t="s">
        <v>1125</v>
      </c>
      <c r="M70" s="8">
        <f t="shared" si="4"/>
        <v>60.122099028772269</v>
      </c>
      <c r="N70" s="7" t="str">
        <f t="shared" si="5"/>
        <v>Baixa</v>
      </c>
      <c r="O70" s="75"/>
      <c r="P70" s="75"/>
      <c r="Q70" s="75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1110</v>
      </c>
      <c r="D71" s="45" t="s">
        <v>20</v>
      </c>
      <c r="E71" s="14" t="s">
        <v>99</v>
      </c>
      <c r="F71" s="7">
        <v>33</v>
      </c>
      <c r="G71" s="7">
        <v>31</v>
      </c>
      <c r="H71" s="7">
        <v>23</v>
      </c>
      <c r="I71" s="7">
        <v>26</v>
      </c>
      <c r="J71" s="13">
        <f t="shared" si="3"/>
        <v>113</v>
      </c>
      <c r="K71" s="11">
        <v>26396</v>
      </c>
      <c r="L71" s="58" t="s">
        <v>1122</v>
      </c>
      <c r="M71" s="8">
        <f t="shared" si="4"/>
        <v>428.09516593423245</v>
      </c>
      <c r="N71" s="7" t="str">
        <f t="shared" si="5"/>
        <v>Alta</v>
      </c>
      <c r="O71" s="77"/>
      <c r="P71" s="77"/>
      <c r="Q71" s="77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1108</v>
      </c>
      <c r="D72" s="45" t="s">
        <v>98</v>
      </c>
      <c r="E72" s="14" t="s">
        <v>100</v>
      </c>
      <c r="F72" s="7">
        <v>0</v>
      </c>
      <c r="G72" s="7">
        <v>1</v>
      </c>
      <c r="H72" s="7">
        <v>1</v>
      </c>
      <c r="I72" s="7">
        <v>1</v>
      </c>
      <c r="J72" s="13">
        <f t="shared" si="3"/>
        <v>3</v>
      </c>
      <c r="K72" s="11">
        <v>7710</v>
      </c>
      <c r="L72" s="58" t="s">
        <v>1121</v>
      </c>
      <c r="M72" s="8">
        <f t="shared" si="4"/>
        <v>38.910505836575879</v>
      </c>
      <c r="N72" s="7" t="str">
        <f t="shared" si="5"/>
        <v>Baixa</v>
      </c>
      <c r="O72" s="67"/>
      <c r="P72" s="67"/>
      <c r="Q72" s="67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1118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1113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O75" s="67"/>
      <c r="P75" s="67"/>
      <c r="Q75" s="67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1108</v>
      </c>
      <c r="D76" s="45" t="s">
        <v>98</v>
      </c>
      <c r="E76" s="14" t="s">
        <v>105</v>
      </c>
      <c r="F76" s="7">
        <v>11</v>
      </c>
      <c r="G76" s="7">
        <v>8</v>
      </c>
      <c r="H76" s="7">
        <v>11</v>
      </c>
      <c r="I76" s="7">
        <v>1</v>
      </c>
      <c r="J76" s="13">
        <f t="shared" si="3"/>
        <v>31</v>
      </c>
      <c r="K76" s="11">
        <v>432575</v>
      </c>
      <c r="L76" s="58" t="s">
        <v>1125</v>
      </c>
      <c r="M76" s="8">
        <f t="shared" si="4"/>
        <v>7.1663873316765878</v>
      </c>
      <c r="N76" s="7" t="str">
        <f t="shared" si="5"/>
        <v>Baixa</v>
      </c>
      <c r="O76" s="77"/>
      <c r="P76" s="77"/>
      <c r="Q76" s="77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1115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7"/>
      <c r="P77" s="77"/>
      <c r="Q77" s="77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1115</v>
      </c>
      <c r="D78" s="45" t="s">
        <v>57</v>
      </c>
      <c r="E78" s="14" t="s">
        <v>107</v>
      </c>
      <c r="F78" s="7">
        <v>0</v>
      </c>
      <c r="G78" s="7">
        <v>1</v>
      </c>
      <c r="H78" s="7">
        <v>0</v>
      </c>
      <c r="I78" s="7">
        <v>0</v>
      </c>
      <c r="J78" s="13">
        <f t="shared" si="3"/>
        <v>1</v>
      </c>
      <c r="K78" s="11">
        <v>14431</v>
      </c>
      <c r="L78" s="58" t="s">
        <v>1121</v>
      </c>
      <c r="M78" s="8">
        <f t="shared" si="4"/>
        <v>6.9295267133254796</v>
      </c>
      <c r="N78" s="7" t="str">
        <f t="shared" si="5"/>
        <v>Baixa</v>
      </c>
      <c r="O78" s="75"/>
      <c r="P78" s="75"/>
      <c r="Q78" s="75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1108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1114</v>
      </c>
      <c r="D80" s="45" t="s">
        <v>33</v>
      </c>
      <c r="E80" s="14" t="s">
        <v>109</v>
      </c>
      <c r="F80" s="7">
        <v>0</v>
      </c>
      <c r="G80" s="7">
        <v>3</v>
      </c>
      <c r="H80" s="7">
        <v>1</v>
      </c>
      <c r="I80" s="7">
        <v>0</v>
      </c>
      <c r="J80" s="13">
        <f t="shared" si="3"/>
        <v>4</v>
      </c>
      <c r="K80" s="11">
        <v>40031</v>
      </c>
      <c r="L80" s="58" t="s">
        <v>1122</v>
      </c>
      <c r="M80" s="8">
        <f t="shared" si="4"/>
        <v>9.9922560015987614</v>
      </c>
      <c r="N80" s="7" t="str">
        <f t="shared" si="5"/>
        <v>Baixa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1115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1</v>
      </c>
      <c r="J81" s="13">
        <f t="shared" si="3"/>
        <v>1</v>
      </c>
      <c r="K81" s="11">
        <v>5091</v>
      </c>
      <c r="L81" s="58" t="s">
        <v>1121</v>
      </c>
      <c r="M81" s="8">
        <f t="shared" si="4"/>
        <v>19.642506383814574</v>
      </c>
      <c r="N81" s="7" t="str">
        <f t="shared" si="5"/>
        <v>Baixa</v>
      </c>
      <c r="O81" s="77"/>
      <c r="P81" s="77"/>
      <c r="Q81" s="77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1118</v>
      </c>
      <c r="D82" s="45" t="s">
        <v>102</v>
      </c>
      <c r="E82" s="14" t="s">
        <v>111</v>
      </c>
      <c r="F82" s="7">
        <v>9</v>
      </c>
      <c r="G82" s="7">
        <v>3</v>
      </c>
      <c r="H82" s="7">
        <v>3</v>
      </c>
      <c r="I82" s="7">
        <v>3</v>
      </c>
      <c r="J82" s="13">
        <f t="shared" si="3"/>
        <v>18</v>
      </c>
      <c r="K82" s="11">
        <v>49942</v>
      </c>
      <c r="L82" s="58" t="s">
        <v>1122</v>
      </c>
      <c r="M82" s="8">
        <f t="shared" si="4"/>
        <v>36.041808497857517</v>
      </c>
      <c r="N82" s="7" t="str">
        <f t="shared" si="5"/>
        <v>Baixa</v>
      </c>
      <c r="O82" s="74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1112</v>
      </c>
      <c r="D83" s="45" t="s">
        <v>26</v>
      </c>
      <c r="E83" s="14" t="s">
        <v>112</v>
      </c>
      <c r="F83" s="7">
        <v>19</v>
      </c>
      <c r="G83" s="7">
        <v>48</v>
      </c>
      <c r="H83" s="7">
        <v>47</v>
      </c>
      <c r="I83" s="7">
        <v>41</v>
      </c>
      <c r="J83" s="13">
        <f t="shared" si="3"/>
        <v>155</v>
      </c>
      <c r="K83" s="11">
        <v>50166</v>
      </c>
      <c r="L83" s="58" t="s">
        <v>1122</v>
      </c>
      <c r="M83" s="8">
        <f t="shared" si="4"/>
        <v>308.97420563728423</v>
      </c>
      <c r="N83" s="7" t="str">
        <f t="shared" si="5"/>
        <v>Alta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1115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1114</v>
      </c>
      <c r="D85" s="45" t="s">
        <v>45</v>
      </c>
      <c r="E85" s="14" t="s">
        <v>114</v>
      </c>
      <c r="F85" s="7">
        <v>0</v>
      </c>
      <c r="G85" s="7">
        <v>1</v>
      </c>
      <c r="H85" s="7">
        <v>1</v>
      </c>
      <c r="I85" s="7">
        <v>6</v>
      </c>
      <c r="J85" s="13">
        <f t="shared" si="3"/>
        <v>8</v>
      </c>
      <c r="K85" s="11">
        <v>4190</v>
      </c>
      <c r="L85" s="58" t="s">
        <v>1121</v>
      </c>
      <c r="M85" s="8">
        <f t="shared" si="4"/>
        <v>190.93078758949881</v>
      </c>
      <c r="N85" s="7" t="str">
        <f t="shared" si="5"/>
        <v>Média</v>
      </c>
      <c r="O85" s="74"/>
      <c r="P85" s="74"/>
      <c r="Q85" s="74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1108</v>
      </c>
      <c r="D86" s="45" t="s">
        <v>90</v>
      </c>
      <c r="E86" s="14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O86" s="75"/>
      <c r="P86" s="75"/>
      <c r="Q86" s="75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1110</v>
      </c>
      <c r="D87" s="45" t="s">
        <v>20</v>
      </c>
      <c r="E87" s="14" t="s">
        <v>116</v>
      </c>
      <c r="F87" s="7">
        <v>0</v>
      </c>
      <c r="G87" s="7">
        <v>2</v>
      </c>
      <c r="H87" s="7">
        <v>0</v>
      </c>
      <c r="I87" s="7">
        <v>0</v>
      </c>
      <c r="J87" s="13">
        <f t="shared" si="3"/>
        <v>2</v>
      </c>
      <c r="K87" s="11">
        <v>15010</v>
      </c>
      <c r="L87" s="58" t="s">
        <v>1121</v>
      </c>
      <c r="M87" s="8">
        <f t="shared" si="4"/>
        <v>13.324450366422385</v>
      </c>
      <c r="N87" s="7" t="str">
        <f t="shared" si="5"/>
        <v>Baixa</v>
      </c>
      <c r="O87" s="66"/>
      <c r="P87" s="66"/>
      <c r="Q87" s="66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1114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1112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1</v>
      </c>
      <c r="J89" s="13">
        <f t="shared" si="3"/>
        <v>1</v>
      </c>
      <c r="K89" s="11">
        <v>17598</v>
      </c>
      <c r="L89" s="58" t="s">
        <v>1121</v>
      </c>
      <c r="M89" s="8">
        <f t="shared" si="4"/>
        <v>5.6824639163541315</v>
      </c>
      <c r="N89" s="7" t="str">
        <f t="shared" si="5"/>
        <v>Baixa</v>
      </c>
      <c r="O89" s="74"/>
      <c r="P89" s="74"/>
      <c r="Q89" s="74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1108</v>
      </c>
      <c r="D90" s="45" t="s">
        <v>98</v>
      </c>
      <c r="E90" s="14" t="s">
        <v>119</v>
      </c>
      <c r="F90" s="7">
        <v>0</v>
      </c>
      <c r="G90" s="7">
        <v>1</v>
      </c>
      <c r="H90" s="7">
        <v>0</v>
      </c>
      <c r="I90" s="7">
        <v>0</v>
      </c>
      <c r="J90" s="13">
        <f t="shared" si="3"/>
        <v>1</v>
      </c>
      <c r="K90" s="11">
        <v>6876</v>
      </c>
      <c r="L90" s="58" t="s">
        <v>1121</v>
      </c>
      <c r="M90" s="8">
        <f t="shared" si="4"/>
        <v>14.543339150668993</v>
      </c>
      <c r="N90" s="7" t="str">
        <f t="shared" si="5"/>
        <v>Baixa</v>
      </c>
      <c r="O90" s="74"/>
      <c r="P90" s="74"/>
      <c r="Q90" s="74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1117</v>
      </c>
      <c r="D91" s="45" t="s">
        <v>80</v>
      </c>
      <c r="E91" s="14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1118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1114</v>
      </c>
      <c r="D93" s="45" t="s">
        <v>36</v>
      </c>
      <c r="E93" s="14" t="s">
        <v>123</v>
      </c>
      <c r="F93" s="7">
        <v>0</v>
      </c>
      <c r="G93" s="7">
        <v>1</v>
      </c>
      <c r="H93" s="7">
        <v>0</v>
      </c>
      <c r="I93" s="7">
        <v>0</v>
      </c>
      <c r="J93" s="13">
        <f t="shared" si="3"/>
        <v>1</v>
      </c>
      <c r="K93" s="11">
        <v>19202</v>
      </c>
      <c r="L93" s="58" t="s">
        <v>1121</v>
      </c>
      <c r="M93" s="8">
        <f t="shared" si="4"/>
        <v>5.2077908551192582</v>
      </c>
      <c r="N93" s="7" t="str">
        <f t="shared" si="5"/>
        <v>Baixa</v>
      </c>
      <c r="O93" s="67"/>
      <c r="P93" s="67"/>
      <c r="Q93" s="67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1114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1118</v>
      </c>
      <c r="D95" s="45" t="s">
        <v>102</v>
      </c>
      <c r="E95" s="14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1115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1117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1118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O98" s="75"/>
      <c r="P98" s="75"/>
      <c r="Q98" s="75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1114</v>
      </c>
      <c r="D99" s="45" t="s">
        <v>36</v>
      </c>
      <c r="E99" s="14" t="s">
        <v>856</v>
      </c>
      <c r="F99" s="7">
        <v>0</v>
      </c>
      <c r="G99" s="7">
        <v>0</v>
      </c>
      <c r="H99" s="7">
        <v>3</v>
      </c>
      <c r="I99" s="7">
        <v>0</v>
      </c>
      <c r="J99" s="13">
        <f t="shared" si="3"/>
        <v>3</v>
      </c>
      <c r="K99" s="11">
        <v>14508</v>
      </c>
      <c r="L99" s="58" t="s">
        <v>1121</v>
      </c>
      <c r="M99" s="8">
        <f t="shared" si="4"/>
        <v>20.678246484698096</v>
      </c>
      <c r="N99" s="7" t="str">
        <f t="shared" si="5"/>
        <v>Baixa</v>
      </c>
      <c r="O99" s="77"/>
      <c r="P99" s="77"/>
      <c r="Q99" s="77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1110</v>
      </c>
      <c r="D100" s="45" t="s">
        <v>20</v>
      </c>
      <c r="E100" s="14" t="s">
        <v>129</v>
      </c>
      <c r="F100" s="7">
        <v>1</v>
      </c>
      <c r="G100" s="7">
        <v>1</v>
      </c>
      <c r="H100" s="7">
        <v>0</v>
      </c>
      <c r="I100" s="7">
        <v>1</v>
      </c>
      <c r="J100" s="13">
        <f t="shared" si="3"/>
        <v>3</v>
      </c>
      <c r="K100" s="11">
        <v>4835</v>
      </c>
      <c r="L100" s="58" t="s">
        <v>1121</v>
      </c>
      <c r="M100" s="8">
        <f t="shared" si="4"/>
        <v>62.047569803516026</v>
      </c>
      <c r="N100" s="7" t="str">
        <f t="shared" si="5"/>
        <v>Baixa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1108</v>
      </c>
      <c r="D101" s="45" t="s">
        <v>98</v>
      </c>
      <c r="E101" s="14" t="s">
        <v>130</v>
      </c>
      <c r="F101" s="7">
        <v>4</v>
      </c>
      <c r="G101" s="7">
        <v>1</v>
      </c>
      <c r="H101" s="7">
        <v>6</v>
      </c>
      <c r="I101" s="7">
        <v>1</v>
      </c>
      <c r="J101" s="13">
        <f t="shared" si="3"/>
        <v>12</v>
      </c>
      <c r="K101" s="11">
        <v>39520</v>
      </c>
      <c r="L101" s="58" t="s">
        <v>1122</v>
      </c>
      <c r="M101" s="8">
        <f t="shared" si="4"/>
        <v>30.364372469635629</v>
      </c>
      <c r="N101" s="7" t="str">
        <f t="shared" si="5"/>
        <v>Baixa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1114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O102" s="77"/>
      <c r="P102" s="77"/>
      <c r="Q102" s="77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1108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1110</v>
      </c>
      <c r="D104" s="45" t="s">
        <v>20</v>
      </c>
      <c r="E104" s="14" t="s">
        <v>133</v>
      </c>
      <c r="F104" s="7">
        <v>1</v>
      </c>
      <c r="G104" s="7">
        <v>0</v>
      </c>
      <c r="H104" s="7">
        <v>0</v>
      </c>
      <c r="I104" s="7">
        <v>0</v>
      </c>
      <c r="J104" s="13">
        <f t="shared" si="3"/>
        <v>1</v>
      </c>
      <c r="K104" s="11">
        <v>4074</v>
      </c>
      <c r="L104" s="58" t="s">
        <v>1121</v>
      </c>
      <c r="M104" s="8">
        <f t="shared" si="4"/>
        <v>24.545900834560626</v>
      </c>
      <c r="N104" s="7" t="str">
        <f t="shared" si="5"/>
        <v>Baixa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1117</v>
      </c>
      <c r="D105" s="45" t="s">
        <v>80</v>
      </c>
      <c r="E105" s="14" t="s">
        <v>134</v>
      </c>
      <c r="F105" s="7">
        <v>0</v>
      </c>
      <c r="G105" s="7">
        <v>2</v>
      </c>
      <c r="H105" s="7">
        <v>8</v>
      </c>
      <c r="I105" s="7">
        <v>1</v>
      </c>
      <c r="J105" s="13">
        <f t="shared" si="3"/>
        <v>11</v>
      </c>
      <c r="K105" s="11">
        <v>24663</v>
      </c>
      <c r="L105" s="58" t="s">
        <v>1121</v>
      </c>
      <c r="M105" s="8">
        <f t="shared" si="4"/>
        <v>44.601224506345538</v>
      </c>
      <c r="N105" s="7" t="str">
        <f t="shared" si="5"/>
        <v>Baixa</v>
      </c>
      <c r="O105" s="75"/>
      <c r="P105" s="75"/>
      <c r="Q105" s="75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1118</v>
      </c>
      <c r="D106" s="45" t="s">
        <v>135</v>
      </c>
      <c r="E106" s="14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1117</v>
      </c>
      <c r="D107" s="45" t="s">
        <v>80</v>
      </c>
      <c r="E107" s="14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1114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1</v>
      </c>
      <c r="J108" s="13">
        <f t="shared" si="3"/>
        <v>1</v>
      </c>
      <c r="K108" s="11">
        <v>14075</v>
      </c>
      <c r="L108" s="58" t="s">
        <v>1121</v>
      </c>
      <c r="M108" s="8">
        <f t="shared" si="4"/>
        <v>7.1047957371225579</v>
      </c>
      <c r="N108" s="7" t="str">
        <f t="shared" si="5"/>
        <v>Baixa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1108</v>
      </c>
      <c r="D109" s="45" t="s">
        <v>11</v>
      </c>
      <c r="E109" s="14" t="s">
        <v>139</v>
      </c>
      <c r="F109" s="7">
        <v>1</v>
      </c>
      <c r="G109" s="7">
        <v>6</v>
      </c>
      <c r="H109" s="7">
        <v>5</v>
      </c>
      <c r="I109" s="7">
        <v>0</v>
      </c>
      <c r="J109" s="13">
        <f t="shared" si="3"/>
        <v>12</v>
      </c>
      <c r="K109" s="11">
        <v>3616</v>
      </c>
      <c r="L109" s="58" t="s">
        <v>1121</v>
      </c>
      <c r="M109" s="8">
        <f t="shared" si="4"/>
        <v>331.85840707964599</v>
      </c>
      <c r="N109" s="7" t="str">
        <f t="shared" si="5"/>
        <v>Alta</v>
      </c>
      <c r="O109" s="77"/>
      <c r="P109" s="77"/>
      <c r="Q109" s="7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1114</v>
      </c>
      <c r="D110" s="45" t="s">
        <v>36</v>
      </c>
      <c r="E110" s="14" t="s">
        <v>140</v>
      </c>
      <c r="F110" s="7">
        <v>0</v>
      </c>
      <c r="G110" s="7">
        <v>1</v>
      </c>
      <c r="H110" s="7">
        <v>0</v>
      </c>
      <c r="I110" s="7">
        <v>0</v>
      </c>
      <c r="J110" s="13">
        <f t="shared" si="3"/>
        <v>1</v>
      </c>
      <c r="K110" s="11">
        <v>11514</v>
      </c>
      <c r="L110" s="58" t="s">
        <v>1121</v>
      </c>
      <c r="M110" s="8">
        <f t="shared" si="4"/>
        <v>8.6850790342192123</v>
      </c>
      <c r="N110" s="7" t="str">
        <f t="shared" si="5"/>
        <v>Baixa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1113</v>
      </c>
      <c r="D111" s="45" t="s">
        <v>30</v>
      </c>
      <c r="E111" s="14" t="s">
        <v>141</v>
      </c>
      <c r="F111" s="7">
        <v>0</v>
      </c>
      <c r="G111" s="7">
        <v>1</v>
      </c>
      <c r="H111" s="7">
        <v>0</v>
      </c>
      <c r="I111" s="7">
        <v>0</v>
      </c>
      <c r="J111" s="13">
        <f t="shared" si="3"/>
        <v>1</v>
      </c>
      <c r="K111" s="11">
        <v>9382</v>
      </c>
      <c r="L111" s="58" t="s">
        <v>1121</v>
      </c>
      <c r="M111" s="8">
        <f t="shared" si="4"/>
        <v>10.658708164570454</v>
      </c>
      <c r="N111" s="7" t="str">
        <f t="shared" si="5"/>
        <v>Baixa</v>
      </c>
      <c r="O111" s="77"/>
      <c r="P111" s="77"/>
      <c r="Q111" s="77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1107</v>
      </c>
      <c r="D112" s="45" t="s">
        <v>142</v>
      </c>
      <c r="E112" s="14" t="s">
        <v>143</v>
      </c>
      <c r="F112" s="7">
        <v>0</v>
      </c>
      <c r="G112" s="7">
        <v>0</v>
      </c>
      <c r="H112" s="7">
        <v>0</v>
      </c>
      <c r="I112" s="7">
        <v>1</v>
      </c>
      <c r="J112" s="13">
        <f t="shared" si="3"/>
        <v>1</v>
      </c>
      <c r="K112" s="11">
        <v>2677</v>
      </c>
      <c r="L112" s="58" t="s">
        <v>1121</v>
      </c>
      <c r="M112" s="8">
        <f t="shared" si="4"/>
        <v>37.355248412401941</v>
      </c>
      <c r="N112" s="7" t="str">
        <f t="shared" si="5"/>
        <v>Baixa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1108</v>
      </c>
      <c r="D113" s="45" t="s">
        <v>11</v>
      </c>
      <c r="E113" s="14" t="s">
        <v>144</v>
      </c>
      <c r="F113" s="7">
        <v>1</v>
      </c>
      <c r="G113" s="7">
        <v>4</v>
      </c>
      <c r="H113" s="7">
        <v>2</v>
      </c>
      <c r="I113" s="7">
        <v>1</v>
      </c>
      <c r="J113" s="13">
        <f t="shared" si="3"/>
        <v>8</v>
      </c>
      <c r="K113" s="11">
        <v>11495</v>
      </c>
      <c r="L113" s="58" t="s">
        <v>1121</v>
      </c>
      <c r="M113" s="8">
        <f t="shared" si="4"/>
        <v>69.595476294040893</v>
      </c>
      <c r="N113" s="7" t="str">
        <f t="shared" si="5"/>
        <v>Baixa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1108</v>
      </c>
      <c r="D114" s="45" t="s">
        <v>98</v>
      </c>
      <c r="E114" s="14" t="s">
        <v>145</v>
      </c>
      <c r="F114" s="7">
        <v>3</v>
      </c>
      <c r="G114" s="7">
        <v>4</v>
      </c>
      <c r="H114" s="7">
        <v>8</v>
      </c>
      <c r="I114" s="7">
        <v>7</v>
      </c>
      <c r="J114" s="13">
        <f t="shared" si="3"/>
        <v>22</v>
      </c>
      <c r="K114" s="11">
        <v>44377</v>
      </c>
      <c r="L114" s="58" t="s">
        <v>1122</v>
      </c>
      <c r="M114" s="8">
        <f t="shared" si="4"/>
        <v>49.575230412150439</v>
      </c>
      <c r="N114" s="7" t="str">
        <f t="shared" si="5"/>
        <v>Baixa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1115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1109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1114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1112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O118" s="65"/>
      <c r="P118" s="65"/>
      <c r="Q118" s="65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1114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O119" s="75"/>
      <c r="P119" s="75"/>
      <c r="Q119" s="75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1114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O120" s="74"/>
      <c r="P120" s="74"/>
      <c r="Q120" s="74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1114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1113</v>
      </c>
      <c r="D122" s="45" t="s">
        <v>28</v>
      </c>
      <c r="E122" s="14" t="s">
        <v>153</v>
      </c>
      <c r="F122" s="7">
        <v>2</v>
      </c>
      <c r="G122" s="7">
        <v>6</v>
      </c>
      <c r="H122" s="7">
        <v>7</v>
      </c>
      <c r="I122" s="7">
        <v>4</v>
      </c>
      <c r="J122" s="13">
        <f t="shared" si="3"/>
        <v>19</v>
      </c>
      <c r="K122" s="11">
        <v>3711</v>
      </c>
      <c r="L122" s="58" t="s">
        <v>1121</v>
      </c>
      <c r="M122" s="8">
        <f t="shared" si="4"/>
        <v>511.99137698733495</v>
      </c>
      <c r="N122" s="7" t="str">
        <f t="shared" si="5"/>
        <v>Muito Alta</v>
      </c>
      <c r="O122" s="61"/>
      <c r="P122" s="61"/>
      <c r="Q122" s="61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1114</v>
      </c>
      <c r="D123" s="45" t="s">
        <v>33</v>
      </c>
      <c r="E123" s="14" t="s">
        <v>154</v>
      </c>
      <c r="F123" s="7">
        <v>0</v>
      </c>
      <c r="G123" s="7">
        <v>0</v>
      </c>
      <c r="H123" s="7">
        <v>1</v>
      </c>
      <c r="I123" s="7">
        <v>0</v>
      </c>
      <c r="J123" s="13">
        <f t="shared" si="3"/>
        <v>1</v>
      </c>
      <c r="K123" s="11">
        <v>16565</v>
      </c>
      <c r="L123" s="58" t="s">
        <v>1121</v>
      </c>
      <c r="M123" s="8">
        <f t="shared" si="4"/>
        <v>6.0368246302444915</v>
      </c>
      <c r="N123" s="7" t="str">
        <f t="shared" si="5"/>
        <v>Baixa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1114</v>
      </c>
      <c r="D124" s="45" t="s">
        <v>40</v>
      </c>
      <c r="E124" s="14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O124" s="65"/>
      <c r="P124" s="65"/>
      <c r="Q124" s="65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1107</v>
      </c>
      <c r="D125" s="45" t="s">
        <v>142</v>
      </c>
      <c r="E125" s="14" t="s">
        <v>156</v>
      </c>
      <c r="F125" s="7">
        <v>0</v>
      </c>
      <c r="G125" s="7">
        <v>3</v>
      </c>
      <c r="H125" s="7">
        <v>2</v>
      </c>
      <c r="I125" s="7">
        <v>1</v>
      </c>
      <c r="J125" s="13">
        <f t="shared" si="3"/>
        <v>6</v>
      </c>
      <c r="K125" s="11">
        <v>19738</v>
      </c>
      <c r="L125" s="58" t="s">
        <v>1121</v>
      </c>
      <c r="M125" s="8">
        <f t="shared" si="4"/>
        <v>30.39821663795724</v>
      </c>
      <c r="N125" s="7" t="str">
        <f t="shared" si="5"/>
        <v>Baixa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1118</v>
      </c>
      <c r="D126" s="45" t="s">
        <v>121</v>
      </c>
      <c r="E126" s="14" t="s">
        <v>157</v>
      </c>
      <c r="F126" s="7">
        <v>0</v>
      </c>
      <c r="G126" s="7">
        <v>3</v>
      </c>
      <c r="H126" s="7">
        <v>3</v>
      </c>
      <c r="I126" s="7">
        <v>3</v>
      </c>
      <c r="J126" s="13">
        <f t="shared" si="3"/>
        <v>9</v>
      </c>
      <c r="K126" s="11">
        <v>3810</v>
      </c>
      <c r="L126" s="58" t="s">
        <v>1121</v>
      </c>
      <c r="M126" s="8">
        <f t="shared" si="4"/>
        <v>236.22047244094489</v>
      </c>
      <c r="N126" s="7" t="str">
        <f t="shared" si="5"/>
        <v>Média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1112</v>
      </c>
      <c r="D127" s="45" t="s">
        <v>26</v>
      </c>
      <c r="E127" s="14" t="s">
        <v>158</v>
      </c>
      <c r="F127" s="7">
        <v>71</v>
      </c>
      <c r="G127" s="7">
        <v>25</v>
      </c>
      <c r="H127" s="7">
        <v>33</v>
      </c>
      <c r="I127" s="7">
        <v>83</v>
      </c>
      <c r="J127" s="13">
        <f t="shared" si="3"/>
        <v>212</v>
      </c>
      <c r="K127" s="11">
        <v>53866</v>
      </c>
      <c r="L127" s="58" t="s">
        <v>1122</v>
      </c>
      <c r="M127" s="8">
        <f t="shared" si="4"/>
        <v>393.56922734192256</v>
      </c>
      <c r="N127" s="7" t="str">
        <f t="shared" si="5"/>
        <v>Alta</v>
      </c>
      <c r="O127" s="65"/>
      <c r="P127" s="65"/>
      <c r="Q127" s="65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1114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O128" s="74"/>
      <c r="P128" s="75"/>
      <c r="Q128" s="75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1111</v>
      </c>
      <c r="D129" s="45" t="s">
        <v>24</v>
      </c>
      <c r="E129" s="14" t="s">
        <v>160</v>
      </c>
      <c r="F129" s="7">
        <v>1</v>
      </c>
      <c r="G129" s="7">
        <v>1</v>
      </c>
      <c r="H129" s="7">
        <v>2</v>
      </c>
      <c r="I129" s="7">
        <v>1</v>
      </c>
      <c r="J129" s="13">
        <f t="shared" si="3"/>
        <v>5</v>
      </c>
      <c r="K129" s="11">
        <v>8029</v>
      </c>
      <c r="L129" s="58" t="s">
        <v>1121</v>
      </c>
      <c r="M129" s="8">
        <f t="shared" si="4"/>
        <v>62.274255822642921</v>
      </c>
      <c r="N129" s="7" t="str">
        <f t="shared" si="5"/>
        <v>Baixa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1111</v>
      </c>
      <c r="D130" s="45" t="s">
        <v>24</v>
      </c>
      <c r="E130" s="14" t="s">
        <v>161</v>
      </c>
      <c r="F130" s="7">
        <v>5</v>
      </c>
      <c r="G130" s="7">
        <v>0</v>
      </c>
      <c r="H130" s="7">
        <v>2</v>
      </c>
      <c r="I130" s="7">
        <v>0</v>
      </c>
      <c r="J130" s="13">
        <f t="shared" si="3"/>
        <v>7</v>
      </c>
      <c r="K130" s="11">
        <v>15356</v>
      </c>
      <c r="L130" s="58" t="s">
        <v>1121</v>
      </c>
      <c r="M130" s="8">
        <f t="shared" si="4"/>
        <v>45.584787705131546</v>
      </c>
      <c r="N130" s="7" t="str">
        <f t="shared" si="5"/>
        <v>Baixa</v>
      </c>
      <c r="O130" s="77"/>
      <c r="P130" s="77"/>
      <c r="Q130" s="77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1114</v>
      </c>
      <c r="D131" s="45" t="s">
        <v>40</v>
      </c>
      <c r="E131" s="14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1112</v>
      </c>
      <c r="D132" s="45" t="s">
        <v>26</v>
      </c>
      <c r="E132" s="14" t="s">
        <v>163</v>
      </c>
      <c r="F132" s="7">
        <v>0</v>
      </c>
      <c r="G132" s="7">
        <v>0</v>
      </c>
      <c r="H132" s="7">
        <v>2</v>
      </c>
      <c r="I132" s="7">
        <v>2</v>
      </c>
      <c r="J132" s="13">
        <f t="shared" si="3"/>
        <v>4</v>
      </c>
      <c r="K132" s="11">
        <v>5612</v>
      </c>
      <c r="L132" s="58" t="s">
        <v>1121</v>
      </c>
      <c r="M132" s="8">
        <f t="shared" si="4"/>
        <v>71.275837491090527</v>
      </c>
      <c r="N132" s="7" t="str">
        <f t="shared" si="5"/>
        <v>Baixa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1109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O133" s="77"/>
      <c r="P133" s="77"/>
      <c r="Q133" s="77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1107</v>
      </c>
      <c r="D134" s="45" t="s">
        <v>142</v>
      </c>
      <c r="E134" s="14" t="s">
        <v>165</v>
      </c>
      <c r="F134" s="7">
        <v>1</v>
      </c>
      <c r="G134" s="7">
        <v>2</v>
      </c>
      <c r="H134" s="7">
        <v>1</v>
      </c>
      <c r="I134" s="7">
        <v>1</v>
      </c>
      <c r="J134" s="13">
        <f t="shared" si="6"/>
        <v>5</v>
      </c>
      <c r="K134" s="11">
        <v>12025</v>
      </c>
      <c r="L134" s="58" t="s">
        <v>1121</v>
      </c>
      <c r="M134" s="8">
        <f t="shared" si="7"/>
        <v>41.580041580041581</v>
      </c>
      <c r="N134" s="7" t="str">
        <f t="shared" si="8"/>
        <v>Baixa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1112</v>
      </c>
      <c r="D135" s="45" t="s">
        <v>26</v>
      </c>
      <c r="E135" s="14" t="s">
        <v>166</v>
      </c>
      <c r="F135" s="7">
        <v>3</v>
      </c>
      <c r="G135" s="7">
        <v>1</v>
      </c>
      <c r="H135" s="7">
        <v>6</v>
      </c>
      <c r="I135" s="7">
        <v>9</v>
      </c>
      <c r="J135" s="13">
        <f t="shared" si="6"/>
        <v>19</v>
      </c>
      <c r="K135" s="11">
        <v>14883</v>
      </c>
      <c r="L135" s="58" t="s">
        <v>1121</v>
      </c>
      <c r="M135" s="8">
        <f t="shared" si="7"/>
        <v>127.66243364912988</v>
      </c>
      <c r="N135" s="7" t="str">
        <f t="shared" si="8"/>
        <v>Média</v>
      </c>
      <c r="O135" s="74"/>
      <c r="P135" s="74"/>
      <c r="Q135" s="74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1110</v>
      </c>
      <c r="D136" s="45" t="s">
        <v>22</v>
      </c>
      <c r="E136" s="14" t="s">
        <v>167</v>
      </c>
      <c r="F136" s="7">
        <v>0</v>
      </c>
      <c r="G136" s="7">
        <v>1</v>
      </c>
      <c r="H136" s="7">
        <v>0</v>
      </c>
      <c r="I136" s="7">
        <v>0</v>
      </c>
      <c r="J136" s="13">
        <f t="shared" si="6"/>
        <v>1</v>
      </c>
      <c r="K136" s="11">
        <v>4498</v>
      </c>
      <c r="L136" s="58" t="s">
        <v>1121</v>
      </c>
      <c r="M136" s="8">
        <f t="shared" si="7"/>
        <v>22.232103156958647</v>
      </c>
      <c r="N136" s="7" t="str">
        <f t="shared" si="8"/>
        <v>Baixa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1115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O137" s="77"/>
      <c r="P137" s="77"/>
      <c r="Q137" s="77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1116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O138" s="77"/>
      <c r="P138" s="77"/>
      <c r="Q138" s="77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1</v>
      </c>
      <c r="G139" s="7">
        <v>1</v>
      </c>
      <c r="H139" s="7">
        <v>1</v>
      </c>
      <c r="I139" s="7">
        <v>0</v>
      </c>
      <c r="J139" s="13">
        <f t="shared" si="6"/>
        <v>3</v>
      </c>
      <c r="K139" s="11">
        <v>37856</v>
      </c>
      <c r="L139" s="58" t="s">
        <v>1122</v>
      </c>
      <c r="M139" s="8">
        <f t="shared" si="7"/>
        <v>7.924767540152156</v>
      </c>
      <c r="N139" s="7" t="str">
        <f t="shared" si="8"/>
        <v>Baixa</v>
      </c>
      <c r="O139" s="77"/>
      <c r="P139" s="77"/>
      <c r="Q139" s="77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1114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1108</v>
      </c>
      <c r="D141" s="45" t="s">
        <v>11</v>
      </c>
      <c r="E141" s="14" t="s">
        <v>172</v>
      </c>
      <c r="F141" s="7">
        <v>7</v>
      </c>
      <c r="G141" s="7">
        <v>14</v>
      </c>
      <c r="H141" s="7">
        <v>11</v>
      </c>
      <c r="I141" s="7">
        <v>9</v>
      </c>
      <c r="J141" s="13">
        <f t="shared" si="6"/>
        <v>41</v>
      </c>
      <c r="K141" s="11">
        <v>9679</v>
      </c>
      <c r="L141" s="58" t="s">
        <v>1121</v>
      </c>
      <c r="M141" s="8">
        <f t="shared" si="7"/>
        <v>423.59747907841717</v>
      </c>
      <c r="N141" s="7" t="str">
        <f t="shared" si="8"/>
        <v>Alta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1107</v>
      </c>
      <c r="D142" s="45" t="s">
        <v>142</v>
      </c>
      <c r="E142" s="14" t="s">
        <v>173</v>
      </c>
      <c r="F142" s="7">
        <v>5</v>
      </c>
      <c r="G142" s="7">
        <v>1</v>
      </c>
      <c r="H142" s="7">
        <v>2</v>
      </c>
      <c r="I142" s="7">
        <v>1</v>
      </c>
      <c r="J142" s="13">
        <f t="shared" si="6"/>
        <v>9</v>
      </c>
      <c r="K142" s="11">
        <v>16109</v>
      </c>
      <c r="L142" s="58" t="s">
        <v>1121</v>
      </c>
      <c r="M142" s="8">
        <f t="shared" si="7"/>
        <v>55.86938978210938</v>
      </c>
      <c r="N142" s="7" t="str">
        <f t="shared" si="8"/>
        <v>Baixa</v>
      </c>
      <c r="O142" s="74"/>
      <c r="P142" s="74"/>
      <c r="Q142" s="74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1110</v>
      </c>
      <c r="D143" s="45" t="s">
        <v>22</v>
      </c>
      <c r="E143" s="14" t="s">
        <v>174</v>
      </c>
      <c r="F143" s="7">
        <v>5</v>
      </c>
      <c r="G143" s="7">
        <v>2</v>
      </c>
      <c r="H143" s="7">
        <v>6</v>
      </c>
      <c r="I143" s="7">
        <v>2</v>
      </c>
      <c r="J143" s="13">
        <f t="shared" si="6"/>
        <v>15</v>
      </c>
      <c r="K143" s="11">
        <v>5420</v>
      </c>
      <c r="L143" s="58" t="s">
        <v>1121</v>
      </c>
      <c r="M143" s="8">
        <f t="shared" si="7"/>
        <v>276.75276752767525</v>
      </c>
      <c r="N143" s="7" t="str">
        <f t="shared" si="8"/>
        <v>Média</v>
      </c>
      <c r="O143" s="74"/>
      <c r="P143" s="74"/>
      <c r="Q143" s="74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1118</v>
      </c>
      <c r="D144" s="45" t="s">
        <v>102</v>
      </c>
      <c r="E144" s="14" t="s">
        <v>175</v>
      </c>
      <c r="F144" s="7">
        <v>0</v>
      </c>
      <c r="G144" s="7">
        <v>3</v>
      </c>
      <c r="H144" s="7">
        <v>5</v>
      </c>
      <c r="I144" s="7">
        <v>2</v>
      </c>
      <c r="J144" s="13">
        <f t="shared" si="6"/>
        <v>10</v>
      </c>
      <c r="K144" s="11">
        <v>15153</v>
      </c>
      <c r="L144" s="58" t="s">
        <v>1121</v>
      </c>
      <c r="M144" s="8">
        <f t="shared" si="7"/>
        <v>65.993532633801891</v>
      </c>
      <c r="N144" s="7" t="str">
        <f t="shared" si="8"/>
        <v>Baixa</v>
      </c>
      <c r="O144" s="75"/>
      <c r="P144" s="75"/>
      <c r="Q144" s="75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1114</v>
      </c>
      <c r="D145" s="45" t="s">
        <v>45</v>
      </c>
      <c r="E145" s="14" t="s">
        <v>176</v>
      </c>
      <c r="F145" s="7">
        <v>0</v>
      </c>
      <c r="G145" s="7">
        <v>1</v>
      </c>
      <c r="H145" s="7">
        <v>0</v>
      </c>
      <c r="I145" s="7">
        <v>1</v>
      </c>
      <c r="J145" s="13">
        <f t="shared" si="6"/>
        <v>2</v>
      </c>
      <c r="K145" s="11">
        <v>8601</v>
      </c>
      <c r="L145" s="58" t="s">
        <v>1121</v>
      </c>
      <c r="M145" s="8">
        <f t="shared" si="7"/>
        <v>23.253110103476338</v>
      </c>
      <c r="N145" s="7" t="str">
        <f t="shared" si="8"/>
        <v>Baixa</v>
      </c>
      <c r="O145" s="74"/>
      <c r="P145" s="74"/>
      <c r="Q145" s="74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1109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1113</v>
      </c>
      <c r="D147" s="45" t="s">
        <v>28</v>
      </c>
      <c r="E147" s="14" t="s">
        <v>178</v>
      </c>
      <c r="F147" s="7">
        <v>0</v>
      </c>
      <c r="G147" s="7">
        <v>1</v>
      </c>
      <c r="H147" s="7">
        <v>0</v>
      </c>
      <c r="I147" s="7">
        <v>0</v>
      </c>
      <c r="J147" s="13">
        <f t="shared" si="6"/>
        <v>1</v>
      </c>
      <c r="K147" s="11">
        <v>23586</v>
      </c>
      <c r="L147" s="58" t="s">
        <v>1121</v>
      </c>
      <c r="M147" s="8">
        <f t="shared" si="7"/>
        <v>4.2398032731281274</v>
      </c>
      <c r="N147" s="7" t="str">
        <f t="shared" si="8"/>
        <v>Baixa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1116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1116</v>
      </c>
      <c r="D149" s="45" t="s">
        <v>41</v>
      </c>
      <c r="E149" s="14" t="s">
        <v>180</v>
      </c>
      <c r="F149" s="7">
        <v>0</v>
      </c>
      <c r="G149" s="7">
        <v>1</v>
      </c>
      <c r="H149" s="7">
        <v>2</v>
      </c>
      <c r="I149" s="7">
        <v>1</v>
      </c>
      <c r="J149" s="13">
        <f t="shared" si="6"/>
        <v>4</v>
      </c>
      <c r="K149" s="11">
        <v>25327</v>
      </c>
      <c r="L149" s="58" t="s">
        <v>1122</v>
      </c>
      <c r="M149" s="8">
        <f t="shared" si="7"/>
        <v>15.793422039720456</v>
      </c>
      <c r="N149" s="7" t="str">
        <f t="shared" si="8"/>
        <v>Baixa</v>
      </c>
      <c r="O149" s="75"/>
      <c r="P149" s="75"/>
      <c r="Q149" s="75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1115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O150" s="77"/>
      <c r="P150" s="77"/>
      <c r="Q150" s="77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1110</v>
      </c>
      <c r="D151" s="45" t="s">
        <v>20</v>
      </c>
      <c r="E151" s="14" t="s">
        <v>182</v>
      </c>
      <c r="F151" s="7">
        <v>0</v>
      </c>
      <c r="G151" s="7">
        <v>2</v>
      </c>
      <c r="H151" s="7">
        <v>6</v>
      </c>
      <c r="I151" s="7">
        <v>3</v>
      </c>
      <c r="J151" s="13">
        <f t="shared" si="6"/>
        <v>11</v>
      </c>
      <c r="K151" s="11">
        <v>91503</v>
      </c>
      <c r="L151" s="58" t="s">
        <v>1123</v>
      </c>
      <c r="M151" s="8">
        <f t="shared" si="7"/>
        <v>12.021463777143918</v>
      </c>
      <c r="N151" s="7" t="str">
        <f t="shared" si="8"/>
        <v>Baixa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0</v>
      </c>
      <c r="I152" s="7">
        <v>1</v>
      </c>
      <c r="J152" s="13">
        <f t="shared" si="6"/>
        <v>1</v>
      </c>
      <c r="K152" s="11">
        <v>9396</v>
      </c>
      <c r="L152" s="58" t="s">
        <v>1121</v>
      </c>
      <c r="M152" s="8">
        <f t="shared" si="7"/>
        <v>10.642826734780758</v>
      </c>
      <c r="N152" s="7" t="str">
        <f t="shared" si="8"/>
        <v>Baixa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1114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1113</v>
      </c>
      <c r="D154" s="45" t="s">
        <v>28</v>
      </c>
      <c r="E154" s="14" t="s">
        <v>185</v>
      </c>
      <c r="F154" s="7">
        <v>1</v>
      </c>
      <c r="G154" s="7">
        <v>0</v>
      </c>
      <c r="H154" s="7">
        <v>1</v>
      </c>
      <c r="I154" s="7">
        <v>0</v>
      </c>
      <c r="J154" s="13">
        <f t="shared" si="6"/>
        <v>2</v>
      </c>
      <c r="K154" s="11">
        <v>19007</v>
      </c>
      <c r="L154" s="58" t="s">
        <v>1121</v>
      </c>
      <c r="M154" s="8">
        <f t="shared" si="7"/>
        <v>10.522439101383702</v>
      </c>
      <c r="N154" s="7" t="str">
        <f t="shared" si="8"/>
        <v>Baixa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1108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O155" s="77"/>
      <c r="P155" s="77"/>
      <c r="Q155" s="77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1114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7"/>
      <c r="P156" s="77"/>
      <c r="Q156" s="77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1112</v>
      </c>
      <c r="D157" s="45" t="s">
        <v>26</v>
      </c>
      <c r="E157" s="14" t="s">
        <v>188</v>
      </c>
      <c r="F157" s="7">
        <v>1</v>
      </c>
      <c r="G157" s="7">
        <v>3</v>
      </c>
      <c r="H157" s="7">
        <v>7</v>
      </c>
      <c r="I157" s="7">
        <v>1</v>
      </c>
      <c r="J157" s="13">
        <f t="shared" si="6"/>
        <v>12</v>
      </c>
      <c r="K157" s="11">
        <v>11439</v>
      </c>
      <c r="L157" s="58" t="s">
        <v>1121</v>
      </c>
      <c r="M157" s="8">
        <f t="shared" si="7"/>
        <v>104.90427484920011</v>
      </c>
      <c r="N157" s="7" t="str">
        <f t="shared" si="8"/>
        <v>Média</v>
      </c>
      <c r="O157" s="74"/>
      <c r="P157" s="74"/>
      <c r="Q157" s="74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1114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1112</v>
      </c>
      <c r="D159" s="45" t="s">
        <v>26</v>
      </c>
      <c r="E159" s="14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1117</v>
      </c>
      <c r="D160" s="45" t="s">
        <v>71</v>
      </c>
      <c r="E160" s="14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1114</v>
      </c>
      <c r="D161" s="45" t="s">
        <v>40</v>
      </c>
      <c r="E161" s="14" t="s">
        <v>192</v>
      </c>
      <c r="F161" s="7">
        <v>1</v>
      </c>
      <c r="G161" s="7">
        <v>6</v>
      </c>
      <c r="H161" s="7">
        <v>0</v>
      </c>
      <c r="I161" s="7">
        <v>0</v>
      </c>
      <c r="J161" s="13">
        <f t="shared" si="6"/>
        <v>7</v>
      </c>
      <c r="K161" s="11">
        <v>21180</v>
      </c>
      <c r="L161" s="58" t="s">
        <v>1121</v>
      </c>
      <c r="M161" s="8">
        <f t="shared" si="7"/>
        <v>33.050047214353164</v>
      </c>
      <c r="N161" s="7" t="str">
        <f t="shared" si="8"/>
        <v>Baixa</v>
      </c>
      <c r="O161" s="65"/>
      <c r="P161" s="65"/>
      <c r="Q161" s="65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1112</v>
      </c>
      <c r="D162" s="45" t="s">
        <v>26</v>
      </c>
      <c r="E162" s="14" t="s">
        <v>193</v>
      </c>
      <c r="F162" s="7">
        <v>2</v>
      </c>
      <c r="G162" s="7">
        <v>1</v>
      </c>
      <c r="H162" s="7">
        <v>0</v>
      </c>
      <c r="I162" s="7">
        <v>0</v>
      </c>
      <c r="J162" s="13">
        <f t="shared" si="6"/>
        <v>3</v>
      </c>
      <c r="K162" s="11">
        <v>19144</v>
      </c>
      <c r="L162" s="58" t="s">
        <v>1121</v>
      </c>
      <c r="M162" s="8">
        <f t="shared" si="7"/>
        <v>15.670706226493939</v>
      </c>
      <c r="N162" s="7" t="str">
        <f t="shared" si="8"/>
        <v>Baixa</v>
      </c>
      <c r="O162" s="77"/>
      <c r="P162" s="77"/>
      <c r="Q162" s="7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1111</v>
      </c>
      <c r="D163" s="45" t="s">
        <v>24</v>
      </c>
      <c r="E163" s="14" t="s">
        <v>194</v>
      </c>
      <c r="F163" s="7">
        <v>20</v>
      </c>
      <c r="G163" s="7">
        <v>24</v>
      </c>
      <c r="H163" s="7">
        <v>3</v>
      </c>
      <c r="I163" s="7">
        <v>1</v>
      </c>
      <c r="J163" s="13">
        <f t="shared" si="6"/>
        <v>48</v>
      </c>
      <c r="K163" s="11">
        <v>9986</v>
      </c>
      <c r="L163" s="58" t="s">
        <v>1121</v>
      </c>
      <c r="M163" s="8">
        <f t="shared" si="7"/>
        <v>480.67294211896655</v>
      </c>
      <c r="N163" s="7" t="str">
        <f t="shared" si="8"/>
        <v>Alta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1114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O164" s="77"/>
      <c r="P164" s="77"/>
      <c r="Q164" s="77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1114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1114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O166" s="77"/>
      <c r="P166" s="77"/>
      <c r="Q166" s="77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1116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O167" s="66"/>
      <c r="P167" s="66"/>
      <c r="Q167" s="66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1107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O168" s="75"/>
      <c r="P168" s="75"/>
      <c r="Q168" s="75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1114</v>
      </c>
      <c r="D169" s="45" t="s">
        <v>45</v>
      </c>
      <c r="E169" s="14" t="s">
        <v>200</v>
      </c>
      <c r="F169" s="7">
        <v>1</v>
      </c>
      <c r="G169" s="7">
        <v>3</v>
      </c>
      <c r="H169" s="7">
        <v>2</v>
      </c>
      <c r="I169" s="7">
        <v>3</v>
      </c>
      <c r="J169" s="13">
        <f t="shared" si="6"/>
        <v>9</v>
      </c>
      <c r="K169" s="11">
        <v>17739</v>
      </c>
      <c r="L169" s="58" t="s">
        <v>1121</v>
      </c>
      <c r="M169" s="8">
        <f t="shared" si="7"/>
        <v>50.735667174023334</v>
      </c>
      <c r="N169" s="7" t="str">
        <f t="shared" si="8"/>
        <v>Baixa</v>
      </c>
      <c r="O169" s="77"/>
      <c r="P169" s="77"/>
      <c r="Q169" s="77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1115</v>
      </c>
      <c r="D170" s="45" t="s">
        <v>38</v>
      </c>
      <c r="E170" s="14" t="s">
        <v>201</v>
      </c>
      <c r="F170" s="7">
        <v>1</v>
      </c>
      <c r="G170" s="7">
        <v>1</v>
      </c>
      <c r="H170" s="7">
        <v>2</v>
      </c>
      <c r="I170" s="7">
        <v>4</v>
      </c>
      <c r="J170" s="13">
        <f t="shared" si="6"/>
        <v>8</v>
      </c>
      <c r="K170" s="11">
        <v>74691</v>
      </c>
      <c r="L170" s="58" t="s">
        <v>1123</v>
      </c>
      <c r="M170" s="8">
        <f t="shared" si="7"/>
        <v>10.710795142654403</v>
      </c>
      <c r="N170" s="7" t="str">
        <f t="shared" si="8"/>
        <v>Baixa</v>
      </c>
      <c r="O170" s="74"/>
      <c r="P170" s="74"/>
      <c r="Q170" s="74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1108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O171" s="75"/>
      <c r="P171" s="75"/>
      <c r="Q171" s="75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1116</v>
      </c>
      <c r="D172" s="45" t="s">
        <v>41</v>
      </c>
      <c r="E172" s="14" t="s">
        <v>203</v>
      </c>
      <c r="F172" s="7">
        <v>0</v>
      </c>
      <c r="G172" s="7">
        <v>0</v>
      </c>
      <c r="H172" s="7">
        <v>1</v>
      </c>
      <c r="I172" s="7">
        <v>0</v>
      </c>
      <c r="J172" s="13">
        <f t="shared" si="6"/>
        <v>1</v>
      </c>
      <c r="K172" s="11">
        <v>3629</v>
      </c>
      <c r="L172" s="58" t="s">
        <v>1121</v>
      </c>
      <c r="M172" s="8">
        <f t="shared" si="7"/>
        <v>27.555800496004412</v>
      </c>
      <c r="N172" s="7" t="str">
        <f t="shared" si="8"/>
        <v>Baixa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1113</v>
      </c>
      <c r="D173" s="45" t="s">
        <v>28</v>
      </c>
      <c r="E173" s="14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O173" s="75"/>
      <c r="P173" s="75"/>
      <c r="Q173" s="75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1118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1114</v>
      </c>
      <c r="D175" s="45" t="s">
        <v>33</v>
      </c>
      <c r="E175" s="14" t="s">
        <v>206</v>
      </c>
      <c r="F175" s="7">
        <v>0</v>
      </c>
      <c r="G175" s="7">
        <v>1</v>
      </c>
      <c r="H175" s="7">
        <v>0</v>
      </c>
      <c r="I175" s="7">
        <v>1</v>
      </c>
      <c r="J175" s="13">
        <f t="shared" si="6"/>
        <v>2</v>
      </c>
      <c r="K175" s="11">
        <v>21703</v>
      </c>
      <c r="L175" s="58" t="s">
        <v>1121</v>
      </c>
      <c r="M175" s="8">
        <f t="shared" si="7"/>
        <v>9.2153158549509282</v>
      </c>
      <c r="N175" s="7" t="str">
        <f t="shared" si="8"/>
        <v>Baixa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1108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1110</v>
      </c>
      <c r="D177" s="45" t="s">
        <v>22</v>
      </c>
      <c r="E177" s="14" t="s">
        <v>208</v>
      </c>
      <c r="F177" s="7">
        <v>9</v>
      </c>
      <c r="G177" s="7">
        <v>2</v>
      </c>
      <c r="H177" s="7">
        <v>2</v>
      </c>
      <c r="I177" s="7">
        <v>9</v>
      </c>
      <c r="J177" s="13">
        <f t="shared" si="6"/>
        <v>22</v>
      </c>
      <c r="K177" s="11">
        <v>7017</v>
      </c>
      <c r="L177" s="58" t="s">
        <v>1121</v>
      </c>
      <c r="M177" s="8">
        <f t="shared" si="7"/>
        <v>313.52429813310533</v>
      </c>
      <c r="N177" s="7" t="str">
        <f t="shared" si="8"/>
        <v>Alta</v>
      </c>
      <c r="O177" s="67"/>
      <c r="P177" s="67"/>
      <c r="Q177" s="67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1107</v>
      </c>
      <c r="D178" s="45" t="s">
        <v>142</v>
      </c>
      <c r="E178" s="14" t="s">
        <v>209</v>
      </c>
      <c r="F178" s="7">
        <v>6</v>
      </c>
      <c r="G178" s="7">
        <v>2</v>
      </c>
      <c r="H178" s="7">
        <v>2</v>
      </c>
      <c r="I178" s="7">
        <v>1</v>
      </c>
      <c r="J178" s="13">
        <f t="shared" si="6"/>
        <v>11</v>
      </c>
      <c r="K178" s="11">
        <v>10425</v>
      </c>
      <c r="L178" s="58" t="s">
        <v>1121</v>
      </c>
      <c r="M178" s="8">
        <f t="shared" si="7"/>
        <v>105.515587529976</v>
      </c>
      <c r="N178" s="7" t="str">
        <f t="shared" si="8"/>
        <v>Média</v>
      </c>
      <c r="O178" s="75"/>
      <c r="P178" s="75"/>
      <c r="Q178" s="75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1115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1109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2</v>
      </c>
      <c r="I180" s="7">
        <v>0</v>
      </c>
      <c r="J180" s="13">
        <f t="shared" si="6"/>
        <v>2</v>
      </c>
      <c r="K180" s="11">
        <v>5709</v>
      </c>
      <c r="L180" s="58" t="s">
        <v>1121</v>
      </c>
      <c r="M180" s="8">
        <f t="shared" si="7"/>
        <v>35.032404974601512</v>
      </c>
      <c r="N180" s="7" t="str">
        <f t="shared" si="8"/>
        <v>Baixa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0</v>
      </c>
      <c r="G181" s="7">
        <v>1</v>
      </c>
      <c r="H181" s="7">
        <v>3</v>
      </c>
      <c r="I181" s="7">
        <v>3</v>
      </c>
      <c r="J181" s="13">
        <f t="shared" si="6"/>
        <v>7</v>
      </c>
      <c r="K181" s="11">
        <v>15368</v>
      </c>
      <c r="L181" s="58" t="s">
        <v>1121</v>
      </c>
      <c r="M181" s="8">
        <f t="shared" si="7"/>
        <v>45.549193128578864</v>
      </c>
      <c r="N181" s="7" t="str">
        <f t="shared" si="8"/>
        <v>Baixa</v>
      </c>
      <c r="O181" s="75"/>
      <c r="P181" s="75"/>
      <c r="Q181" s="75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1117</v>
      </c>
      <c r="D182" s="45" t="s">
        <v>80</v>
      </c>
      <c r="E182" s="14" t="s">
        <v>213</v>
      </c>
      <c r="F182" s="7">
        <v>3</v>
      </c>
      <c r="G182" s="7">
        <v>6</v>
      </c>
      <c r="H182" s="7">
        <v>5</v>
      </c>
      <c r="I182" s="7">
        <v>4</v>
      </c>
      <c r="J182" s="13">
        <f t="shared" si="6"/>
        <v>18</v>
      </c>
      <c r="K182" s="11">
        <v>13397</v>
      </c>
      <c r="L182" s="58" t="s">
        <v>1121</v>
      </c>
      <c r="M182" s="8">
        <f t="shared" si="7"/>
        <v>134.35843845637083</v>
      </c>
      <c r="N182" s="7" t="str">
        <f t="shared" si="8"/>
        <v>Média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1115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1116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O184" s="63"/>
      <c r="P184" s="63"/>
      <c r="Q184" s="63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1114</v>
      </c>
      <c r="D185" s="45" t="s">
        <v>45</v>
      </c>
      <c r="E185" s="14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1118</v>
      </c>
      <c r="D186" s="45" t="s">
        <v>102</v>
      </c>
      <c r="E186" s="14" t="s">
        <v>217</v>
      </c>
      <c r="F186" s="7">
        <v>2</v>
      </c>
      <c r="G186" s="7">
        <v>0</v>
      </c>
      <c r="H186" s="7">
        <v>0</v>
      </c>
      <c r="I186" s="7">
        <v>0</v>
      </c>
      <c r="J186" s="13">
        <f t="shared" si="6"/>
        <v>2</v>
      </c>
      <c r="K186" s="11">
        <v>7590</v>
      </c>
      <c r="L186" s="58" t="s">
        <v>1121</v>
      </c>
      <c r="M186" s="8">
        <f t="shared" si="7"/>
        <v>26.350461133069828</v>
      </c>
      <c r="N186" s="7" t="str">
        <f t="shared" si="8"/>
        <v>Baixa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1112</v>
      </c>
      <c r="D187" s="45" t="s">
        <v>26</v>
      </c>
      <c r="E187" s="14" t="s">
        <v>218</v>
      </c>
      <c r="F187" s="7">
        <v>0</v>
      </c>
      <c r="G187" s="7">
        <v>1</v>
      </c>
      <c r="H187" s="7">
        <v>4</v>
      </c>
      <c r="I187" s="7">
        <v>2</v>
      </c>
      <c r="J187" s="13">
        <f t="shared" si="6"/>
        <v>7</v>
      </c>
      <c r="K187" s="11">
        <v>28366</v>
      </c>
      <c r="L187" s="58" t="s">
        <v>1122</v>
      </c>
      <c r="M187" s="8">
        <f t="shared" si="7"/>
        <v>24.677430726926602</v>
      </c>
      <c r="N187" s="7" t="str">
        <f t="shared" si="8"/>
        <v>Baixa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1115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1</v>
      </c>
      <c r="H189" s="7">
        <v>0</v>
      </c>
      <c r="I189" s="7">
        <v>0</v>
      </c>
      <c r="J189" s="13">
        <f t="shared" si="6"/>
        <v>1</v>
      </c>
      <c r="K189" s="11">
        <v>8907</v>
      </c>
      <c r="L189" s="58" t="s">
        <v>1121</v>
      </c>
      <c r="M189" s="8">
        <f t="shared" si="7"/>
        <v>11.227124733355787</v>
      </c>
      <c r="N189" s="7" t="str">
        <f t="shared" si="8"/>
        <v>Baixa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1111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1113</v>
      </c>
      <c r="D191" s="45" t="s">
        <v>30</v>
      </c>
      <c r="E191" s="14" t="s">
        <v>222</v>
      </c>
      <c r="F191" s="7">
        <v>0</v>
      </c>
      <c r="G191" s="7">
        <v>1</v>
      </c>
      <c r="H191" s="7">
        <v>0</v>
      </c>
      <c r="I191" s="7">
        <v>0</v>
      </c>
      <c r="J191" s="13">
        <f t="shared" si="6"/>
        <v>1</v>
      </c>
      <c r="K191" s="11">
        <v>7090</v>
      </c>
      <c r="L191" s="58" t="s">
        <v>1121</v>
      </c>
      <c r="M191" s="8">
        <f t="shared" si="7"/>
        <v>14.104372355430183</v>
      </c>
      <c r="N191" s="7" t="str">
        <f t="shared" si="8"/>
        <v>Baixa</v>
      </c>
      <c r="O191" s="75"/>
      <c r="P191" s="75"/>
      <c r="Q191" s="75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1114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1116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O193" s="67"/>
      <c r="P193" s="67"/>
      <c r="Q193" s="67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1111</v>
      </c>
      <c r="D194" s="45" t="s">
        <v>24</v>
      </c>
      <c r="E194" s="14" t="s">
        <v>225</v>
      </c>
      <c r="F194" s="7">
        <v>1</v>
      </c>
      <c r="G194" s="7">
        <v>2</v>
      </c>
      <c r="H194" s="7">
        <v>2</v>
      </c>
      <c r="I194" s="7">
        <v>0</v>
      </c>
      <c r="J194" s="13">
        <f t="shared" si="6"/>
        <v>5</v>
      </c>
      <c r="K194" s="11">
        <v>27425</v>
      </c>
      <c r="L194" s="58" t="s">
        <v>1122</v>
      </c>
      <c r="M194" s="8">
        <f t="shared" si="7"/>
        <v>18.23154056517776</v>
      </c>
      <c r="N194" s="7" t="str">
        <f t="shared" si="8"/>
        <v>Baixa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1114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O195" s="75"/>
      <c r="P195" s="75"/>
      <c r="Q195" s="75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1109</v>
      </c>
      <c r="D196" s="45" t="s">
        <v>14</v>
      </c>
      <c r="E196" s="14" t="s">
        <v>227</v>
      </c>
      <c r="F196" s="7">
        <v>0</v>
      </c>
      <c r="G196" s="7">
        <v>1</v>
      </c>
      <c r="H196" s="7">
        <v>0</v>
      </c>
      <c r="I196" s="7">
        <v>0</v>
      </c>
      <c r="J196" s="13">
        <f t="shared" si="6"/>
        <v>1</v>
      </c>
      <c r="K196" s="11">
        <v>4570</v>
      </c>
      <c r="L196" s="58" t="s">
        <v>1121</v>
      </c>
      <c r="M196" s="8">
        <f t="shared" si="7"/>
        <v>21.881838074398249</v>
      </c>
      <c r="N196" s="7" t="str">
        <f t="shared" si="8"/>
        <v>Baixa</v>
      </c>
      <c r="O196" s="74"/>
      <c r="P196" s="74"/>
      <c r="Q196" s="74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1108</v>
      </c>
      <c r="D197" s="45" t="s">
        <v>90</v>
      </c>
      <c r="E197" s="14" t="s">
        <v>228</v>
      </c>
      <c r="F197" s="7">
        <v>0</v>
      </c>
      <c r="G197" s="7">
        <v>0</v>
      </c>
      <c r="H197" s="7">
        <v>3</v>
      </c>
      <c r="I197" s="7">
        <v>1</v>
      </c>
      <c r="J197" s="13">
        <f t="shared" ref="J197:J260" si="9">F197+G197+H197+I197</f>
        <v>4</v>
      </c>
      <c r="K197" s="11">
        <v>17641</v>
      </c>
      <c r="L197" s="58" t="s">
        <v>1121</v>
      </c>
      <c r="M197" s="8">
        <f t="shared" ref="M197:M260" si="10">(J197/K197)*100000</f>
        <v>22.674451561702849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Baixa</v>
      </c>
      <c r="O197" s="77"/>
      <c r="P197" s="77"/>
      <c r="Q197" s="77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1112</v>
      </c>
      <c r="D198" s="45" t="s">
        <v>26</v>
      </c>
      <c r="E198" s="14" t="s">
        <v>229</v>
      </c>
      <c r="F198" s="7">
        <v>1</v>
      </c>
      <c r="G198" s="7">
        <v>0</v>
      </c>
      <c r="H198" s="7">
        <v>1</v>
      </c>
      <c r="I198" s="7">
        <v>0</v>
      </c>
      <c r="J198" s="13">
        <f t="shared" si="9"/>
        <v>2</v>
      </c>
      <c r="K198" s="11">
        <v>5480</v>
      </c>
      <c r="L198" s="58" t="s">
        <v>1121</v>
      </c>
      <c r="M198" s="8">
        <f t="shared" si="10"/>
        <v>36.496350364963504</v>
      </c>
      <c r="N198" s="7" t="str">
        <f t="shared" si="11"/>
        <v>Baixa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1114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1114</v>
      </c>
      <c r="D200" s="45" t="s">
        <v>36</v>
      </c>
      <c r="E200" s="14" t="s">
        <v>231</v>
      </c>
      <c r="F200" s="7">
        <v>1</v>
      </c>
      <c r="G200" s="7">
        <v>1</v>
      </c>
      <c r="H200" s="7">
        <v>0</v>
      </c>
      <c r="I200" s="7">
        <v>0</v>
      </c>
      <c r="J200" s="13">
        <f t="shared" si="9"/>
        <v>2</v>
      </c>
      <c r="K200" s="11">
        <v>11525</v>
      </c>
      <c r="L200" s="58" t="s">
        <v>1121</v>
      </c>
      <c r="M200" s="8">
        <f t="shared" si="10"/>
        <v>17.35357917570499</v>
      </c>
      <c r="N200" s="7" t="str">
        <f t="shared" si="11"/>
        <v>Baixa</v>
      </c>
      <c r="O200" s="59"/>
      <c r="P200" s="59"/>
      <c r="Q200" s="59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1118</v>
      </c>
      <c r="D201" s="45" t="s">
        <v>121</v>
      </c>
      <c r="E201" s="14" t="s">
        <v>232</v>
      </c>
      <c r="F201" s="7">
        <v>0</v>
      </c>
      <c r="G201" s="7">
        <v>0</v>
      </c>
      <c r="H201" s="7">
        <v>1</v>
      </c>
      <c r="I201" s="7">
        <v>3</v>
      </c>
      <c r="J201" s="13">
        <f t="shared" si="9"/>
        <v>4</v>
      </c>
      <c r="K201" s="11">
        <v>7595</v>
      </c>
      <c r="L201" s="58" t="s">
        <v>1121</v>
      </c>
      <c r="M201" s="8">
        <f t="shared" si="10"/>
        <v>52.666227781435147</v>
      </c>
      <c r="N201" s="7" t="str">
        <f t="shared" si="11"/>
        <v>Baixa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1108</v>
      </c>
      <c r="D202" s="45" t="s">
        <v>98</v>
      </c>
      <c r="E202" s="14" t="s">
        <v>233</v>
      </c>
      <c r="F202" s="7">
        <v>0</v>
      </c>
      <c r="G202" s="7">
        <v>1</v>
      </c>
      <c r="H202" s="7">
        <v>0</v>
      </c>
      <c r="I202" s="7">
        <v>0</v>
      </c>
      <c r="J202" s="13">
        <f t="shared" si="9"/>
        <v>1</v>
      </c>
      <c r="K202" s="11">
        <v>6657</v>
      </c>
      <c r="L202" s="58" t="s">
        <v>1121</v>
      </c>
      <c r="M202" s="8">
        <f t="shared" si="10"/>
        <v>15.021781583295779</v>
      </c>
      <c r="N202" s="7" t="str">
        <f t="shared" si="11"/>
        <v>Baixa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1114</v>
      </c>
      <c r="D203" s="45" t="s">
        <v>36</v>
      </c>
      <c r="E203" s="14" t="s">
        <v>234</v>
      </c>
      <c r="F203" s="7">
        <v>2</v>
      </c>
      <c r="G203" s="7">
        <v>1</v>
      </c>
      <c r="H203" s="7">
        <v>1</v>
      </c>
      <c r="I203" s="7">
        <v>0</v>
      </c>
      <c r="J203" s="13">
        <f t="shared" si="9"/>
        <v>4</v>
      </c>
      <c r="K203" s="11">
        <v>11813</v>
      </c>
      <c r="L203" s="58" t="s">
        <v>1121</v>
      </c>
      <c r="M203" s="8">
        <f t="shared" si="10"/>
        <v>33.861000592567507</v>
      </c>
      <c r="N203" s="7" t="str">
        <f t="shared" si="11"/>
        <v>Baixa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1116</v>
      </c>
      <c r="D204" s="45" t="s">
        <v>41</v>
      </c>
      <c r="E204" s="14" t="s">
        <v>235</v>
      </c>
      <c r="F204" s="7">
        <v>1</v>
      </c>
      <c r="G204" s="7">
        <v>1</v>
      </c>
      <c r="H204" s="7">
        <v>1</v>
      </c>
      <c r="I204" s="7">
        <v>1</v>
      </c>
      <c r="J204" s="13">
        <f t="shared" si="9"/>
        <v>4</v>
      </c>
      <c r="K204" s="11">
        <v>54196</v>
      </c>
      <c r="L204" s="58" t="s">
        <v>1122</v>
      </c>
      <c r="M204" s="8">
        <f t="shared" si="10"/>
        <v>7.3806184958299506</v>
      </c>
      <c r="N204" s="7" t="str">
        <f t="shared" si="11"/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O205" s="75"/>
      <c r="P205" s="75"/>
      <c r="Q205" s="75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1111</v>
      </c>
      <c r="D206" s="45" t="s">
        <v>24</v>
      </c>
      <c r="E206" s="14" t="s">
        <v>237</v>
      </c>
      <c r="F206" s="7">
        <v>3</v>
      </c>
      <c r="G206" s="7">
        <v>4</v>
      </c>
      <c r="H206" s="7">
        <v>6</v>
      </c>
      <c r="I206" s="7">
        <v>15</v>
      </c>
      <c r="J206" s="13">
        <f t="shared" si="9"/>
        <v>28</v>
      </c>
      <c r="K206" s="11">
        <v>6908</v>
      </c>
      <c r="L206" s="58" t="s">
        <v>1121</v>
      </c>
      <c r="M206" s="8">
        <f t="shared" si="10"/>
        <v>405.32715691951358</v>
      </c>
      <c r="N206" s="7" t="str">
        <f t="shared" si="11"/>
        <v>Alta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1116</v>
      </c>
      <c r="D207" s="45" t="s">
        <v>41</v>
      </c>
      <c r="E207" s="14" t="s">
        <v>238</v>
      </c>
      <c r="F207" s="7">
        <v>0</v>
      </c>
      <c r="G207" s="7">
        <v>1</v>
      </c>
      <c r="H207" s="7">
        <v>1</v>
      </c>
      <c r="I207" s="7">
        <v>0</v>
      </c>
      <c r="J207" s="13">
        <f t="shared" si="9"/>
        <v>2</v>
      </c>
      <c r="K207" s="11">
        <v>127539</v>
      </c>
      <c r="L207" s="58" t="s">
        <v>1124</v>
      </c>
      <c r="M207" s="8">
        <f t="shared" si="10"/>
        <v>1.5681477822469991</v>
      </c>
      <c r="N207" s="7" t="str">
        <f t="shared" si="11"/>
        <v>Baixa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1110</v>
      </c>
      <c r="D208" s="45" t="s">
        <v>22</v>
      </c>
      <c r="E208" s="14" t="s">
        <v>239</v>
      </c>
      <c r="F208" s="7">
        <v>13</v>
      </c>
      <c r="G208" s="7">
        <v>24</v>
      </c>
      <c r="H208" s="7">
        <v>17</v>
      </c>
      <c r="I208" s="7">
        <v>5</v>
      </c>
      <c r="J208" s="13">
        <f t="shared" si="9"/>
        <v>59</v>
      </c>
      <c r="K208" s="11">
        <v>22892</v>
      </c>
      <c r="L208" s="58" t="s">
        <v>1121</v>
      </c>
      <c r="M208" s="8">
        <f t="shared" si="10"/>
        <v>257.73195876288662</v>
      </c>
      <c r="N208" s="7" t="str">
        <f t="shared" si="11"/>
        <v>Média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1114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1108</v>
      </c>
      <c r="D210" s="45" t="s">
        <v>98</v>
      </c>
      <c r="E210" s="14" t="s">
        <v>241</v>
      </c>
      <c r="F210" s="7">
        <v>66</v>
      </c>
      <c r="G210" s="7">
        <v>56</v>
      </c>
      <c r="H210" s="7">
        <v>61</v>
      </c>
      <c r="I210" s="7">
        <v>22</v>
      </c>
      <c r="J210" s="13">
        <f t="shared" si="9"/>
        <v>205</v>
      </c>
      <c r="K210" s="11">
        <v>659070</v>
      </c>
      <c r="L210" s="58" t="s">
        <v>1125</v>
      </c>
      <c r="M210" s="8">
        <f t="shared" si="10"/>
        <v>31.104435037249459</v>
      </c>
      <c r="N210" s="7" t="str">
        <f t="shared" si="11"/>
        <v>Baixa</v>
      </c>
      <c r="O210" s="75"/>
      <c r="P210" s="75"/>
      <c r="Q210" s="75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1114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1118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5"/>
      <c r="P212" s="75"/>
      <c r="Q212" s="75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1108</v>
      </c>
      <c r="D213" s="45" t="s">
        <v>11</v>
      </c>
      <c r="E213" s="14" t="s">
        <v>244</v>
      </c>
      <c r="F213" s="7">
        <v>1</v>
      </c>
      <c r="G213" s="7">
        <v>3</v>
      </c>
      <c r="H213" s="7">
        <v>4</v>
      </c>
      <c r="I213" s="7">
        <v>0</v>
      </c>
      <c r="J213" s="13">
        <f t="shared" si="9"/>
        <v>8</v>
      </c>
      <c r="K213" s="11">
        <v>8883</v>
      </c>
      <c r="L213" s="58" t="s">
        <v>1121</v>
      </c>
      <c r="M213" s="8">
        <f t="shared" si="10"/>
        <v>90.059664527749632</v>
      </c>
      <c r="N213" s="7" t="str">
        <f t="shared" si="11"/>
        <v>Baixa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1114</v>
      </c>
      <c r="D214" s="45" t="s">
        <v>33</v>
      </c>
      <c r="E214" s="14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O214" s="66"/>
      <c r="P214" s="66"/>
      <c r="Q214" s="66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1108</v>
      </c>
      <c r="D215" s="45" t="s">
        <v>11</v>
      </c>
      <c r="E215" s="14" t="s">
        <v>246</v>
      </c>
      <c r="F215" s="7">
        <v>0</v>
      </c>
      <c r="G215" s="7">
        <v>0</v>
      </c>
      <c r="H215" s="7">
        <v>1</v>
      </c>
      <c r="I215" s="7">
        <v>0</v>
      </c>
      <c r="J215" s="13">
        <f t="shared" si="9"/>
        <v>1</v>
      </c>
      <c r="K215" s="11">
        <v>23797</v>
      </c>
      <c r="L215" s="58" t="s">
        <v>1121</v>
      </c>
      <c r="M215" s="8">
        <f t="shared" si="10"/>
        <v>4.2022103626507539</v>
      </c>
      <c r="N215" s="7" t="str">
        <f t="shared" si="11"/>
        <v>Baixa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1110</v>
      </c>
      <c r="D216" s="45" t="s">
        <v>22</v>
      </c>
      <c r="E216" s="14" t="s">
        <v>247</v>
      </c>
      <c r="F216" s="7">
        <v>4</v>
      </c>
      <c r="G216" s="7">
        <v>7</v>
      </c>
      <c r="H216" s="7">
        <v>0</v>
      </c>
      <c r="I216" s="7">
        <v>4</v>
      </c>
      <c r="J216" s="13">
        <f t="shared" si="9"/>
        <v>15</v>
      </c>
      <c r="K216" s="11">
        <v>10040</v>
      </c>
      <c r="L216" s="58" t="s">
        <v>1121</v>
      </c>
      <c r="M216" s="8">
        <f t="shared" si="10"/>
        <v>149.40239043824701</v>
      </c>
      <c r="N216" s="7" t="str">
        <f t="shared" si="11"/>
        <v>Média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1107</v>
      </c>
      <c r="D217" s="45" t="s">
        <v>8</v>
      </c>
      <c r="E217" s="14" t="s">
        <v>248</v>
      </c>
      <c r="F217" s="7">
        <v>10</v>
      </c>
      <c r="G217" s="7">
        <v>11</v>
      </c>
      <c r="H217" s="7">
        <v>10</v>
      </c>
      <c r="I217" s="7">
        <v>5</v>
      </c>
      <c r="J217" s="13">
        <f t="shared" si="9"/>
        <v>36</v>
      </c>
      <c r="K217" s="11">
        <v>27982</v>
      </c>
      <c r="L217" s="58" t="s">
        <v>1122</v>
      </c>
      <c r="M217" s="8">
        <f t="shared" si="10"/>
        <v>128.65413480094347</v>
      </c>
      <c r="N217" s="7" t="str">
        <f t="shared" si="11"/>
        <v>Média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1110</v>
      </c>
      <c r="D218" s="45" t="s">
        <v>20</v>
      </c>
      <c r="E218" s="14" t="s">
        <v>20</v>
      </c>
      <c r="F218" s="7">
        <v>14</v>
      </c>
      <c r="G218" s="7">
        <v>1</v>
      </c>
      <c r="H218" s="7">
        <v>5</v>
      </c>
      <c r="I218" s="7">
        <v>1</v>
      </c>
      <c r="J218" s="13">
        <f t="shared" si="9"/>
        <v>21</v>
      </c>
      <c r="K218" s="11">
        <v>109405</v>
      </c>
      <c r="L218" s="58" t="s">
        <v>1124</v>
      </c>
      <c r="M218" s="8">
        <f t="shared" si="10"/>
        <v>19.194735158356565</v>
      </c>
      <c r="N218" s="7" t="str">
        <f t="shared" si="11"/>
        <v>Baixa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1115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O220" s="65"/>
      <c r="P220" s="65"/>
      <c r="Q220" s="65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1116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1112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1114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1112</v>
      </c>
      <c r="D224" s="45" t="s">
        <v>26</v>
      </c>
      <c r="E224" s="14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1110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9</v>
      </c>
      <c r="G226" s="7">
        <v>13</v>
      </c>
      <c r="H226" s="7">
        <v>6</v>
      </c>
      <c r="I226" s="7">
        <v>0</v>
      </c>
      <c r="J226" s="13">
        <f t="shared" si="9"/>
        <v>28</v>
      </c>
      <c r="K226" s="11">
        <v>4396</v>
      </c>
      <c r="L226" s="58" t="s">
        <v>1121</v>
      </c>
      <c r="M226" s="8">
        <f t="shared" si="10"/>
        <v>636.9426751592357</v>
      </c>
      <c r="N226" s="7" t="str">
        <f t="shared" si="11"/>
        <v>Muito Alta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1113</v>
      </c>
      <c r="D227" s="45" t="s">
        <v>28</v>
      </c>
      <c r="E227" s="14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O227" s="10"/>
      <c r="P227" s="10"/>
      <c r="Q227" s="10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1112</v>
      </c>
      <c r="D228" s="45" t="s">
        <v>26</v>
      </c>
      <c r="E228" s="14" t="s">
        <v>258</v>
      </c>
      <c r="F228" s="7">
        <v>3</v>
      </c>
      <c r="G228" s="7">
        <v>1</v>
      </c>
      <c r="H228" s="7">
        <v>5</v>
      </c>
      <c r="I228" s="7">
        <v>5</v>
      </c>
      <c r="J228" s="13">
        <f t="shared" si="9"/>
        <v>14</v>
      </c>
      <c r="K228" s="11">
        <v>12660</v>
      </c>
      <c r="L228" s="58" t="s">
        <v>1121</v>
      </c>
      <c r="M228" s="8">
        <f t="shared" si="10"/>
        <v>110.58451816745657</v>
      </c>
      <c r="N228" s="7" t="str">
        <f t="shared" si="11"/>
        <v>Média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1118</v>
      </c>
      <c r="D229" s="45" t="s">
        <v>102</v>
      </c>
      <c r="E229" s="14" t="s">
        <v>259</v>
      </c>
      <c r="F229" s="7">
        <v>1</v>
      </c>
      <c r="G229" s="7">
        <v>2</v>
      </c>
      <c r="H229" s="7">
        <v>2</v>
      </c>
      <c r="I229" s="7">
        <v>0</v>
      </c>
      <c r="J229" s="13">
        <f t="shared" si="9"/>
        <v>5</v>
      </c>
      <c r="K229" s="11">
        <v>5960</v>
      </c>
      <c r="L229" s="58" t="s">
        <v>1121</v>
      </c>
      <c r="M229" s="8">
        <f t="shared" si="10"/>
        <v>83.892617449664428</v>
      </c>
      <c r="N229" s="7" t="str">
        <f t="shared" si="11"/>
        <v>Baixa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1116</v>
      </c>
      <c r="D230" s="45" t="s">
        <v>41</v>
      </c>
      <c r="E230" s="14" t="s">
        <v>260</v>
      </c>
      <c r="F230" s="7">
        <v>0</v>
      </c>
      <c r="G230" s="7">
        <v>1</v>
      </c>
      <c r="H230" s="7">
        <v>0</v>
      </c>
      <c r="I230" s="7">
        <v>0</v>
      </c>
      <c r="J230" s="13">
        <f t="shared" si="9"/>
        <v>1</v>
      </c>
      <c r="K230" s="11">
        <v>5145</v>
      </c>
      <c r="L230" s="58" t="s">
        <v>1121</v>
      </c>
      <c r="M230" s="8">
        <f t="shared" si="10"/>
        <v>19.436345966958214</v>
      </c>
      <c r="N230" s="7" t="str">
        <f t="shared" si="11"/>
        <v>Baixa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1114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1108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1117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O233" s="61"/>
      <c r="P233" s="61"/>
      <c r="Q233" s="61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1114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O234" s="75"/>
      <c r="P234" s="75"/>
      <c r="Q234" s="75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1110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1118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2</v>
      </c>
      <c r="I236" s="7">
        <v>0</v>
      </c>
      <c r="J236" s="13">
        <f t="shared" si="9"/>
        <v>2</v>
      </c>
      <c r="K236" s="11">
        <v>7656</v>
      </c>
      <c r="L236" s="58" t="s">
        <v>1121</v>
      </c>
      <c r="M236" s="8">
        <f t="shared" si="10"/>
        <v>26.123301985370954</v>
      </c>
      <c r="N236" s="7" t="str">
        <f t="shared" si="11"/>
        <v>Baixa</v>
      </c>
      <c r="O236" s="74"/>
      <c r="P236" s="74"/>
      <c r="Q236" s="74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1108</v>
      </c>
      <c r="D237" s="45" t="s">
        <v>11</v>
      </c>
      <c r="E237" s="14" t="s">
        <v>267</v>
      </c>
      <c r="F237" s="7">
        <v>0</v>
      </c>
      <c r="G237" s="7">
        <v>4</v>
      </c>
      <c r="H237" s="7">
        <v>11</v>
      </c>
      <c r="I237" s="7">
        <v>6</v>
      </c>
      <c r="J237" s="13">
        <f t="shared" si="9"/>
        <v>21</v>
      </c>
      <c r="K237" s="11">
        <v>79625</v>
      </c>
      <c r="L237" s="58" t="s">
        <v>1123</v>
      </c>
      <c r="M237" s="8">
        <f t="shared" si="10"/>
        <v>26.373626373626372</v>
      </c>
      <c r="N237" s="7" t="str">
        <f t="shared" si="11"/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0</v>
      </c>
      <c r="H238" s="7">
        <v>1</v>
      </c>
      <c r="I238" s="7">
        <v>1</v>
      </c>
      <c r="J238" s="13">
        <f t="shared" si="9"/>
        <v>2</v>
      </c>
      <c r="K238" s="11">
        <v>5399</v>
      </c>
      <c r="L238" s="58" t="s">
        <v>1121</v>
      </c>
      <c r="M238" s="8">
        <f t="shared" si="10"/>
        <v>37.043897017966287</v>
      </c>
      <c r="N238" s="7" t="str">
        <f t="shared" si="11"/>
        <v>Baixa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1114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1114</v>
      </c>
      <c r="D240" s="45" t="s">
        <v>45</v>
      </c>
      <c r="E240" s="14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1111</v>
      </c>
      <c r="D241" s="45" t="s">
        <v>24</v>
      </c>
      <c r="E241" s="14" t="s">
        <v>271</v>
      </c>
      <c r="F241" s="7">
        <v>2</v>
      </c>
      <c r="G241" s="7">
        <v>5</v>
      </c>
      <c r="H241" s="7">
        <v>7</v>
      </c>
      <c r="I241" s="7">
        <v>0</v>
      </c>
      <c r="J241" s="13">
        <f t="shared" si="9"/>
        <v>14</v>
      </c>
      <c r="K241" s="11">
        <v>10291</v>
      </c>
      <c r="L241" s="58" t="s">
        <v>1121</v>
      </c>
      <c r="M241" s="8">
        <f t="shared" si="10"/>
        <v>136.04120104946071</v>
      </c>
      <c r="N241" s="7" t="str">
        <f t="shared" si="11"/>
        <v>Média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1115</v>
      </c>
      <c r="D242" s="45" t="s">
        <v>57</v>
      </c>
      <c r="E242" s="14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1116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1116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11</v>
      </c>
      <c r="G245" s="7">
        <v>80</v>
      </c>
      <c r="H245" s="7">
        <v>43</v>
      </c>
      <c r="I245" s="7">
        <v>2</v>
      </c>
      <c r="J245" s="13">
        <f t="shared" si="9"/>
        <v>136</v>
      </c>
      <c r="K245" s="11">
        <v>47617</v>
      </c>
      <c r="L245" s="58" t="s">
        <v>1122</v>
      </c>
      <c r="M245" s="8">
        <f t="shared" si="10"/>
        <v>285.61228132809714</v>
      </c>
      <c r="N245" s="7" t="str">
        <f t="shared" si="11"/>
        <v>Média</v>
      </c>
      <c r="O245" s="75"/>
      <c r="P245" s="75"/>
      <c r="Q245" s="7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1109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O246" s="75"/>
      <c r="P246" s="75"/>
      <c r="Q246" s="75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1110</v>
      </c>
      <c r="D247" s="45" t="s">
        <v>20</v>
      </c>
      <c r="E247" s="14" t="s">
        <v>276</v>
      </c>
      <c r="F247" s="7">
        <v>13</v>
      </c>
      <c r="G247" s="7">
        <v>11</v>
      </c>
      <c r="H247" s="7">
        <v>35</v>
      </c>
      <c r="I247" s="7">
        <v>47</v>
      </c>
      <c r="J247" s="13">
        <f t="shared" si="9"/>
        <v>106</v>
      </c>
      <c r="K247" s="11">
        <v>7852</v>
      </c>
      <c r="L247" s="58" t="s">
        <v>1121</v>
      </c>
      <c r="M247" s="8">
        <f t="shared" si="10"/>
        <v>1349.9745287824758</v>
      </c>
      <c r="N247" s="7" t="str">
        <f t="shared" si="11"/>
        <v>Muito Alta</v>
      </c>
      <c r="O247" s="77"/>
      <c r="P247" s="77"/>
      <c r="Q247" s="77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1115</v>
      </c>
      <c r="D248" s="45" t="s">
        <v>62</v>
      </c>
      <c r="E248" s="14" t="s">
        <v>277</v>
      </c>
      <c r="F248" s="7">
        <v>1</v>
      </c>
      <c r="G248" s="7">
        <v>0</v>
      </c>
      <c r="H248" s="7">
        <v>0</v>
      </c>
      <c r="I248" s="7">
        <v>0</v>
      </c>
      <c r="J248" s="13">
        <f t="shared" si="9"/>
        <v>1</v>
      </c>
      <c r="K248" s="11">
        <v>3411</v>
      </c>
      <c r="L248" s="58" t="s">
        <v>1121</v>
      </c>
      <c r="M248" s="8">
        <f t="shared" si="10"/>
        <v>29.316915860451481</v>
      </c>
      <c r="N248" s="7" t="str">
        <f t="shared" si="11"/>
        <v>Baixa</v>
      </c>
      <c r="O248" s="75"/>
      <c r="P248" s="75"/>
      <c r="Q248" s="75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1115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O249" s="75"/>
      <c r="P249" s="75"/>
      <c r="Q249" s="7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1110</v>
      </c>
      <c r="D250" s="45" t="s">
        <v>22</v>
      </c>
      <c r="E250" s="14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O250" s="75"/>
      <c r="P250" s="75"/>
      <c r="Q250" s="75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1110</v>
      </c>
      <c r="D251" s="45" t="s">
        <v>22</v>
      </c>
      <c r="E251" s="14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O251" s="75"/>
      <c r="P251" s="75"/>
      <c r="Q251" s="75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1112</v>
      </c>
      <c r="D252" s="45" t="s">
        <v>26</v>
      </c>
      <c r="E252" s="14" t="s">
        <v>26</v>
      </c>
      <c r="F252" s="7">
        <v>14</v>
      </c>
      <c r="G252" s="7">
        <v>20</v>
      </c>
      <c r="H252" s="7">
        <v>15</v>
      </c>
      <c r="I252" s="7">
        <v>6</v>
      </c>
      <c r="J252" s="13">
        <f t="shared" si="9"/>
        <v>55</v>
      </c>
      <c r="K252" s="11">
        <v>235977</v>
      </c>
      <c r="L252" s="58" t="s">
        <v>1124</v>
      </c>
      <c r="M252" s="8">
        <f t="shared" si="10"/>
        <v>23.307356225394848</v>
      </c>
      <c r="N252" s="7" t="str">
        <f t="shared" si="11"/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1113</v>
      </c>
      <c r="D253" s="45" t="s">
        <v>30</v>
      </c>
      <c r="E253" s="14" t="s">
        <v>281</v>
      </c>
      <c r="F253" s="7">
        <v>1</v>
      </c>
      <c r="G253" s="7">
        <v>2</v>
      </c>
      <c r="H253" s="7">
        <v>3</v>
      </c>
      <c r="I253" s="7">
        <v>1</v>
      </c>
      <c r="J253" s="13">
        <f t="shared" si="9"/>
        <v>7</v>
      </c>
      <c r="K253" s="11">
        <v>6702</v>
      </c>
      <c r="L253" s="58" t="s">
        <v>1121</v>
      </c>
      <c r="M253" s="8">
        <f t="shared" si="10"/>
        <v>104.44643390032826</v>
      </c>
      <c r="N253" s="7" t="str">
        <f t="shared" si="11"/>
        <v>Média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1114</v>
      </c>
      <c r="D254" s="45" t="s">
        <v>40</v>
      </c>
      <c r="E254" s="14" t="s">
        <v>282</v>
      </c>
      <c r="F254" s="7">
        <v>0</v>
      </c>
      <c r="G254" s="7">
        <v>1</v>
      </c>
      <c r="H254" s="7">
        <v>2</v>
      </c>
      <c r="I254" s="7">
        <v>0</v>
      </c>
      <c r="J254" s="13">
        <f t="shared" si="9"/>
        <v>3</v>
      </c>
      <c r="K254" s="11">
        <v>5996</v>
      </c>
      <c r="L254" s="58" t="s">
        <v>1121</v>
      </c>
      <c r="M254" s="8">
        <f t="shared" si="10"/>
        <v>50.033355570380259</v>
      </c>
      <c r="N254" s="7" t="str">
        <f t="shared" si="11"/>
        <v>Baixa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1113</v>
      </c>
      <c r="D255" s="45" t="s">
        <v>30</v>
      </c>
      <c r="E255" s="14" t="s">
        <v>283</v>
      </c>
      <c r="F255" s="7">
        <v>0</v>
      </c>
      <c r="G255" s="7">
        <v>1</v>
      </c>
      <c r="H255" s="7">
        <v>1</v>
      </c>
      <c r="I255" s="7">
        <v>1</v>
      </c>
      <c r="J255" s="13">
        <f t="shared" si="9"/>
        <v>3</v>
      </c>
      <c r="K255" s="11">
        <v>10820</v>
      </c>
      <c r="L255" s="58" t="s">
        <v>1121</v>
      </c>
      <c r="M255" s="8">
        <f t="shared" si="10"/>
        <v>27.726432532347502</v>
      </c>
      <c r="N255" s="7" t="str">
        <f t="shared" si="11"/>
        <v>Baixa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1117</v>
      </c>
      <c r="D256" s="45" t="s">
        <v>80</v>
      </c>
      <c r="E256" s="14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1110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O257" s="77"/>
      <c r="P257" s="77"/>
      <c r="Q257" s="77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1108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1109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O259" s="61"/>
      <c r="P259" s="61"/>
      <c r="Q259" s="61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1114</v>
      </c>
      <c r="D260" s="45" t="s">
        <v>33</v>
      </c>
      <c r="E260" s="14" t="s">
        <v>288</v>
      </c>
      <c r="F260" s="7">
        <v>1</v>
      </c>
      <c r="G260" s="7">
        <v>0</v>
      </c>
      <c r="H260" s="7">
        <v>0</v>
      </c>
      <c r="I260" s="7">
        <v>0</v>
      </c>
      <c r="J260" s="13">
        <f t="shared" si="9"/>
        <v>1</v>
      </c>
      <c r="K260" s="11">
        <v>3007</v>
      </c>
      <c r="L260" s="58" t="s">
        <v>1121</v>
      </c>
      <c r="M260" s="8">
        <f t="shared" si="10"/>
        <v>33.255736614566011</v>
      </c>
      <c r="N260" s="7" t="str">
        <f t="shared" si="11"/>
        <v>Baixa</v>
      </c>
      <c r="O260" s="77"/>
      <c r="P260" s="77"/>
      <c r="Q260" s="77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1115</v>
      </c>
      <c r="D261" s="45" t="s">
        <v>38</v>
      </c>
      <c r="E261" s="14" t="s">
        <v>857</v>
      </c>
      <c r="F261" s="7">
        <v>0</v>
      </c>
      <c r="G261" s="7">
        <v>2</v>
      </c>
      <c r="H261" s="7">
        <v>0</v>
      </c>
      <c r="I261" s="7">
        <v>0</v>
      </c>
      <c r="J261" s="13">
        <f t="shared" ref="J261:J324" si="12">F261+G261+H261+I261</f>
        <v>2</v>
      </c>
      <c r="K261" s="11">
        <v>6523</v>
      </c>
      <c r="L261" s="58" t="s">
        <v>1121</v>
      </c>
      <c r="M261" s="8">
        <f t="shared" ref="M261:M324" si="13">(J261/K261)*100000</f>
        <v>30.660738923808065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Baixa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1116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1108</v>
      </c>
      <c r="D263" s="45" t="s">
        <v>90</v>
      </c>
      <c r="E263" s="14" t="s">
        <v>290</v>
      </c>
      <c r="F263" s="7">
        <v>0</v>
      </c>
      <c r="G263" s="7">
        <v>1</v>
      </c>
      <c r="H263" s="7">
        <v>0</v>
      </c>
      <c r="I263" s="7">
        <v>0</v>
      </c>
      <c r="J263" s="13">
        <f t="shared" si="12"/>
        <v>1</v>
      </c>
      <c r="K263" s="11">
        <v>5185</v>
      </c>
      <c r="L263" s="58" t="s">
        <v>1121</v>
      </c>
      <c r="M263" s="8">
        <f t="shared" si="13"/>
        <v>19.286403085824496</v>
      </c>
      <c r="N263" s="7" t="str">
        <f t="shared" si="14"/>
        <v>Baixa</v>
      </c>
      <c r="O263" s="77"/>
      <c r="P263" s="77"/>
      <c r="Q263" s="77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1112</v>
      </c>
      <c r="D264" s="45" t="s">
        <v>26</v>
      </c>
      <c r="E264" s="14" t="s">
        <v>291</v>
      </c>
      <c r="F264" s="7">
        <v>1</v>
      </c>
      <c r="G264" s="7">
        <v>0</v>
      </c>
      <c r="H264" s="7">
        <v>1</v>
      </c>
      <c r="I264" s="7">
        <v>1</v>
      </c>
      <c r="J264" s="13">
        <f t="shared" si="12"/>
        <v>3</v>
      </c>
      <c r="K264" s="11">
        <v>13541</v>
      </c>
      <c r="L264" s="58" t="s">
        <v>1121</v>
      </c>
      <c r="M264" s="8">
        <f t="shared" si="13"/>
        <v>22.154936858429952</v>
      </c>
      <c r="N264" s="7" t="str">
        <f t="shared" si="14"/>
        <v>Baixa</v>
      </c>
      <c r="O264" s="75"/>
      <c r="P264" s="75"/>
      <c r="Q264" s="75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1115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1114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1107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1109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O268" s="60"/>
      <c r="P268" s="60"/>
      <c r="Q268" s="60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1114</v>
      </c>
      <c r="D269" s="45" t="s">
        <v>33</v>
      </c>
      <c r="E269" s="14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O269" s="60"/>
      <c r="P269" s="60"/>
      <c r="Q269" s="60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1110</v>
      </c>
      <c r="D270" s="45" t="s">
        <v>22</v>
      </c>
      <c r="E270" s="14" t="s">
        <v>297</v>
      </c>
      <c r="F270" s="7">
        <v>0</v>
      </c>
      <c r="G270" s="7">
        <v>5</v>
      </c>
      <c r="H270" s="7">
        <v>1</v>
      </c>
      <c r="I270" s="7">
        <v>1</v>
      </c>
      <c r="J270" s="13">
        <f t="shared" si="12"/>
        <v>7</v>
      </c>
      <c r="K270" s="11">
        <v>11064</v>
      </c>
      <c r="L270" s="58" t="s">
        <v>1121</v>
      </c>
      <c r="M270" s="8">
        <f t="shared" si="13"/>
        <v>63.268257411424443</v>
      </c>
      <c r="N270" s="7" t="str">
        <f t="shared" si="14"/>
        <v>Baixa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1118</v>
      </c>
      <c r="D271" s="45" t="s">
        <v>102</v>
      </c>
      <c r="E271" s="14" t="s">
        <v>298</v>
      </c>
      <c r="F271" s="7">
        <v>1</v>
      </c>
      <c r="G271" s="7">
        <v>1</v>
      </c>
      <c r="H271" s="7">
        <v>0</v>
      </c>
      <c r="I271" s="7">
        <v>0</v>
      </c>
      <c r="J271" s="13">
        <f t="shared" si="12"/>
        <v>2</v>
      </c>
      <c r="K271" s="11">
        <v>7244</v>
      </c>
      <c r="L271" s="58" t="s">
        <v>1121</v>
      </c>
      <c r="M271" s="8">
        <f t="shared" si="13"/>
        <v>27.60905577029266</v>
      </c>
      <c r="N271" s="7" t="str">
        <f t="shared" si="14"/>
        <v>Baixa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1110</v>
      </c>
      <c r="D272" s="45" t="s">
        <v>20</v>
      </c>
      <c r="E272" s="14" t="s">
        <v>299</v>
      </c>
      <c r="F272" s="7">
        <v>0</v>
      </c>
      <c r="G272" s="7">
        <v>1</v>
      </c>
      <c r="H272" s="7">
        <v>0</v>
      </c>
      <c r="I272" s="7">
        <v>0</v>
      </c>
      <c r="J272" s="13">
        <f t="shared" si="12"/>
        <v>1</v>
      </c>
      <c r="K272" s="11">
        <v>5362</v>
      </c>
      <c r="L272" s="58" t="s">
        <v>1121</v>
      </c>
      <c r="M272" s="8">
        <f t="shared" si="13"/>
        <v>18.649757553151812</v>
      </c>
      <c r="N272" s="7" t="str">
        <f t="shared" si="14"/>
        <v>Baixa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1116</v>
      </c>
      <c r="D273" s="45" t="s">
        <v>94</v>
      </c>
      <c r="E273" s="14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O273" s="77"/>
      <c r="P273" s="77"/>
      <c r="Q273" s="77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1115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O274" s="77"/>
      <c r="P274" s="77"/>
      <c r="Q274" s="77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1108</v>
      </c>
      <c r="D275" s="45" t="s">
        <v>98</v>
      </c>
      <c r="E275" s="14" t="s">
        <v>302</v>
      </c>
      <c r="F275" s="7">
        <v>5</v>
      </c>
      <c r="G275" s="7">
        <v>3</v>
      </c>
      <c r="H275" s="7">
        <v>3</v>
      </c>
      <c r="I275" s="7">
        <v>0</v>
      </c>
      <c r="J275" s="13">
        <f t="shared" si="12"/>
        <v>11</v>
      </c>
      <c r="K275" s="11">
        <v>70200</v>
      </c>
      <c r="L275" s="58" t="s">
        <v>1123</v>
      </c>
      <c r="M275" s="8">
        <f t="shared" si="13"/>
        <v>15.66951566951567</v>
      </c>
      <c r="N275" s="7" t="str">
        <f t="shared" si="14"/>
        <v>Baixa</v>
      </c>
      <c r="O275" s="77"/>
      <c r="P275" s="77"/>
      <c r="Q275" s="77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1115</v>
      </c>
      <c r="D276" s="45" t="s">
        <v>14</v>
      </c>
      <c r="E276" s="14" t="s">
        <v>303</v>
      </c>
      <c r="F276" s="7">
        <v>0</v>
      </c>
      <c r="G276" s="7">
        <v>6</v>
      </c>
      <c r="H276" s="7">
        <v>0</v>
      </c>
      <c r="I276" s="7">
        <v>2</v>
      </c>
      <c r="J276" s="13">
        <f t="shared" si="12"/>
        <v>8</v>
      </c>
      <c r="K276" s="11">
        <v>24773</v>
      </c>
      <c r="L276" s="58" t="s">
        <v>1121</v>
      </c>
      <c r="M276" s="8">
        <f t="shared" si="13"/>
        <v>32.293222459936224</v>
      </c>
      <c r="N276" s="7" t="str">
        <f t="shared" si="14"/>
        <v>Baixa</v>
      </c>
      <c r="O276" s="77"/>
      <c r="P276" s="77"/>
      <c r="Q276" s="77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1118</v>
      </c>
      <c r="D277" s="45" t="s">
        <v>102</v>
      </c>
      <c r="E277" s="14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O277" s="77"/>
      <c r="P277" s="77"/>
      <c r="Q277" s="77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1114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O278" s="77"/>
      <c r="P278" s="77"/>
      <c r="Q278" s="77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1114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O279" s="77"/>
      <c r="P279" s="77"/>
      <c r="Q279" s="77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1115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O280" s="77"/>
      <c r="P280" s="77"/>
      <c r="Q280" s="77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1112</v>
      </c>
      <c r="D281" s="45" t="s">
        <v>26</v>
      </c>
      <c r="E281" s="14" t="s">
        <v>308</v>
      </c>
      <c r="F281" s="7">
        <v>0</v>
      </c>
      <c r="G281" s="7">
        <v>1</v>
      </c>
      <c r="H281" s="7">
        <v>0</v>
      </c>
      <c r="I281" s="7">
        <v>0</v>
      </c>
      <c r="J281" s="13">
        <f t="shared" si="12"/>
        <v>1</v>
      </c>
      <c r="K281" s="11">
        <v>3508</v>
      </c>
      <c r="L281" s="58" t="s">
        <v>1121</v>
      </c>
      <c r="M281" s="8">
        <f t="shared" si="13"/>
        <v>28.506271379703534</v>
      </c>
      <c r="N281" s="7" t="str">
        <f t="shared" si="14"/>
        <v>Baixa</v>
      </c>
      <c r="O281" s="60"/>
      <c r="P281" s="60"/>
      <c r="Q281" s="60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1107</v>
      </c>
      <c r="D282" s="45" t="s">
        <v>8</v>
      </c>
      <c r="E282" s="14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1115</v>
      </c>
      <c r="D283" s="45" t="s">
        <v>62</v>
      </c>
      <c r="E283" s="14" t="s">
        <v>310</v>
      </c>
      <c r="F283" s="7">
        <v>1</v>
      </c>
      <c r="G283" s="7">
        <v>0</v>
      </c>
      <c r="H283" s="7">
        <v>0</v>
      </c>
      <c r="I283" s="7">
        <v>0</v>
      </c>
      <c r="J283" s="13">
        <f t="shared" si="12"/>
        <v>1</v>
      </c>
      <c r="K283" s="11">
        <v>11218</v>
      </c>
      <c r="L283" s="58" t="s">
        <v>1121</v>
      </c>
      <c r="M283" s="8">
        <f t="shared" si="13"/>
        <v>8.9142449634515959</v>
      </c>
      <c r="N283" s="7" t="str">
        <f t="shared" si="14"/>
        <v>Baixa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1115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1114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1114</v>
      </c>
      <c r="D286" s="45" t="s">
        <v>40</v>
      </c>
      <c r="E286" s="14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1115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1113</v>
      </c>
      <c r="D289" s="45" t="s">
        <v>30</v>
      </c>
      <c r="E289" s="14" t="s">
        <v>316</v>
      </c>
      <c r="F289" s="7">
        <v>5</v>
      </c>
      <c r="G289" s="7">
        <v>9</v>
      </c>
      <c r="H289" s="7">
        <v>4</v>
      </c>
      <c r="I289" s="7">
        <v>0</v>
      </c>
      <c r="J289" s="13">
        <f t="shared" si="12"/>
        <v>18</v>
      </c>
      <c r="K289" s="11">
        <v>7409</v>
      </c>
      <c r="L289" s="58" t="s">
        <v>1121</v>
      </c>
      <c r="M289" s="8">
        <f t="shared" si="13"/>
        <v>242.9477662302605</v>
      </c>
      <c r="N289" s="7" t="str">
        <f t="shared" si="14"/>
        <v>Média</v>
      </c>
      <c r="O289" s="56"/>
      <c r="P289" s="56"/>
      <c r="Q289" s="56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1108</v>
      </c>
      <c r="D290" s="45" t="s">
        <v>11</v>
      </c>
      <c r="E290" s="14" t="s">
        <v>317</v>
      </c>
      <c r="F290" s="7">
        <v>1</v>
      </c>
      <c r="G290" s="7">
        <v>7</v>
      </c>
      <c r="H290" s="7">
        <v>9</v>
      </c>
      <c r="I290" s="7">
        <v>4</v>
      </c>
      <c r="J290" s="13">
        <f t="shared" si="12"/>
        <v>21</v>
      </c>
      <c r="K290" s="11">
        <v>15235</v>
      </c>
      <c r="L290" s="58" t="s">
        <v>1121</v>
      </c>
      <c r="M290" s="8">
        <f t="shared" si="13"/>
        <v>137.84049885132919</v>
      </c>
      <c r="N290" s="7" t="str">
        <f t="shared" si="14"/>
        <v>Média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1110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1108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1115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1108</v>
      </c>
      <c r="D294" s="45" t="s">
        <v>98</v>
      </c>
      <c r="E294" s="14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1112</v>
      </c>
      <c r="D295" s="45" t="s">
        <v>26</v>
      </c>
      <c r="E295" s="14" t="s">
        <v>322</v>
      </c>
      <c r="F295" s="7">
        <v>65</v>
      </c>
      <c r="G295" s="7">
        <v>85</v>
      </c>
      <c r="H295" s="7">
        <v>103</v>
      </c>
      <c r="I295" s="7">
        <v>76</v>
      </c>
      <c r="J295" s="13">
        <f t="shared" si="12"/>
        <v>329</v>
      </c>
      <c r="K295" s="11">
        <v>67540</v>
      </c>
      <c r="L295" s="58" t="s">
        <v>1122</v>
      </c>
      <c r="M295" s="8">
        <f t="shared" si="13"/>
        <v>487.11874444773463</v>
      </c>
      <c r="N295" s="7" t="str">
        <f t="shared" si="14"/>
        <v>Alta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1117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O296" s="67"/>
      <c r="P296" s="67"/>
      <c r="Q296" s="67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1114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O297" s="56"/>
      <c r="P297" s="56"/>
      <c r="Q297" s="56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1108</v>
      </c>
      <c r="D298" s="45" t="s">
        <v>11</v>
      </c>
      <c r="E298" s="14" t="s">
        <v>325</v>
      </c>
      <c r="F298" s="7">
        <v>0</v>
      </c>
      <c r="G298" s="7">
        <v>2</v>
      </c>
      <c r="H298" s="7">
        <v>5</v>
      </c>
      <c r="I298" s="7">
        <v>4</v>
      </c>
      <c r="J298" s="13">
        <f t="shared" si="12"/>
        <v>11</v>
      </c>
      <c r="K298" s="11">
        <v>2927</v>
      </c>
      <c r="L298" s="58" t="s">
        <v>1121</v>
      </c>
      <c r="M298" s="8">
        <f t="shared" si="13"/>
        <v>375.81141100102496</v>
      </c>
      <c r="N298" s="7" t="str">
        <f t="shared" si="14"/>
        <v>Alta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O299" s="74"/>
      <c r="P299" s="74"/>
      <c r="Q299" s="74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1118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1118</v>
      </c>
      <c r="D301" s="45" t="s">
        <v>102</v>
      </c>
      <c r="E301" s="14" t="s">
        <v>328</v>
      </c>
      <c r="F301" s="7">
        <v>2</v>
      </c>
      <c r="G301" s="7">
        <v>4</v>
      </c>
      <c r="H301" s="7">
        <v>1</v>
      </c>
      <c r="I301" s="7">
        <v>1</v>
      </c>
      <c r="J301" s="13">
        <f t="shared" si="12"/>
        <v>8</v>
      </c>
      <c r="K301" s="11">
        <v>26181</v>
      </c>
      <c r="L301" s="58" t="s">
        <v>1122</v>
      </c>
      <c r="M301" s="8">
        <f t="shared" si="13"/>
        <v>30.556510446507012</v>
      </c>
      <c r="N301" s="7" t="str">
        <f t="shared" si="14"/>
        <v>Baixa</v>
      </c>
      <c r="O301" s="74"/>
      <c r="P301" s="74"/>
      <c r="Q301" s="74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1113</v>
      </c>
      <c r="D302" s="45" t="s">
        <v>28</v>
      </c>
      <c r="E302" s="14" t="s">
        <v>329</v>
      </c>
      <c r="F302" s="7">
        <v>1</v>
      </c>
      <c r="G302" s="7">
        <v>0</v>
      </c>
      <c r="H302" s="7">
        <v>0</v>
      </c>
      <c r="I302" s="7">
        <v>0</v>
      </c>
      <c r="J302" s="13">
        <f t="shared" si="12"/>
        <v>1</v>
      </c>
      <c r="K302" s="11">
        <v>5446</v>
      </c>
      <c r="L302" s="58" t="s">
        <v>1121</v>
      </c>
      <c r="M302" s="8">
        <f t="shared" si="13"/>
        <v>18.36210062431142</v>
      </c>
      <c r="N302" s="7" t="str">
        <f t="shared" si="14"/>
        <v>Baixa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1113</v>
      </c>
      <c r="D303" s="45" t="s">
        <v>28</v>
      </c>
      <c r="E303" s="14" t="s">
        <v>330</v>
      </c>
      <c r="F303" s="7">
        <v>10</v>
      </c>
      <c r="G303" s="7">
        <v>10</v>
      </c>
      <c r="H303" s="7">
        <v>8</v>
      </c>
      <c r="I303" s="7">
        <v>13</v>
      </c>
      <c r="J303" s="13">
        <f t="shared" si="12"/>
        <v>41</v>
      </c>
      <c r="K303" s="11">
        <v>5891</v>
      </c>
      <c r="L303" s="58" t="s">
        <v>1121</v>
      </c>
      <c r="M303" s="8">
        <f t="shared" si="13"/>
        <v>695.97691393651337</v>
      </c>
      <c r="N303" s="7" t="str">
        <f t="shared" si="14"/>
        <v>Muito Alta</v>
      </c>
      <c r="O303" s="10"/>
      <c r="P303" s="10"/>
      <c r="Q303" s="10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1110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O304" s="56"/>
      <c r="P304" s="56"/>
      <c r="Q304" s="56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1110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1111</v>
      </c>
      <c r="D306" s="45" t="s">
        <v>24</v>
      </c>
      <c r="E306" s="14" t="s">
        <v>333</v>
      </c>
      <c r="F306" s="7">
        <v>2</v>
      </c>
      <c r="G306" s="7">
        <v>5</v>
      </c>
      <c r="H306" s="7">
        <v>3</v>
      </c>
      <c r="I306" s="7">
        <v>6</v>
      </c>
      <c r="J306" s="13">
        <f t="shared" si="12"/>
        <v>16</v>
      </c>
      <c r="K306" s="11">
        <v>17701</v>
      </c>
      <c r="L306" s="58" t="s">
        <v>1121</v>
      </c>
      <c r="M306" s="8">
        <f t="shared" si="13"/>
        <v>90.390373425230209</v>
      </c>
      <c r="N306" s="7" t="str">
        <f t="shared" si="14"/>
        <v>Baixa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1113</v>
      </c>
      <c r="D307" s="45" t="s">
        <v>28</v>
      </c>
      <c r="E307" s="14" t="s">
        <v>334</v>
      </c>
      <c r="F307" s="7">
        <v>1</v>
      </c>
      <c r="G307" s="7">
        <v>2</v>
      </c>
      <c r="H307" s="7">
        <v>1</v>
      </c>
      <c r="I307" s="7">
        <v>0</v>
      </c>
      <c r="J307" s="13">
        <f t="shared" si="12"/>
        <v>4</v>
      </c>
      <c r="K307" s="11">
        <v>4601</v>
      </c>
      <c r="L307" s="58" t="s">
        <v>1121</v>
      </c>
      <c r="M307" s="8">
        <f t="shared" si="13"/>
        <v>86.937622256031304</v>
      </c>
      <c r="N307" s="7" t="str">
        <f t="shared" si="14"/>
        <v>Baixa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1118</v>
      </c>
      <c r="D308" s="45" t="s">
        <v>102</v>
      </c>
      <c r="E308" s="14" t="s">
        <v>335</v>
      </c>
      <c r="F308" s="7">
        <v>0</v>
      </c>
      <c r="G308" s="7">
        <v>1</v>
      </c>
      <c r="H308" s="7">
        <v>0</v>
      </c>
      <c r="I308" s="7">
        <v>1</v>
      </c>
      <c r="J308" s="13">
        <f t="shared" si="12"/>
        <v>2</v>
      </c>
      <c r="K308" s="11">
        <v>5441</v>
      </c>
      <c r="L308" s="58" t="s">
        <v>1121</v>
      </c>
      <c r="M308" s="8">
        <f t="shared" si="13"/>
        <v>36.75794890645102</v>
      </c>
      <c r="N308" s="7" t="str">
        <f t="shared" si="14"/>
        <v>Baixa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1111</v>
      </c>
      <c r="D309" s="45" t="s">
        <v>24</v>
      </c>
      <c r="E309" s="14" t="s">
        <v>336</v>
      </c>
      <c r="F309" s="7">
        <v>20</v>
      </c>
      <c r="G309" s="7">
        <v>29</v>
      </c>
      <c r="H309" s="7">
        <v>30</v>
      </c>
      <c r="I309" s="7">
        <v>23</v>
      </c>
      <c r="J309" s="13">
        <f t="shared" si="12"/>
        <v>102</v>
      </c>
      <c r="K309" s="11">
        <v>58962</v>
      </c>
      <c r="L309" s="58" t="s">
        <v>1122</v>
      </c>
      <c r="M309" s="8">
        <f t="shared" si="13"/>
        <v>172.99277500763202</v>
      </c>
      <c r="N309" s="7" t="str">
        <f t="shared" si="14"/>
        <v>Média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1108</v>
      </c>
      <c r="D310" s="45" t="s">
        <v>11</v>
      </c>
      <c r="E310" s="14" t="s">
        <v>337</v>
      </c>
      <c r="F310" s="7">
        <v>0</v>
      </c>
      <c r="G310" s="7">
        <v>1</v>
      </c>
      <c r="H310" s="7">
        <v>0</v>
      </c>
      <c r="I310" s="7">
        <v>0</v>
      </c>
      <c r="J310" s="13">
        <f t="shared" si="12"/>
        <v>1</v>
      </c>
      <c r="K310" s="11">
        <v>4304</v>
      </c>
      <c r="L310" s="58" t="s">
        <v>1121</v>
      </c>
      <c r="M310" s="8">
        <f t="shared" si="13"/>
        <v>23.234200743494423</v>
      </c>
      <c r="N310" s="7" t="str">
        <f t="shared" si="14"/>
        <v>Baixa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1110</v>
      </c>
      <c r="D311" s="45" t="s">
        <v>22</v>
      </c>
      <c r="E311" s="14" t="s">
        <v>338</v>
      </c>
      <c r="F311" s="7">
        <v>5</v>
      </c>
      <c r="G311" s="7">
        <v>3</v>
      </c>
      <c r="H311" s="7">
        <v>1</v>
      </c>
      <c r="I311" s="7">
        <v>1</v>
      </c>
      <c r="J311" s="13">
        <f t="shared" si="12"/>
        <v>10</v>
      </c>
      <c r="K311" s="11">
        <v>6844</v>
      </c>
      <c r="L311" s="58" t="s">
        <v>1121</v>
      </c>
      <c r="M311" s="8">
        <f t="shared" si="13"/>
        <v>146.11338398597312</v>
      </c>
      <c r="N311" s="7" t="str">
        <f t="shared" si="14"/>
        <v>Média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1118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1118</v>
      </c>
      <c r="D313" s="45" t="s">
        <v>102</v>
      </c>
      <c r="E313" s="14" t="s">
        <v>340</v>
      </c>
      <c r="F313" s="7">
        <v>0</v>
      </c>
      <c r="G313" s="7">
        <v>2</v>
      </c>
      <c r="H313" s="7">
        <v>1</v>
      </c>
      <c r="I313" s="7">
        <v>0</v>
      </c>
      <c r="J313" s="13">
        <f t="shared" si="12"/>
        <v>3</v>
      </c>
      <c r="K313" s="11">
        <v>3136</v>
      </c>
      <c r="L313" s="58" t="s">
        <v>1121</v>
      </c>
      <c r="M313" s="8">
        <f t="shared" si="13"/>
        <v>95.66326530612244</v>
      </c>
      <c r="N313" s="7" t="str">
        <f t="shared" si="14"/>
        <v>Baixa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1110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1115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1114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1110</v>
      </c>
      <c r="D317" s="45" t="s">
        <v>22</v>
      </c>
      <c r="E317" s="14" t="s">
        <v>344</v>
      </c>
      <c r="F317" s="7">
        <v>0</v>
      </c>
      <c r="G317" s="7">
        <v>1</v>
      </c>
      <c r="H317" s="7">
        <v>0</v>
      </c>
      <c r="I317" s="7">
        <v>0</v>
      </c>
      <c r="J317" s="13">
        <f t="shared" si="12"/>
        <v>1</v>
      </c>
      <c r="K317" s="11">
        <v>6145</v>
      </c>
      <c r="L317" s="58" t="s">
        <v>1121</v>
      </c>
      <c r="M317" s="8">
        <f t="shared" si="13"/>
        <v>16.273393002441008</v>
      </c>
      <c r="N317" s="7" t="str">
        <f t="shared" si="14"/>
        <v>Baixa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1110</v>
      </c>
      <c r="D319" s="45" t="s">
        <v>22</v>
      </c>
      <c r="E319" s="14" t="s">
        <v>22</v>
      </c>
      <c r="F319" s="7">
        <v>37</v>
      </c>
      <c r="G319" s="7">
        <v>43</v>
      </c>
      <c r="H319" s="7">
        <v>50</v>
      </c>
      <c r="I319" s="7">
        <v>26</v>
      </c>
      <c r="J319" s="13">
        <f t="shared" si="12"/>
        <v>156</v>
      </c>
      <c r="K319" s="11">
        <v>278685</v>
      </c>
      <c r="L319" s="58" t="s">
        <v>1124</v>
      </c>
      <c r="M319" s="8">
        <f t="shared" si="13"/>
        <v>55.977178534905001</v>
      </c>
      <c r="N319" s="7" t="str">
        <f t="shared" si="14"/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1118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1107</v>
      </c>
      <c r="D321" s="45" t="s">
        <v>8</v>
      </c>
      <c r="E321" s="14" t="s">
        <v>346</v>
      </c>
      <c r="F321" s="7">
        <v>1</v>
      </c>
      <c r="G321" s="7">
        <v>1</v>
      </c>
      <c r="H321" s="7">
        <v>0</v>
      </c>
      <c r="I321" s="7">
        <v>0</v>
      </c>
      <c r="J321" s="13">
        <f t="shared" si="12"/>
        <v>2</v>
      </c>
      <c r="K321" s="11">
        <v>1389</v>
      </c>
      <c r="L321" s="58" t="s">
        <v>1121</v>
      </c>
      <c r="M321" s="8">
        <f t="shared" si="13"/>
        <v>143.98848092152627</v>
      </c>
      <c r="N321" s="7" t="str">
        <f t="shared" si="14"/>
        <v>Média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1108</v>
      </c>
      <c r="D322" s="45" t="s">
        <v>90</v>
      </c>
      <c r="E322" s="14" t="s">
        <v>347</v>
      </c>
      <c r="F322" s="7">
        <v>0</v>
      </c>
      <c r="G322" s="7">
        <v>0</v>
      </c>
      <c r="H322" s="7">
        <v>1</v>
      </c>
      <c r="I322" s="7">
        <v>0</v>
      </c>
      <c r="J322" s="13">
        <f t="shared" si="12"/>
        <v>1</v>
      </c>
      <c r="K322" s="11">
        <v>34057</v>
      </c>
      <c r="L322" s="58" t="s">
        <v>1122</v>
      </c>
      <c r="M322" s="8">
        <f t="shared" si="13"/>
        <v>2.9362539272396275</v>
      </c>
      <c r="N322" s="7" t="str">
        <f t="shared" si="14"/>
        <v>Baixa</v>
      </c>
      <c r="O322" s="59"/>
      <c r="P322" s="59"/>
      <c r="Q322" s="59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1114</v>
      </c>
      <c r="D323" s="45" t="s">
        <v>45</v>
      </c>
      <c r="E323" s="14" t="s">
        <v>348</v>
      </c>
      <c r="F323" s="7">
        <v>1</v>
      </c>
      <c r="G323" s="7">
        <v>1</v>
      </c>
      <c r="H323" s="7">
        <v>0</v>
      </c>
      <c r="I323" s="7">
        <v>2</v>
      </c>
      <c r="J323" s="13">
        <f t="shared" si="12"/>
        <v>4</v>
      </c>
      <c r="K323" s="11">
        <v>14233</v>
      </c>
      <c r="L323" s="58" t="s">
        <v>1121</v>
      </c>
      <c r="M323" s="8">
        <f t="shared" si="13"/>
        <v>28.103702662825828</v>
      </c>
      <c r="N323" s="7" t="str">
        <f t="shared" si="14"/>
        <v>Baixa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1109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1118</v>
      </c>
      <c r="D325" s="45" t="s">
        <v>102</v>
      </c>
      <c r="E325" s="14" t="s">
        <v>350</v>
      </c>
      <c r="F325" s="7">
        <v>0</v>
      </c>
      <c r="G325" s="7">
        <v>2</v>
      </c>
      <c r="H325" s="7">
        <v>0</v>
      </c>
      <c r="I325" s="7">
        <v>0</v>
      </c>
      <c r="J325" s="13">
        <f t="shared" ref="J325:J388" si="15">F325+G325+H325+I325</f>
        <v>2</v>
      </c>
      <c r="K325" s="11">
        <v>4954</v>
      </c>
      <c r="L325" s="58" t="s">
        <v>1121</v>
      </c>
      <c r="M325" s="8">
        <f t="shared" ref="M325:M388" si="16">(J325/K325)*100000</f>
        <v>40.371417036737988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Baixa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1114</v>
      </c>
      <c r="D326" s="45" t="s">
        <v>40</v>
      </c>
      <c r="E326" s="14" t="s">
        <v>351</v>
      </c>
      <c r="F326" s="7">
        <v>4</v>
      </c>
      <c r="G326" s="7">
        <v>2</v>
      </c>
      <c r="H326" s="7">
        <v>2</v>
      </c>
      <c r="I326" s="7">
        <v>1</v>
      </c>
      <c r="J326" s="13">
        <f t="shared" si="15"/>
        <v>9</v>
      </c>
      <c r="K326" s="11">
        <v>19025</v>
      </c>
      <c r="L326" s="58" t="s">
        <v>1121</v>
      </c>
      <c r="M326" s="8">
        <f t="shared" si="16"/>
        <v>47.306176084099867</v>
      </c>
      <c r="N326" s="7" t="str">
        <f t="shared" si="17"/>
        <v>Baixa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1115</v>
      </c>
      <c r="D327" s="45" t="s">
        <v>62</v>
      </c>
      <c r="E327" s="14" t="s">
        <v>352</v>
      </c>
      <c r="F327" s="7">
        <v>0</v>
      </c>
      <c r="G327" s="7">
        <v>0</v>
      </c>
      <c r="H327" s="7">
        <v>4</v>
      </c>
      <c r="I327" s="7">
        <v>6</v>
      </c>
      <c r="J327" s="13">
        <f t="shared" si="15"/>
        <v>10</v>
      </c>
      <c r="K327" s="11">
        <v>8903</v>
      </c>
      <c r="L327" s="58" t="s">
        <v>1121</v>
      </c>
      <c r="M327" s="8">
        <f t="shared" si="16"/>
        <v>112.32168931820735</v>
      </c>
      <c r="N327" s="7" t="str">
        <f t="shared" si="17"/>
        <v>Média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1115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1117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1</v>
      </c>
      <c r="I329" s="7">
        <v>0</v>
      </c>
      <c r="J329" s="13">
        <f t="shared" si="15"/>
        <v>1</v>
      </c>
      <c r="K329" s="11">
        <v>6591</v>
      </c>
      <c r="L329" s="58" t="s">
        <v>1121</v>
      </c>
      <c r="M329" s="8">
        <f t="shared" si="16"/>
        <v>15.172204521316946</v>
      </c>
      <c r="N329" s="7" t="str">
        <f t="shared" si="17"/>
        <v>Baixa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1114</v>
      </c>
      <c r="D330" s="45" t="s">
        <v>40</v>
      </c>
      <c r="E330" s="14" t="s">
        <v>355</v>
      </c>
      <c r="F330" s="7">
        <v>4</v>
      </c>
      <c r="G330" s="7">
        <v>3</v>
      </c>
      <c r="H330" s="7">
        <v>1</v>
      </c>
      <c r="I330" s="7">
        <v>1</v>
      </c>
      <c r="J330" s="13">
        <f t="shared" si="15"/>
        <v>9</v>
      </c>
      <c r="K330" s="11">
        <v>51750</v>
      </c>
      <c r="L330" s="58" t="s">
        <v>1122</v>
      </c>
      <c r="M330" s="8">
        <f t="shared" si="16"/>
        <v>17.39130434782609</v>
      </c>
      <c r="N330" s="7" t="str">
        <f t="shared" si="17"/>
        <v>Baixa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1115</v>
      </c>
      <c r="D331" s="45" t="s">
        <v>62</v>
      </c>
      <c r="E331" s="14" t="s">
        <v>356</v>
      </c>
      <c r="F331" s="7">
        <v>2</v>
      </c>
      <c r="G331" s="7">
        <v>5</v>
      </c>
      <c r="H331" s="7">
        <v>2</v>
      </c>
      <c r="I331" s="7">
        <v>0</v>
      </c>
      <c r="J331" s="13">
        <f t="shared" si="15"/>
        <v>9</v>
      </c>
      <c r="K331" s="11">
        <v>7105</v>
      </c>
      <c r="L331" s="58" t="s">
        <v>1121</v>
      </c>
      <c r="M331" s="8">
        <f t="shared" si="16"/>
        <v>126.67135819845178</v>
      </c>
      <c r="N331" s="7" t="str">
        <f t="shared" si="17"/>
        <v>Média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1117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1115</v>
      </c>
      <c r="D333" s="45" t="s">
        <v>62</v>
      </c>
      <c r="E333" s="14" t="s">
        <v>358</v>
      </c>
      <c r="F333" s="7">
        <v>0</v>
      </c>
      <c r="G333" s="7">
        <v>2</v>
      </c>
      <c r="H333" s="7">
        <v>0</v>
      </c>
      <c r="I333" s="7">
        <v>0</v>
      </c>
      <c r="J333" s="13">
        <f t="shared" si="15"/>
        <v>2</v>
      </c>
      <c r="K333" s="11">
        <v>8442</v>
      </c>
      <c r="L333" s="58" t="s">
        <v>1121</v>
      </c>
      <c r="M333" s="8">
        <f t="shared" si="16"/>
        <v>23.691068467187872</v>
      </c>
      <c r="N333" s="7" t="str">
        <f t="shared" si="17"/>
        <v>Baixa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1107</v>
      </c>
      <c r="D334" s="45" t="s">
        <v>142</v>
      </c>
      <c r="E334" s="14" t="s">
        <v>359</v>
      </c>
      <c r="F334" s="7">
        <v>3</v>
      </c>
      <c r="G334" s="7">
        <v>5</v>
      </c>
      <c r="H334" s="7">
        <v>8</v>
      </c>
      <c r="I334" s="7">
        <v>8</v>
      </c>
      <c r="J334" s="13">
        <f t="shared" si="15"/>
        <v>24</v>
      </c>
      <c r="K334" s="11">
        <v>5704</v>
      </c>
      <c r="L334" s="58" t="s">
        <v>1121</v>
      </c>
      <c r="M334" s="8">
        <f t="shared" si="16"/>
        <v>420.75736325385691</v>
      </c>
      <c r="N334" s="7" t="str">
        <f t="shared" si="17"/>
        <v>Alta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1114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O335" s="75"/>
      <c r="P335" s="75"/>
      <c r="Q335" s="75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1110</v>
      </c>
      <c r="D336" s="45" t="s">
        <v>20</v>
      </c>
      <c r="E336" s="14" t="s">
        <v>361</v>
      </c>
      <c r="F336" s="7">
        <v>0</v>
      </c>
      <c r="G336" s="7">
        <v>2</v>
      </c>
      <c r="H336" s="7">
        <v>0</v>
      </c>
      <c r="I336" s="7">
        <v>0</v>
      </c>
      <c r="J336" s="13">
        <f t="shared" si="15"/>
        <v>2</v>
      </c>
      <c r="K336" s="11">
        <v>10867</v>
      </c>
      <c r="L336" s="58" t="s">
        <v>1121</v>
      </c>
      <c r="M336" s="8">
        <f t="shared" si="16"/>
        <v>18.40434342504831</v>
      </c>
      <c r="N336" s="7" t="str">
        <f t="shared" si="17"/>
        <v>Baixa</v>
      </c>
      <c r="O336" s="77"/>
      <c r="P336" s="77"/>
      <c r="Q336" s="77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1116</v>
      </c>
      <c r="D337" s="45" t="s">
        <v>41</v>
      </c>
      <c r="E337" s="14" t="s">
        <v>362</v>
      </c>
      <c r="F337" s="7">
        <v>1</v>
      </c>
      <c r="G337" s="7">
        <v>0</v>
      </c>
      <c r="H337" s="7">
        <v>0</v>
      </c>
      <c r="I337" s="7">
        <v>0</v>
      </c>
      <c r="J337" s="13">
        <f t="shared" si="15"/>
        <v>1</v>
      </c>
      <c r="K337" s="11">
        <v>5033</v>
      </c>
      <c r="L337" s="58" t="s">
        <v>1121</v>
      </c>
      <c r="M337" s="8">
        <f t="shared" si="16"/>
        <v>19.868865487780649</v>
      </c>
      <c r="N337" s="7" t="str">
        <f t="shared" si="17"/>
        <v>Baixa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1111</v>
      </c>
      <c r="D338" s="45" t="s">
        <v>24</v>
      </c>
      <c r="E338" s="14" t="s">
        <v>363</v>
      </c>
      <c r="F338" s="7">
        <v>0</v>
      </c>
      <c r="G338" s="7">
        <v>0</v>
      </c>
      <c r="H338" s="7">
        <v>2</v>
      </c>
      <c r="I338" s="7">
        <v>1</v>
      </c>
      <c r="J338" s="13">
        <f t="shared" si="15"/>
        <v>3</v>
      </c>
      <c r="K338" s="11">
        <v>25035</v>
      </c>
      <c r="L338" s="58" t="s">
        <v>1122</v>
      </c>
      <c r="M338" s="8">
        <f t="shared" si="16"/>
        <v>11.983223487118035</v>
      </c>
      <c r="N338" s="7" t="str">
        <f t="shared" si="17"/>
        <v>Baixa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1118</v>
      </c>
      <c r="D339" s="45" t="s">
        <v>135</v>
      </c>
      <c r="E339" s="14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1118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1114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1</v>
      </c>
      <c r="I341" s="7">
        <v>1</v>
      </c>
      <c r="J341" s="13">
        <f t="shared" si="15"/>
        <v>2</v>
      </c>
      <c r="K341" s="11">
        <v>13687</v>
      </c>
      <c r="L341" s="58" t="s">
        <v>1121</v>
      </c>
      <c r="M341" s="8">
        <f t="shared" si="16"/>
        <v>14.612405932636809</v>
      </c>
      <c r="N341" s="7" t="str">
        <f t="shared" si="17"/>
        <v>Baixa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1108</v>
      </c>
      <c r="D342" s="45" t="s">
        <v>98</v>
      </c>
      <c r="E342" s="14" t="s">
        <v>367</v>
      </c>
      <c r="F342" s="7">
        <v>23</v>
      </c>
      <c r="G342" s="7">
        <v>18</v>
      </c>
      <c r="H342" s="7">
        <v>20</v>
      </c>
      <c r="I342" s="7">
        <v>15</v>
      </c>
      <c r="J342" s="13">
        <f t="shared" si="15"/>
        <v>76</v>
      </c>
      <c r="K342" s="11">
        <v>179015</v>
      </c>
      <c r="L342" s="58" t="s">
        <v>1124</v>
      </c>
      <c r="M342" s="8">
        <f t="shared" si="16"/>
        <v>42.45454291539815</v>
      </c>
      <c r="N342" s="7" t="str">
        <f t="shared" si="17"/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1114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1116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1118</v>
      </c>
      <c r="D345" s="45" t="s">
        <v>121</v>
      </c>
      <c r="E345" s="14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1108</v>
      </c>
      <c r="D346" s="45" t="s">
        <v>98</v>
      </c>
      <c r="E346" s="14" t="s">
        <v>371</v>
      </c>
      <c r="F346" s="7">
        <v>4</v>
      </c>
      <c r="G346" s="7">
        <v>3</v>
      </c>
      <c r="H346" s="7">
        <v>0</v>
      </c>
      <c r="I346" s="7">
        <v>0</v>
      </c>
      <c r="J346" s="13">
        <f t="shared" si="15"/>
        <v>7</v>
      </c>
      <c r="K346" s="11">
        <v>42246</v>
      </c>
      <c r="L346" s="58" t="s">
        <v>1122</v>
      </c>
      <c r="M346" s="8">
        <f t="shared" si="16"/>
        <v>16.56961605832505</v>
      </c>
      <c r="N346" s="7" t="str">
        <f t="shared" si="17"/>
        <v>Baixa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1112</v>
      </c>
      <c r="D347" s="45" t="s">
        <v>26</v>
      </c>
      <c r="E347" s="14" t="s">
        <v>372</v>
      </c>
      <c r="F347" s="7">
        <v>1</v>
      </c>
      <c r="G347" s="7">
        <v>1</v>
      </c>
      <c r="H347" s="7">
        <v>2</v>
      </c>
      <c r="I347" s="7">
        <v>2</v>
      </c>
      <c r="J347" s="13">
        <f t="shared" si="15"/>
        <v>6</v>
      </c>
      <c r="K347" s="11">
        <v>10709</v>
      </c>
      <c r="L347" s="58" t="s">
        <v>1121</v>
      </c>
      <c r="M347" s="8">
        <f t="shared" si="16"/>
        <v>56.027640302549258</v>
      </c>
      <c r="N347" s="7" t="str">
        <f t="shared" si="17"/>
        <v>Baixa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1112</v>
      </c>
      <c r="D348" s="45" t="s">
        <v>26</v>
      </c>
      <c r="E348" s="14" t="s">
        <v>373</v>
      </c>
      <c r="F348" s="7">
        <v>2</v>
      </c>
      <c r="G348" s="7">
        <v>6</v>
      </c>
      <c r="H348" s="7">
        <v>3</v>
      </c>
      <c r="I348" s="7">
        <v>3</v>
      </c>
      <c r="J348" s="13">
        <f t="shared" si="15"/>
        <v>14</v>
      </c>
      <c r="K348" s="11">
        <v>7971</v>
      </c>
      <c r="L348" s="58" t="s">
        <v>1121</v>
      </c>
      <c r="M348" s="8">
        <f t="shared" si="16"/>
        <v>175.63668297578724</v>
      </c>
      <c r="N348" s="7" t="str">
        <f t="shared" si="17"/>
        <v>Média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1114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1114</v>
      </c>
      <c r="D350" s="45" t="s">
        <v>33</v>
      </c>
      <c r="E350" s="14" t="s">
        <v>375</v>
      </c>
      <c r="F350" s="7">
        <v>0</v>
      </c>
      <c r="G350" s="7">
        <v>1</v>
      </c>
      <c r="H350" s="7">
        <v>0</v>
      </c>
      <c r="I350" s="7">
        <v>2</v>
      </c>
      <c r="J350" s="13">
        <f t="shared" si="15"/>
        <v>3</v>
      </c>
      <c r="K350" s="11">
        <v>12303</v>
      </c>
      <c r="L350" s="58" t="s">
        <v>1121</v>
      </c>
      <c r="M350" s="8">
        <f t="shared" si="16"/>
        <v>24.384296513045598</v>
      </c>
      <c r="N350" s="7" t="str">
        <f t="shared" si="17"/>
        <v>Baixa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1110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1114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1118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1107</v>
      </c>
      <c r="D354" s="45" t="s">
        <v>8</v>
      </c>
      <c r="E354" s="14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O354" s="77"/>
      <c r="P354" s="77"/>
      <c r="Q354" s="77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1114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1110</v>
      </c>
      <c r="D356" s="45" t="s">
        <v>20</v>
      </c>
      <c r="E356" s="14" t="s">
        <v>381</v>
      </c>
      <c r="F356" s="7">
        <v>1</v>
      </c>
      <c r="G356" s="7">
        <v>0</v>
      </c>
      <c r="H356" s="7">
        <v>1</v>
      </c>
      <c r="I356" s="7">
        <v>1</v>
      </c>
      <c r="J356" s="13">
        <f t="shared" si="15"/>
        <v>3</v>
      </c>
      <c r="K356" s="11">
        <v>24204</v>
      </c>
      <c r="L356" s="58" t="s">
        <v>1121</v>
      </c>
      <c r="M356" s="8">
        <f t="shared" si="16"/>
        <v>12.394645513138324</v>
      </c>
      <c r="N356" s="7" t="str">
        <f t="shared" si="17"/>
        <v>Baixa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1108</v>
      </c>
      <c r="D357" s="45" t="s">
        <v>11</v>
      </c>
      <c r="E357" s="14" t="s">
        <v>382</v>
      </c>
      <c r="F357" s="7">
        <v>41</v>
      </c>
      <c r="G357" s="7">
        <v>34</v>
      </c>
      <c r="H357" s="7">
        <v>34</v>
      </c>
      <c r="I357" s="7">
        <v>26</v>
      </c>
      <c r="J357" s="13">
        <f t="shared" si="15"/>
        <v>135</v>
      </c>
      <c r="K357" s="11">
        <v>6228</v>
      </c>
      <c r="L357" s="58" t="s">
        <v>1121</v>
      </c>
      <c r="M357" s="8">
        <f t="shared" si="16"/>
        <v>2167.6300578034684</v>
      </c>
      <c r="N357" s="7" t="str">
        <f t="shared" si="17"/>
        <v>Muito Alta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1108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1110</v>
      </c>
      <c r="D359" s="45" t="s">
        <v>20</v>
      </c>
      <c r="E359" s="14" t="s">
        <v>384</v>
      </c>
      <c r="F359" s="7">
        <v>2</v>
      </c>
      <c r="G359" s="7">
        <v>5</v>
      </c>
      <c r="H359" s="7">
        <v>0</v>
      </c>
      <c r="I359" s="7">
        <v>4</v>
      </c>
      <c r="J359" s="13">
        <f t="shared" si="15"/>
        <v>11</v>
      </c>
      <c r="K359" s="11">
        <v>18438</v>
      </c>
      <c r="L359" s="58" t="s">
        <v>1121</v>
      </c>
      <c r="M359" s="8">
        <f t="shared" si="16"/>
        <v>59.659399067143937</v>
      </c>
      <c r="N359" s="7" t="str">
        <f t="shared" si="17"/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1109</v>
      </c>
      <c r="D360" s="45" t="s">
        <v>14</v>
      </c>
      <c r="E360" s="14" t="s">
        <v>385</v>
      </c>
      <c r="F360" s="7">
        <v>38</v>
      </c>
      <c r="G360" s="7">
        <v>44</v>
      </c>
      <c r="H360" s="7">
        <v>37</v>
      </c>
      <c r="I360" s="7">
        <v>22</v>
      </c>
      <c r="J360" s="13">
        <f t="shared" si="15"/>
        <v>141</v>
      </c>
      <c r="K360" s="11">
        <v>19717</v>
      </c>
      <c r="L360" s="58" t="s">
        <v>1121</v>
      </c>
      <c r="M360" s="8">
        <f t="shared" si="16"/>
        <v>715.11893290054263</v>
      </c>
      <c r="N360" s="7" t="str">
        <f t="shared" si="17"/>
        <v>Muito Alta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1110</v>
      </c>
      <c r="D361" s="45" t="s">
        <v>20</v>
      </c>
      <c r="E361" s="14" t="s">
        <v>386</v>
      </c>
      <c r="F361" s="7">
        <v>26</v>
      </c>
      <c r="G361" s="7">
        <v>31</v>
      </c>
      <c r="H361" s="7">
        <v>24</v>
      </c>
      <c r="I361" s="7">
        <v>10</v>
      </c>
      <c r="J361" s="13">
        <f t="shared" si="15"/>
        <v>91</v>
      </c>
      <c r="K361" s="11">
        <v>261344</v>
      </c>
      <c r="L361" s="58" t="s">
        <v>1124</v>
      </c>
      <c r="M361" s="8">
        <f t="shared" si="16"/>
        <v>34.82000734663891</v>
      </c>
      <c r="N361" s="7" t="str">
        <f t="shared" si="17"/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1107</v>
      </c>
      <c r="D362" s="45" t="s">
        <v>142</v>
      </c>
      <c r="E362" s="14" t="s">
        <v>387</v>
      </c>
      <c r="F362" s="7">
        <v>0</v>
      </c>
      <c r="G362" s="7">
        <v>0</v>
      </c>
      <c r="H362" s="7">
        <v>1</v>
      </c>
      <c r="I362" s="7">
        <v>0</v>
      </c>
      <c r="J362" s="13">
        <f t="shared" si="15"/>
        <v>1</v>
      </c>
      <c r="K362" s="11">
        <v>4217</v>
      </c>
      <c r="L362" s="58" t="s">
        <v>1121</v>
      </c>
      <c r="M362" s="8">
        <f t="shared" si="16"/>
        <v>23.713540431586438</v>
      </c>
      <c r="N362" s="7" t="str">
        <f t="shared" si="17"/>
        <v>Baixa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1114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1107</v>
      </c>
      <c r="D364" s="45" t="s">
        <v>8</v>
      </c>
      <c r="E364" s="14" t="s">
        <v>389</v>
      </c>
      <c r="F364" s="7">
        <v>4</v>
      </c>
      <c r="G364" s="7">
        <v>5</v>
      </c>
      <c r="H364" s="7">
        <v>0</v>
      </c>
      <c r="I364" s="7">
        <v>1</v>
      </c>
      <c r="J364" s="13">
        <f t="shared" si="15"/>
        <v>10</v>
      </c>
      <c r="K364" s="11">
        <v>6944</v>
      </c>
      <c r="L364" s="58" t="s">
        <v>1121</v>
      </c>
      <c r="M364" s="8">
        <f t="shared" si="16"/>
        <v>144.00921658986175</v>
      </c>
      <c r="N364" s="7" t="str">
        <f t="shared" si="17"/>
        <v>Média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1108</v>
      </c>
      <c r="D365" s="45" t="s">
        <v>90</v>
      </c>
      <c r="E365" s="14" t="s">
        <v>90</v>
      </c>
      <c r="F365" s="7">
        <v>3</v>
      </c>
      <c r="G365" s="7">
        <v>5</v>
      </c>
      <c r="H365" s="7">
        <v>0</v>
      </c>
      <c r="I365" s="7">
        <v>0</v>
      </c>
      <c r="J365" s="13">
        <f t="shared" si="15"/>
        <v>8</v>
      </c>
      <c r="K365" s="11">
        <v>119186</v>
      </c>
      <c r="L365" s="58" t="s">
        <v>1124</v>
      </c>
      <c r="M365" s="8">
        <f t="shared" si="16"/>
        <v>6.7121977413454603</v>
      </c>
      <c r="N365" s="7" t="str">
        <f t="shared" si="17"/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1110</v>
      </c>
      <c r="D366" s="45" t="s">
        <v>22</v>
      </c>
      <c r="E366" s="14" t="s">
        <v>859</v>
      </c>
      <c r="F366" s="7">
        <v>1</v>
      </c>
      <c r="G366" s="7">
        <v>11</v>
      </c>
      <c r="H366" s="7">
        <v>19</v>
      </c>
      <c r="I366" s="7">
        <v>1</v>
      </c>
      <c r="J366" s="13">
        <f t="shared" si="15"/>
        <v>32</v>
      </c>
      <c r="K366" s="11">
        <v>11446</v>
      </c>
      <c r="L366" s="58" t="s">
        <v>1121</v>
      </c>
      <c r="M366" s="8">
        <f t="shared" si="16"/>
        <v>279.57365018347019</v>
      </c>
      <c r="N366" s="7" t="str">
        <f t="shared" si="17"/>
        <v>Média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1108</v>
      </c>
      <c r="D367" s="45" t="s">
        <v>98</v>
      </c>
      <c r="E367" s="14" t="s">
        <v>390</v>
      </c>
      <c r="F367" s="7">
        <v>1</v>
      </c>
      <c r="G367" s="7">
        <v>1</v>
      </c>
      <c r="H367" s="7">
        <v>0</v>
      </c>
      <c r="I367" s="7">
        <v>0</v>
      </c>
      <c r="J367" s="13">
        <f t="shared" si="15"/>
        <v>2</v>
      </c>
      <c r="K367" s="11">
        <v>51281</v>
      </c>
      <c r="L367" s="58" t="s">
        <v>1122</v>
      </c>
      <c r="M367" s="8">
        <f t="shared" si="16"/>
        <v>3.9000799516390083</v>
      </c>
      <c r="N367" s="7" t="str">
        <f t="shared" si="17"/>
        <v>Baixa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1118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1118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1112</v>
      </c>
      <c r="D370" s="45" t="s">
        <v>26</v>
      </c>
      <c r="E370" s="14" t="s">
        <v>393</v>
      </c>
      <c r="F370" s="7">
        <v>2</v>
      </c>
      <c r="G370" s="7">
        <v>0</v>
      </c>
      <c r="H370" s="7">
        <v>2</v>
      </c>
      <c r="I370" s="7">
        <v>0</v>
      </c>
      <c r="J370" s="13">
        <f t="shared" si="15"/>
        <v>4</v>
      </c>
      <c r="K370" s="11">
        <v>13278</v>
      </c>
      <c r="L370" s="58" t="s">
        <v>1121</v>
      </c>
      <c r="M370" s="8">
        <f t="shared" si="16"/>
        <v>30.125018828136767</v>
      </c>
      <c r="N370" s="7" t="str">
        <f t="shared" si="17"/>
        <v>Baixa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1113</v>
      </c>
      <c r="D371" s="45" t="s">
        <v>28</v>
      </c>
      <c r="E371" s="14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1114</v>
      </c>
      <c r="D372" s="45" t="s">
        <v>36</v>
      </c>
      <c r="E372" s="14" t="s">
        <v>395</v>
      </c>
      <c r="F372" s="7">
        <v>17</v>
      </c>
      <c r="G372" s="7">
        <v>35</v>
      </c>
      <c r="H372" s="7">
        <v>65</v>
      </c>
      <c r="I372" s="7">
        <v>62</v>
      </c>
      <c r="J372" s="13">
        <f t="shared" si="15"/>
        <v>179</v>
      </c>
      <c r="K372" s="11">
        <v>96389</v>
      </c>
      <c r="L372" s="58" t="s">
        <v>1123</v>
      </c>
      <c r="M372" s="8">
        <f t="shared" si="16"/>
        <v>185.70583780306882</v>
      </c>
      <c r="N372" s="7" t="str">
        <f t="shared" si="17"/>
        <v>Média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1</v>
      </c>
      <c r="G373" s="7">
        <v>1</v>
      </c>
      <c r="H373" s="7">
        <v>0</v>
      </c>
      <c r="I373" s="7">
        <v>0</v>
      </c>
      <c r="J373" s="13">
        <f t="shared" si="15"/>
        <v>2</v>
      </c>
      <c r="K373" s="11">
        <v>34527</v>
      </c>
      <c r="L373" s="58" t="s">
        <v>1122</v>
      </c>
      <c r="M373" s="8">
        <f t="shared" si="16"/>
        <v>5.7925681350826883</v>
      </c>
      <c r="N373" s="7" t="str">
        <f t="shared" si="17"/>
        <v>Baixa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1115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1113</v>
      </c>
      <c r="D375" s="45" t="s">
        <v>28</v>
      </c>
      <c r="E375" s="14" t="s">
        <v>398</v>
      </c>
      <c r="F375" s="7">
        <v>62</v>
      </c>
      <c r="G375" s="7">
        <v>39</v>
      </c>
      <c r="H375" s="7">
        <v>66</v>
      </c>
      <c r="I375" s="7">
        <v>59</v>
      </c>
      <c r="J375" s="13">
        <f t="shared" si="15"/>
        <v>226</v>
      </c>
      <c r="K375" s="11">
        <v>23212</v>
      </c>
      <c r="L375" s="58" t="s">
        <v>1121</v>
      </c>
      <c r="M375" s="8">
        <f t="shared" si="16"/>
        <v>973.63432707220397</v>
      </c>
      <c r="N375" s="7" t="str">
        <f t="shared" si="17"/>
        <v>Muito Alta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1108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1114</v>
      </c>
      <c r="D377" s="45" t="s">
        <v>45</v>
      </c>
      <c r="E377" s="14" t="s">
        <v>400</v>
      </c>
      <c r="F377" s="7">
        <v>1</v>
      </c>
      <c r="G377" s="7">
        <v>1</v>
      </c>
      <c r="H377" s="7">
        <v>0</v>
      </c>
      <c r="I377" s="7">
        <v>0</v>
      </c>
      <c r="J377" s="13">
        <f t="shared" si="15"/>
        <v>2</v>
      </c>
      <c r="K377" s="11">
        <v>10229</v>
      </c>
      <c r="L377" s="58" t="s">
        <v>1121</v>
      </c>
      <c r="M377" s="8">
        <f t="shared" si="16"/>
        <v>19.552253397204026</v>
      </c>
      <c r="N377" s="7" t="str">
        <f t="shared" si="17"/>
        <v>Baixa</v>
      </c>
      <c r="O377" s="75"/>
      <c r="P377" s="75"/>
      <c r="Q377" s="75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1114</v>
      </c>
      <c r="D378" s="45" t="s">
        <v>33</v>
      </c>
      <c r="E378" s="14" t="s">
        <v>401</v>
      </c>
      <c r="F378" s="7">
        <v>1</v>
      </c>
      <c r="G378" s="7">
        <v>1</v>
      </c>
      <c r="H378" s="7">
        <v>3</v>
      </c>
      <c r="I378" s="7">
        <v>2</v>
      </c>
      <c r="J378" s="13">
        <f t="shared" si="15"/>
        <v>7</v>
      </c>
      <c r="K378" s="11">
        <v>15440</v>
      </c>
      <c r="L378" s="58" t="s">
        <v>1121</v>
      </c>
      <c r="M378" s="8">
        <f t="shared" si="16"/>
        <v>45.336787564766837</v>
      </c>
      <c r="N378" s="7" t="str">
        <f t="shared" si="17"/>
        <v>Baixa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1114</v>
      </c>
      <c r="D379" s="45" t="s">
        <v>33</v>
      </c>
      <c r="E379" s="14" t="s">
        <v>402</v>
      </c>
      <c r="F379" s="7">
        <v>0</v>
      </c>
      <c r="G379" s="7">
        <v>1</v>
      </c>
      <c r="H379" s="7">
        <v>1</v>
      </c>
      <c r="I379" s="7">
        <v>0</v>
      </c>
      <c r="J379" s="13">
        <f t="shared" si="15"/>
        <v>2</v>
      </c>
      <c r="K379" s="11">
        <v>15236</v>
      </c>
      <c r="L379" s="58" t="s">
        <v>1121</v>
      </c>
      <c r="M379" s="8">
        <f t="shared" si="16"/>
        <v>13.126804935678656</v>
      </c>
      <c r="N379" s="7" t="str">
        <f t="shared" si="17"/>
        <v>Baixa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1110</v>
      </c>
      <c r="D380" s="45" t="s">
        <v>22</v>
      </c>
      <c r="E380" s="14" t="s">
        <v>403</v>
      </c>
      <c r="F380" s="7">
        <v>10</v>
      </c>
      <c r="G380" s="7">
        <v>16</v>
      </c>
      <c r="H380" s="7">
        <v>11</v>
      </c>
      <c r="I380" s="7">
        <v>18</v>
      </c>
      <c r="J380" s="13">
        <f t="shared" si="15"/>
        <v>55</v>
      </c>
      <c r="K380" s="11">
        <v>12212</v>
      </c>
      <c r="L380" s="58" t="s">
        <v>1121</v>
      </c>
      <c r="M380" s="8">
        <f t="shared" si="16"/>
        <v>450.37667867671144</v>
      </c>
      <c r="N380" s="7" t="str">
        <f t="shared" si="17"/>
        <v>Alta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1113</v>
      </c>
      <c r="D381" s="45" t="s">
        <v>30</v>
      </c>
      <c r="E381" s="14" t="s">
        <v>404</v>
      </c>
      <c r="F381" s="7">
        <v>1</v>
      </c>
      <c r="G381" s="7">
        <v>2</v>
      </c>
      <c r="H381" s="7">
        <v>24</v>
      </c>
      <c r="I381" s="7">
        <v>34</v>
      </c>
      <c r="J381" s="13">
        <f t="shared" si="15"/>
        <v>61</v>
      </c>
      <c r="K381" s="11">
        <v>21096</v>
      </c>
      <c r="L381" s="58" t="s">
        <v>1121</v>
      </c>
      <c r="M381" s="8">
        <f t="shared" si="16"/>
        <v>289.15434205536593</v>
      </c>
      <c r="N381" s="7" t="str">
        <f t="shared" si="17"/>
        <v>Média</v>
      </c>
      <c r="O381" s="59"/>
      <c r="P381" s="59"/>
      <c r="Q381" s="59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1111</v>
      </c>
      <c r="D382" s="45" t="s">
        <v>24</v>
      </c>
      <c r="E382" s="14" t="s">
        <v>405</v>
      </c>
      <c r="F382" s="7">
        <v>7</v>
      </c>
      <c r="G382" s="7">
        <v>6</v>
      </c>
      <c r="H382" s="7">
        <v>6</v>
      </c>
      <c r="I382" s="7">
        <v>2</v>
      </c>
      <c r="J382" s="13">
        <f t="shared" si="15"/>
        <v>21</v>
      </c>
      <c r="K382" s="11">
        <v>15102</v>
      </c>
      <c r="L382" s="58" t="s">
        <v>1121</v>
      </c>
      <c r="M382" s="8">
        <f t="shared" si="16"/>
        <v>139.0544298768375</v>
      </c>
      <c r="N382" s="7" t="str">
        <f t="shared" si="17"/>
        <v>Média</v>
      </c>
      <c r="O382" s="75"/>
      <c r="P382" s="75"/>
      <c r="Q382" s="75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1112</v>
      </c>
      <c r="D383" s="45" t="s">
        <v>26</v>
      </c>
      <c r="E383" s="14" t="s">
        <v>406</v>
      </c>
      <c r="F383" s="7">
        <v>2</v>
      </c>
      <c r="G383" s="7">
        <v>0</v>
      </c>
      <c r="H383" s="7">
        <v>1</v>
      </c>
      <c r="I383" s="7">
        <v>0</v>
      </c>
      <c r="J383" s="13">
        <f t="shared" si="15"/>
        <v>3</v>
      </c>
      <c r="K383" s="11">
        <v>21763</v>
      </c>
      <c r="L383" s="58" t="s">
        <v>1121</v>
      </c>
      <c r="M383" s="8">
        <f t="shared" si="16"/>
        <v>13.78486421908744</v>
      </c>
      <c r="N383" s="7" t="str">
        <f t="shared" si="17"/>
        <v>Baixa</v>
      </c>
      <c r="O383" s="77"/>
      <c r="P383" s="77"/>
      <c r="Q383" s="77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1114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1112</v>
      </c>
      <c r="D385" s="45" t="s">
        <v>26</v>
      </c>
      <c r="E385" s="14" t="s">
        <v>408</v>
      </c>
      <c r="F385" s="7">
        <v>2</v>
      </c>
      <c r="G385" s="7">
        <v>0</v>
      </c>
      <c r="H385" s="7">
        <v>0</v>
      </c>
      <c r="I385" s="7">
        <v>0</v>
      </c>
      <c r="J385" s="13">
        <f t="shared" si="15"/>
        <v>2</v>
      </c>
      <c r="K385" s="11">
        <v>11037</v>
      </c>
      <c r="L385" s="58" t="s">
        <v>1121</v>
      </c>
      <c r="M385" s="8">
        <f t="shared" si="16"/>
        <v>18.120866177403279</v>
      </c>
      <c r="N385" s="7" t="str">
        <f t="shared" si="17"/>
        <v>Baixa</v>
      </c>
      <c r="O385" s="77"/>
      <c r="P385" s="77"/>
      <c r="Q385" s="77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1114</v>
      </c>
      <c r="D386" s="45" t="s">
        <v>45</v>
      </c>
      <c r="E386" s="14" t="s">
        <v>409</v>
      </c>
      <c r="F386" s="7">
        <v>2</v>
      </c>
      <c r="G386" s="7">
        <v>3</v>
      </c>
      <c r="H386" s="7">
        <v>4</v>
      </c>
      <c r="I386" s="7">
        <v>3</v>
      </c>
      <c r="J386" s="13">
        <f t="shared" si="15"/>
        <v>12</v>
      </c>
      <c r="K386" s="11">
        <v>16014</v>
      </c>
      <c r="L386" s="58" t="s">
        <v>1121</v>
      </c>
      <c r="M386" s="8">
        <f t="shared" si="16"/>
        <v>74.934432371674788</v>
      </c>
      <c r="N386" s="7" t="str">
        <f t="shared" si="17"/>
        <v>Baixa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1112</v>
      </c>
      <c r="D387" s="45" t="s">
        <v>26</v>
      </c>
      <c r="E387" s="14" t="s">
        <v>410</v>
      </c>
      <c r="F387" s="7">
        <v>0</v>
      </c>
      <c r="G387" s="7">
        <v>0</v>
      </c>
      <c r="H387" s="7">
        <v>1</v>
      </c>
      <c r="I387" s="7">
        <v>0</v>
      </c>
      <c r="J387" s="13">
        <f t="shared" si="15"/>
        <v>1</v>
      </c>
      <c r="K387" s="11">
        <v>92561</v>
      </c>
      <c r="L387" s="58" t="s">
        <v>1123</v>
      </c>
      <c r="M387" s="8">
        <f t="shared" si="16"/>
        <v>1.0803686217737494</v>
      </c>
      <c r="N387" s="7" t="str">
        <f t="shared" si="17"/>
        <v>Baixa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1116</v>
      </c>
      <c r="D388" s="45" t="s">
        <v>41</v>
      </c>
      <c r="E388" s="14" t="s">
        <v>411</v>
      </c>
      <c r="F388" s="7">
        <v>0</v>
      </c>
      <c r="G388" s="7">
        <v>0</v>
      </c>
      <c r="H388" s="7">
        <v>0</v>
      </c>
      <c r="I388" s="7">
        <v>1</v>
      </c>
      <c r="J388" s="13">
        <f t="shared" si="15"/>
        <v>1</v>
      </c>
      <c r="K388" s="11">
        <v>5470</v>
      </c>
      <c r="L388" s="58" t="s">
        <v>1121</v>
      </c>
      <c r="M388" s="8">
        <f t="shared" si="16"/>
        <v>18.281535648994517</v>
      </c>
      <c r="N388" s="7" t="str">
        <f t="shared" si="17"/>
        <v>Baixa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1113</v>
      </c>
      <c r="D389" s="45" t="s">
        <v>30</v>
      </c>
      <c r="E389" s="14" t="s">
        <v>412</v>
      </c>
      <c r="F389" s="7">
        <v>7</v>
      </c>
      <c r="G389" s="7">
        <v>14</v>
      </c>
      <c r="H389" s="7">
        <v>7</v>
      </c>
      <c r="I389" s="7">
        <v>11</v>
      </c>
      <c r="J389" s="13">
        <f t="shared" ref="J389:J452" si="18">F389+G389+H389+I389</f>
        <v>39</v>
      </c>
      <c r="K389" s="11">
        <v>14956</v>
      </c>
      <c r="L389" s="58" t="s">
        <v>1121</v>
      </c>
      <c r="M389" s="8">
        <f t="shared" ref="M389:M452" si="19">(J389/K389)*100000</f>
        <v>260.76491040385133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Média</v>
      </c>
      <c r="O389" s="56"/>
      <c r="P389" s="56"/>
      <c r="Q389" s="56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1110</v>
      </c>
      <c r="D390" s="45" t="s">
        <v>22</v>
      </c>
      <c r="E390" s="14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1107</v>
      </c>
      <c r="D391" s="45" t="s">
        <v>142</v>
      </c>
      <c r="E391" s="14" t="s">
        <v>142</v>
      </c>
      <c r="F391" s="7">
        <v>95</v>
      </c>
      <c r="G391" s="7">
        <v>72</v>
      </c>
      <c r="H391" s="7">
        <v>84</v>
      </c>
      <c r="I391" s="7">
        <v>31</v>
      </c>
      <c r="J391" s="13">
        <f t="shared" si="18"/>
        <v>282</v>
      </c>
      <c r="K391" s="11">
        <v>104067</v>
      </c>
      <c r="L391" s="58" t="s">
        <v>1124</v>
      </c>
      <c r="M391" s="8">
        <f t="shared" si="19"/>
        <v>270.97927296837611</v>
      </c>
      <c r="N391" s="7" t="str">
        <f t="shared" si="20"/>
        <v>Média</v>
      </c>
      <c r="O391" s="77"/>
      <c r="P391" s="77"/>
      <c r="Q391" s="77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1114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1111</v>
      </c>
      <c r="D393" s="45" t="s">
        <v>24</v>
      </c>
      <c r="E393" s="14" t="s">
        <v>415</v>
      </c>
      <c r="F393" s="7">
        <v>23</v>
      </c>
      <c r="G393" s="7">
        <v>24</v>
      </c>
      <c r="H393" s="7">
        <v>51</v>
      </c>
      <c r="I393" s="7">
        <v>21</v>
      </c>
      <c r="J393" s="13">
        <f t="shared" si="18"/>
        <v>119</v>
      </c>
      <c r="K393" s="11">
        <v>38822</v>
      </c>
      <c r="L393" s="58" t="s">
        <v>1122</v>
      </c>
      <c r="M393" s="8">
        <f t="shared" si="19"/>
        <v>306.52722683014787</v>
      </c>
      <c r="N393" s="7" t="str">
        <f t="shared" si="20"/>
        <v>Alta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1114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1108</v>
      </c>
      <c r="D395" s="45" t="s">
        <v>98</v>
      </c>
      <c r="E395" s="14" t="s">
        <v>417</v>
      </c>
      <c r="F395" s="7">
        <v>3</v>
      </c>
      <c r="G395" s="7">
        <v>14</v>
      </c>
      <c r="H395" s="7">
        <v>6</v>
      </c>
      <c r="I395" s="7">
        <v>7</v>
      </c>
      <c r="J395" s="13">
        <f t="shared" si="18"/>
        <v>30</v>
      </c>
      <c r="K395" s="11">
        <v>19858</v>
      </c>
      <c r="L395" s="58" t="s">
        <v>1121</v>
      </c>
      <c r="M395" s="8">
        <f t="shared" si="19"/>
        <v>151.07261557055091</v>
      </c>
      <c r="N395" s="7" t="str">
        <f t="shared" si="20"/>
        <v>Média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1113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1114</v>
      </c>
      <c r="D397" s="45" t="s">
        <v>45</v>
      </c>
      <c r="E397" s="14" t="s">
        <v>419</v>
      </c>
      <c r="F397" s="7">
        <v>0</v>
      </c>
      <c r="G397" s="7">
        <v>1</v>
      </c>
      <c r="H397" s="7">
        <v>0</v>
      </c>
      <c r="I397" s="7">
        <v>0</v>
      </c>
      <c r="J397" s="13">
        <f t="shared" si="18"/>
        <v>1</v>
      </c>
      <c r="K397" s="11">
        <v>7681</v>
      </c>
      <c r="L397" s="58" t="s">
        <v>1121</v>
      </c>
      <c r="M397" s="8">
        <f t="shared" si="19"/>
        <v>13.019138133055591</v>
      </c>
      <c r="N397" s="7" t="str">
        <f t="shared" si="20"/>
        <v>Baixa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1114</v>
      </c>
      <c r="D398" s="45" t="s">
        <v>36</v>
      </c>
      <c r="E398" s="14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O398" s="75"/>
      <c r="P398" s="75"/>
      <c r="Q398" s="75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1110</v>
      </c>
      <c r="D399" s="45" t="s">
        <v>20</v>
      </c>
      <c r="E399" s="14" t="s">
        <v>421</v>
      </c>
      <c r="F399" s="7">
        <v>0</v>
      </c>
      <c r="G399" s="7">
        <v>1</v>
      </c>
      <c r="H399" s="7">
        <v>0</v>
      </c>
      <c r="I399" s="7">
        <v>0</v>
      </c>
      <c r="J399" s="13">
        <f t="shared" si="18"/>
        <v>1</v>
      </c>
      <c r="K399" s="11">
        <v>3124</v>
      </c>
      <c r="L399" s="58" t="s">
        <v>1121</v>
      </c>
      <c r="M399" s="8">
        <f t="shared" si="19"/>
        <v>32.010243277848907</v>
      </c>
      <c r="N399" s="7" t="str">
        <f t="shared" si="20"/>
        <v>Baixa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1118</v>
      </c>
      <c r="D400" s="45" t="s">
        <v>102</v>
      </c>
      <c r="E400" s="14" t="s">
        <v>422</v>
      </c>
      <c r="F400" s="7">
        <v>1</v>
      </c>
      <c r="G400" s="7">
        <v>5</v>
      </c>
      <c r="H400" s="7">
        <v>1</v>
      </c>
      <c r="I400" s="7">
        <v>2</v>
      </c>
      <c r="J400" s="13">
        <f t="shared" si="18"/>
        <v>9</v>
      </c>
      <c r="K400" s="11">
        <v>38413</v>
      </c>
      <c r="L400" s="58" t="s">
        <v>1122</v>
      </c>
      <c r="M400" s="8">
        <f t="shared" si="19"/>
        <v>23.429568114961082</v>
      </c>
      <c r="N400" s="7" t="str">
        <f t="shared" si="20"/>
        <v>Baixa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1110</v>
      </c>
      <c r="D401" s="45" t="s">
        <v>22</v>
      </c>
      <c r="E401" s="14" t="s">
        <v>423</v>
      </c>
      <c r="F401" s="7">
        <v>12</v>
      </c>
      <c r="G401" s="7">
        <v>1</v>
      </c>
      <c r="H401" s="7">
        <v>0</v>
      </c>
      <c r="I401" s="7">
        <v>0</v>
      </c>
      <c r="J401" s="13">
        <f t="shared" si="18"/>
        <v>13</v>
      </c>
      <c r="K401" s="11">
        <v>5378</v>
      </c>
      <c r="L401" s="58" t="s">
        <v>1121</v>
      </c>
      <c r="M401" s="8">
        <f t="shared" si="19"/>
        <v>241.72554853105245</v>
      </c>
      <c r="N401" s="7" t="str">
        <f t="shared" si="20"/>
        <v>Média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1118</v>
      </c>
      <c r="D402" s="45" t="s">
        <v>102</v>
      </c>
      <c r="E402" s="14" t="s">
        <v>424</v>
      </c>
      <c r="F402" s="7">
        <v>4</v>
      </c>
      <c r="G402" s="7">
        <v>3</v>
      </c>
      <c r="H402" s="7">
        <v>12</v>
      </c>
      <c r="I402" s="7">
        <v>7</v>
      </c>
      <c r="J402" s="13">
        <f t="shared" si="18"/>
        <v>26</v>
      </c>
      <c r="K402" s="11">
        <v>71265</v>
      </c>
      <c r="L402" s="58" t="s">
        <v>1123</v>
      </c>
      <c r="M402" s="8">
        <f t="shared" si="19"/>
        <v>36.483547323370516</v>
      </c>
      <c r="N402" s="7" t="str">
        <f t="shared" si="20"/>
        <v>Baixa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1118</v>
      </c>
      <c r="D403" s="45" t="s">
        <v>121</v>
      </c>
      <c r="E403" s="14" t="s">
        <v>121</v>
      </c>
      <c r="F403" s="7">
        <v>0</v>
      </c>
      <c r="G403" s="7">
        <v>0</v>
      </c>
      <c r="H403" s="7">
        <v>2</v>
      </c>
      <c r="I403" s="7">
        <v>0</v>
      </c>
      <c r="J403" s="13">
        <f t="shared" si="18"/>
        <v>2</v>
      </c>
      <c r="K403" s="11">
        <v>67628</v>
      </c>
      <c r="L403" s="58" t="s">
        <v>1122</v>
      </c>
      <c r="M403" s="8">
        <f t="shared" si="19"/>
        <v>2.9573549417401077</v>
      </c>
      <c r="N403" s="7" t="str">
        <f t="shared" si="20"/>
        <v>Baixa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1112</v>
      </c>
      <c r="D404" s="45" t="s">
        <v>26</v>
      </c>
      <c r="E404" s="14" t="s">
        <v>425</v>
      </c>
      <c r="F404" s="7">
        <v>1</v>
      </c>
      <c r="G404" s="7">
        <v>0</v>
      </c>
      <c r="H404" s="7">
        <v>0</v>
      </c>
      <c r="I404" s="7">
        <v>0</v>
      </c>
      <c r="J404" s="13">
        <f t="shared" si="18"/>
        <v>1</v>
      </c>
      <c r="K404" s="11">
        <v>4314</v>
      </c>
      <c r="L404" s="58" t="s">
        <v>1121</v>
      </c>
      <c r="M404" s="8">
        <f t="shared" si="19"/>
        <v>23.18034306907742</v>
      </c>
      <c r="N404" s="7" t="str">
        <f t="shared" si="20"/>
        <v>Baixa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1118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1116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0</v>
      </c>
      <c r="H407" s="7">
        <v>0</v>
      </c>
      <c r="I407" s="7">
        <v>1</v>
      </c>
      <c r="J407" s="13">
        <f t="shared" si="18"/>
        <v>1</v>
      </c>
      <c r="K407" s="11">
        <v>7645</v>
      </c>
      <c r="L407" s="58" t="s">
        <v>1121</v>
      </c>
      <c r="M407" s="8">
        <f t="shared" si="19"/>
        <v>13.080444735120993</v>
      </c>
      <c r="N407" s="7" t="str">
        <f t="shared" si="20"/>
        <v>Baixa</v>
      </c>
      <c r="O407" s="77"/>
      <c r="P407" s="77"/>
      <c r="Q407" s="77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1109</v>
      </c>
      <c r="D408" s="45" t="s">
        <v>17</v>
      </c>
      <c r="E408" s="14" t="s">
        <v>429</v>
      </c>
      <c r="F408" s="7">
        <v>0</v>
      </c>
      <c r="G408" s="7">
        <v>1</v>
      </c>
      <c r="H408" s="7">
        <v>0</v>
      </c>
      <c r="I408" s="7">
        <v>0</v>
      </c>
      <c r="J408" s="13">
        <f t="shared" si="18"/>
        <v>1</v>
      </c>
      <c r="K408" s="11">
        <v>12460</v>
      </c>
      <c r="L408" s="58" t="s">
        <v>1121</v>
      </c>
      <c r="M408" s="8">
        <f t="shared" si="19"/>
        <v>8.0256821829855536</v>
      </c>
      <c r="N408" s="7" t="str">
        <f t="shared" si="20"/>
        <v>Baixa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1118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O409" s="59"/>
      <c r="P409" s="59"/>
      <c r="Q409" s="59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1108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1113</v>
      </c>
      <c r="D411" s="45" t="s">
        <v>30</v>
      </c>
      <c r="E411" s="14" t="s">
        <v>432</v>
      </c>
      <c r="F411" s="7">
        <v>2</v>
      </c>
      <c r="G411" s="7">
        <v>3</v>
      </c>
      <c r="H411" s="7">
        <v>1</v>
      </c>
      <c r="I411" s="7">
        <v>0</v>
      </c>
      <c r="J411" s="13">
        <f t="shared" si="18"/>
        <v>6</v>
      </c>
      <c r="K411" s="11">
        <v>25305</v>
      </c>
      <c r="L411" s="58" t="s">
        <v>1122</v>
      </c>
      <c r="M411" s="8">
        <f t="shared" si="19"/>
        <v>23.710729104919977</v>
      </c>
      <c r="N411" s="7" t="str">
        <f t="shared" si="20"/>
        <v>Baixa</v>
      </c>
      <c r="O411" s="77"/>
      <c r="P411" s="77"/>
      <c r="Q411" s="7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1114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1113</v>
      </c>
      <c r="D413" s="45" t="s">
        <v>30</v>
      </c>
      <c r="E413" s="14" t="s">
        <v>434</v>
      </c>
      <c r="F413" s="7">
        <v>14</v>
      </c>
      <c r="G413" s="7">
        <v>17</v>
      </c>
      <c r="H413" s="7">
        <v>39</v>
      </c>
      <c r="I413" s="7">
        <v>2</v>
      </c>
      <c r="J413" s="13">
        <f t="shared" si="18"/>
        <v>72</v>
      </c>
      <c r="K413" s="11">
        <v>15410</v>
      </c>
      <c r="L413" s="58" t="s">
        <v>1121</v>
      </c>
      <c r="M413" s="8">
        <f t="shared" si="19"/>
        <v>467.22907203114858</v>
      </c>
      <c r="N413" s="7" t="str">
        <f t="shared" si="20"/>
        <v>Alta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1110</v>
      </c>
      <c r="D414" s="45" t="s">
        <v>20</v>
      </c>
      <c r="E414" s="14" t="s">
        <v>435</v>
      </c>
      <c r="F414" s="7">
        <v>0</v>
      </c>
      <c r="G414" s="7">
        <v>1</v>
      </c>
      <c r="H414" s="7">
        <v>1</v>
      </c>
      <c r="I414" s="7">
        <v>0</v>
      </c>
      <c r="J414" s="13">
        <f t="shared" si="18"/>
        <v>2</v>
      </c>
      <c r="K414" s="11">
        <v>4674</v>
      </c>
      <c r="L414" s="58" t="s">
        <v>1121</v>
      </c>
      <c r="M414" s="8">
        <f t="shared" si="19"/>
        <v>42.78990158322636</v>
      </c>
      <c r="N414" s="7" t="str">
        <f t="shared" si="20"/>
        <v>Baixa</v>
      </c>
      <c r="O414" s="75"/>
      <c r="P414" s="75"/>
      <c r="Q414" s="7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1108</v>
      </c>
      <c r="D415" s="45" t="s">
        <v>90</v>
      </c>
      <c r="E415" s="14" t="s">
        <v>436</v>
      </c>
      <c r="F415" s="7">
        <v>2</v>
      </c>
      <c r="G415" s="7">
        <v>4</v>
      </c>
      <c r="H415" s="7">
        <v>2</v>
      </c>
      <c r="I415" s="7">
        <v>4</v>
      </c>
      <c r="J415" s="13">
        <f t="shared" si="18"/>
        <v>12</v>
      </c>
      <c r="K415" s="11">
        <v>79387</v>
      </c>
      <c r="L415" s="58" t="s">
        <v>1123</v>
      </c>
      <c r="M415" s="8">
        <f t="shared" si="19"/>
        <v>15.115825009132477</v>
      </c>
      <c r="N415" s="7" t="str">
        <f t="shared" si="20"/>
        <v>Baixa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1117</v>
      </c>
      <c r="D416" s="45" t="s">
        <v>71</v>
      </c>
      <c r="E416" s="14" t="s">
        <v>437</v>
      </c>
      <c r="F416" s="7">
        <v>1</v>
      </c>
      <c r="G416" s="7">
        <v>0</v>
      </c>
      <c r="H416" s="7">
        <v>1</v>
      </c>
      <c r="I416" s="7">
        <v>0</v>
      </c>
      <c r="J416" s="13">
        <f t="shared" si="18"/>
        <v>2</v>
      </c>
      <c r="K416" s="11">
        <v>48561</v>
      </c>
      <c r="L416" s="58" t="s">
        <v>1122</v>
      </c>
      <c r="M416" s="8">
        <f t="shared" si="19"/>
        <v>4.1185313317271062</v>
      </c>
      <c r="N416" s="7" t="str">
        <f t="shared" si="20"/>
        <v>Baixa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1118</v>
      </c>
      <c r="D417" s="45" t="s">
        <v>102</v>
      </c>
      <c r="E417" s="14" t="s">
        <v>438</v>
      </c>
      <c r="F417" s="7">
        <v>2</v>
      </c>
      <c r="G417" s="7">
        <v>0</v>
      </c>
      <c r="H417" s="7">
        <v>0</v>
      </c>
      <c r="I417" s="7">
        <v>0</v>
      </c>
      <c r="J417" s="13">
        <f t="shared" si="18"/>
        <v>2</v>
      </c>
      <c r="K417" s="11">
        <v>4662</v>
      </c>
      <c r="L417" s="58" t="s">
        <v>1121</v>
      </c>
      <c r="M417" s="8">
        <f t="shared" si="19"/>
        <v>42.900042900042898</v>
      </c>
      <c r="N417" s="7" t="str">
        <f t="shared" si="20"/>
        <v>Baixa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1113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7</v>
      </c>
      <c r="G419" s="7">
        <v>12</v>
      </c>
      <c r="H419" s="7">
        <v>13</v>
      </c>
      <c r="I419" s="7">
        <v>6</v>
      </c>
      <c r="J419" s="13">
        <f t="shared" si="18"/>
        <v>38</v>
      </c>
      <c r="K419" s="11">
        <v>4516</v>
      </c>
      <c r="L419" s="58" t="s">
        <v>1121</v>
      </c>
      <c r="M419" s="8">
        <f t="shared" si="19"/>
        <v>841.45261293179806</v>
      </c>
      <c r="N419" s="7" t="str">
        <f t="shared" si="20"/>
        <v>Muito Alta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1110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O420" s="75"/>
      <c r="P420" s="75"/>
      <c r="Q420" s="75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1118</v>
      </c>
      <c r="D421" s="45" t="s">
        <v>102</v>
      </c>
      <c r="E421" s="14" t="s">
        <v>442</v>
      </c>
      <c r="F421" s="7">
        <v>7</v>
      </c>
      <c r="G421" s="7">
        <v>11</v>
      </c>
      <c r="H421" s="7">
        <v>1</v>
      </c>
      <c r="I421" s="7">
        <v>0</v>
      </c>
      <c r="J421" s="13">
        <f t="shared" si="18"/>
        <v>19</v>
      </c>
      <c r="K421" s="11">
        <v>4844</v>
      </c>
      <c r="L421" s="58" t="s">
        <v>1121</v>
      </c>
      <c r="M421" s="8">
        <f t="shared" si="19"/>
        <v>392.23781998348471</v>
      </c>
      <c r="N421" s="7" t="str">
        <f t="shared" si="20"/>
        <v>Alta</v>
      </c>
      <c r="O421" s="77"/>
      <c r="P421" s="10"/>
      <c r="Q421" s="10"/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1108</v>
      </c>
      <c r="D422" s="45" t="s">
        <v>98</v>
      </c>
      <c r="E422" s="14" t="s">
        <v>443</v>
      </c>
      <c r="F422" s="7">
        <v>13</v>
      </c>
      <c r="G422" s="7">
        <v>8</v>
      </c>
      <c r="H422" s="7">
        <v>8</v>
      </c>
      <c r="I422" s="7">
        <v>7</v>
      </c>
      <c r="J422" s="13">
        <f t="shared" si="18"/>
        <v>36</v>
      </c>
      <c r="K422" s="11">
        <v>26484</v>
      </c>
      <c r="L422" s="58" t="s">
        <v>1122</v>
      </c>
      <c r="M422" s="8">
        <f t="shared" si="19"/>
        <v>135.93112822836432</v>
      </c>
      <c r="N422" s="7" t="str">
        <f t="shared" si="20"/>
        <v>Média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1115</v>
      </c>
      <c r="D423" s="45" t="s">
        <v>57</v>
      </c>
      <c r="E423" s="14" t="s">
        <v>57</v>
      </c>
      <c r="F423" s="7">
        <v>10</v>
      </c>
      <c r="G423" s="7">
        <v>4</v>
      </c>
      <c r="H423" s="7">
        <v>5</v>
      </c>
      <c r="I423" s="7">
        <v>0</v>
      </c>
      <c r="J423" s="13">
        <f t="shared" si="18"/>
        <v>19</v>
      </c>
      <c r="K423" s="11">
        <v>564310</v>
      </c>
      <c r="L423" s="58" t="s">
        <v>1125</v>
      </c>
      <c r="M423" s="8">
        <f t="shared" si="19"/>
        <v>3.3669437011571657</v>
      </c>
      <c r="N423" s="7" t="str">
        <f t="shared" si="20"/>
        <v>Baixa</v>
      </c>
      <c r="O423" s="45"/>
      <c r="P423" s="45"/>
      <c r="Q423" s="45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1118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1114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0</v>
      </c>
      <c r="I425" s="7">
        <v>2</v>
      </c>
      <c r="J425" s="13">
        <f t="shared" si="18"/>
        <v>2</v>
      </c>
      <c r="K425" s="11">
        <v>10441</v>
      </c>
      <c r="L425" s="58" t="s">
        <v>1121</v>
      </c>
      <c r="M425" s="8">
        <f t="shared" si="19"/>
        <v>19.155253328225267</v>
      </c>
      <c r="N425" s="7" t="str">
        <f t="shared" si="20"/>
        <v>Baixa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1118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1113</v>
      </c>
      <c r="D427" s="45" t="s">
        <v>28</v>
      </c>
      <c r="E427" s="14" t="s">
        <v>447</v>
      </c>
      <c r="F427" s="7">
        <v>0</v>
      </c>
      <c r="G427" s="7">
        <v>0</v>
      </c>
      <c r="H427" s="7">
        <v>1</v>
      </c>
      <c r="I427" s="7">
        <v>0</v>
      </c>
      <c r="J427" s="13">
        <f t="shared" si="18"/>
        <v>1</v>
      </c>
      <c r="K427" s="11">
        <v>18026</v>
      </c>
      <c r="L427" s="58" t="s">
        <v>1121</v>
      </c>
      <c r="M427" s="8">
        <f t="shared" si="19"/>
        <v>5.5475424386996561</v>
      </c>
      <c r="N427" s="7" t="str">
        <f t="shared" si="20"/>
        <v>Baixa</v>
      </c>
      <c r="O427" s="77"/>
      <c r="P427" s="77"/>
      <c r="Q427" s="77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1117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1112</v>
      </c>
      <c r="D429" s="45" t="s">
        <v>26</v>
      </c>
      <c r="E429" s="14" t="s">
        <v>449</v>
      </c>
      <c r="F429" s="7">
        <v>10</v>
      </c>
      <c r="G429" s="7">
        <v>10</v>
      </c>
      <c r="H429" s="7">
        <v>7</v>
      </c>
      <c r="I429" s="7">
        <v>5</v>
      </c>
      <c r="J429" s="13">
        <f t="shared" si="18"/>
        <v>32</v>
      </c>
      <c r="K429" s="11">
        <v>51601</v>
      </c>
      <c r="L429" s="58" t="s">
        <v>1122</v>
      </c>
      <c r="M429" s="8">
        <f t="shared" si="19"/>
        <v>62.01430204840991</v>
      </c>
      <c r="N429" s="7" t="str">
        <f t="shared" si="20"/>
        <v>Baixa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1118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1116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1117</v>
      </c>
      <c r="D432" s="45" t="s">
        <v>71</v>
      </c>
      <c r="E432" s="14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1117</v>
      </c>
      <c r="D433" s="45" t="s">
        <v>71</v>
      </c>
      <c r="E433" s="14" t="s">
        <v>453</v>
      </c>
      <c r="F433" s="7">
        <v>1</v>
      </c>
      <c r="G433" s="7">
        <v>0</v>
      </c>
      <c r="H433" s="7">
        <v>4</v>
      </c>
      <c r="I433" s="7">
        <v>0</v>
      </c>
      <c r="J433" s="13">
        <f t="shared" si="18"/>
        <v>5</v>
      </c>
      <c r="K433" s="11">
        <v>9454</v>
      </c>
      <c r="L433" s="58" t="s">
        <v>1121</v>
      </c>
      <c r="M433" s="8">
        <f t="shared" si="19"/>
        <v>52.887666596149785</v>
      </c>
      <c r="N433" s="7" t="str">
        <f t="shared" si="20"/>
        <v>Baixa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1108</v>
      </c>
      <c r="D434" s="45" t="s">
        <v>98</v>
      </c>
      <c r="E434" s="14" t="s">
        <v>454</v>
      </c>
      <c r="F434" s="7">
        <v>10</v>
      </c>
      <c r="G434" s="7">
        <v>6</v>
      </c>
      <c r="H434" s="7">
        <v>17</v>
      </c>
      <c r="I434" s="7">
        <v>8</v>
      </c>
      <c r="J434" s="13">
        <f t="shared" si="18"/>
        <v>41</v>
      </c>
      <c r="K434" s="11">
        <v>63359</v>
      </c>
      <c r="L434" s="58" t="s">
        <v>1122</v>
      </c>
      <c r="M434" s="8">
        <f t="shared" si="19"/>
        <v>64.710617276156512</v>
      </c>
      <c r="N434" s="7" t="str">
        <f t="shared" si="20"/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1109</v>
      </c>
      <c r="D435" s="45" t="s">
        <v>14</v>
      </c>
      <c r="E435" s="14" t="s">
        <v>455</v>
      </c>
      <c r="F435" s="7">
        <v>0</v>
      </c>
      <c r="G435" s="7">
        <v>0</v>
      </c>
      <c r="H435" s="7">
        <v>0</v>
      </c>
      <c r="I435" s="7">
        <v>2</v>
      </c>
      <c r="J435" s="13">
        <f t="shared" si="18"/>
        <v>2</v>
      </c>
      <c r="K435" s="11">
        <v>19928</v>
      </c>
      <c r="L435" s="58" t="s">
        <v>1121</v>
      </c>
      <c r="M435" s="8">
        <f t="shared" si="19"/>
        <v>10.036130068245685</v>
      </c>
      <c r="N435" s="7" t="str">
        <f t="shared" si="20"/>
        <v>Baixa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1114</v>
      </c>
      <c r="D436" s="45" t="s">
        <v>33</v>
      </c>
      <c r="E436" s="14" t="s">
        <v>456</v>
      </c>
      <c r="F436" s="7">
        <v>1</v>
      </c>
      <c r="G436" s="7">
        <v>0</v>
      </c>
      <c r="H436" s="7">
        <v>1</v>
      </c>
      <c r="I436" s="7">
        <v>0</v>
      </c>
      <c r="J436" s="13">
        <f t="shared" si="18"/>
        <v>2</v>
      </c>
      <c r="K436" s="11">
        <v>20719</v>
      </c>
      <c r="L436" s="58" t="s">
        <v>1121</v>
      </c>
      <c r="M436" s="8">
        <f t="shared" si="19"/>
        <v>9.6529755297070334</v>
      </c>
      <c r="N436" s="7" t="str">
        <f t="shared" si="20"/>
        <v>Baixa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1116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1115</v>
      </c>
      <c r="D438" s="45" t="s">
        <v>38</v>
      </c>
      <c r="E438" s="14" t="s">
        <v>458</v>
      </c>
      <c r="F438" s="7">
        <v>1</v>
      </c>
      <c r="G438" s="7">
        <v>0</v>
      </c>
      <c r="H438" s="7">
        <v>0</v>
      </c>
      <c r="I438" s="7">
        <v>0</v>
      </c>
      <c r="J438" s="13">
        <f t="shared" si="18"/>
        <v>1</v>
      </c>
      <c r="K438" s="11">
        <v>6786</v>
      </c>
      <c r="L438" s="58" t="s">
        <v>1121</v>
      </c>
      <c r="M438" s="8">
        <f t="shared" si="19"/>
        <v>14.736221632773356</v>
      </c>
      <c r="N438" s="7" t="str">
        <f t="shared" si="20"/>
        <v>Baixa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1118</v>
      </c>
      <c r="D439" s="45" t="s">
        <v>135</v>
      </c>
      <c r="E439" s="14" t="s">
        <v>459</v>
      </c>
      <c r="F439" s="7">
        <v>0</v>
      </c>
      <c r="G439" s="7">
        <v>1</v>
      </c>
      <c r="H439" s="7">
        <v>2</v>
      </c>
      <c r="I439" s="7">
        <v>2</v>
      </c>
      <c r="J439" s="13">
        <f t="shared" si="18"/>
        <v>5</v>
      </c>
      <c r="K439" s="11">
        <v>6522</v>
      </c>
      <c r="L439" s="58" t="s">
        <v>1121</v>
      </c>
      <c r="M439" s="8">
        <f t="shared" si="19"/>
        <v>76.663600122661762</v>
      </c>
      <c r="N439" s="7" t="str">
        <f t="shared" si="20"/>
        <v>Baixa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1114</v>
      </c>
      <c r="D440" s="45" t="s">
        <v>33</v>
      </c>
      <c r="E440" s="14" t="s">
        <v>460</v>
      </c>
      <c r="F440" s="7">
        <v>0</v>
      </c>
      <c r="G440" s="7">
        <v>0</v>
      </c>
      <c r="H440" s="7">
        <v>1</v>
      </c>
      <c r="I440" s="7">
        <v>1</v>
      </c>
      <c r="J440" s="13">
        <f t="shared" si="18"/>
        <v>2</v>
      </c>
      <c r="K440" s="11">
        <v>102728</v>
      </c>
      <c r="L440" s="58" t="s">
        <v>1124</v>
      </c>
      <c r="M440" s="8">
        <f t="shared" si="19"/>
        <v>1.94688887158321</v>
      </c>
      <c r="N440" s="7" t="str">
        <f t="shared" si="20"/>
        <v>Baixa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1112</v>
      </c>
      <c r="D441" s="45" t="s">
        <v>26</v>
      </c>
      <c r="E441" s="14" t="s">
        <v>461</v>
      </c>
      <c r="F441" s="7">
        <v>0</v>
      </c>
      <c r="G441" s="7">
        <v>2</v>
      </c>
      <c r="H441" s="7">
        <v>3</v>
      </c>
      <c r="I441" s="7">
        <v>0</v>
      </c>
      <c r="J441" s="13">
        <f t="shared" si="18"/>
        <v>5</v>
      </c>
      <c r="K441" s="11">
        <v>3233</v>
      </c>
      <c r="L441" s="58" t="s">
        <v>1121</v>
      </c>
      <c r="M441" s="8">
        <f t="shared" si="19"/>
        <v>154.65511908444171</v>
      </c>
      <c r="N441" s="7" t="str">
        <f t="shared" si="20"/>
        <v>Média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9</v>
      </c>
      <c r="G442" s="7">
        <v>6</v>
      </c>
      <c r="H442" s="7">
        <v>8</v>
      </c>
      <c r="I442" s="7">
        <v>2</v>
      </c>
      <c r="J442" s="13">
        <f t="shared" si="18"/>
        <v>25</v>
      </c>
      <c r="K442" s="11">
        <v>4915</v>
      </c>
      <c r="L442" s="58" t="s">
        <v>1121</v>
      </c>
      <c r="M442" s="8">
        <f t="shared" si="19"/>
        <v>508.64699898270601</v>
      </c>
      <c r="N442" s="7" t="str">
        <f t="shared" si="20"/>
        <v>Muito Alta</v>
      </c>
      <c r="O442" s="75"/>
      <c r="P442" s="75"/>
      <c r="Q442" s="75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1115</v>
      </c>
      <c r="D443" s="45" t="s">
        <v>38</v>
      </c>
      <c r="E443" s="14" t="s">
        <v>38</v>
      </c>
      <c r="F443" s="7">
        <v>1</v>
      </c>
      <c r="G443" s="7">
        <v>1</v>
      </c>
      <c r="H443" s="7">
        <v>3</v>
      </c>
      <c r="I443" s="7">
        <v>1</v>
      </c>
      <c r="J443" s="13">
        <f t="shared" si="18"/>
        <v>6</v>
      </c>
      <c r="K443" s="11">
        <v>52532</v>
      </c>
      <c r="L443" s="58" t="s">
        <v>1122</v>
      </c>
      <c r="M443" s="8">
        <f t="shared" si="19"/>
        <v>11.421609685525013</v>
      </c>
      <c r="N443" s="7" t="str">
        <f t="shared" si="20"/>
        <v>Baixa</v>
      </c>
      <c r="O443" s="75"/>
      <c r="P443" s="75"/>
      <c r="Q443" s="75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1115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1115</v>
      </c>
      <c r="D445" s="45" t="s">
        <v>57</v>
      </c>
      <c r="E445" s="14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1111</v>
      </c>
      <c r="D446" s="45" t="s">
        <v>24</v>
      </c>
      <c r="E446" s="14" t="s">
        <v>465</v>
      </c>
      <c r="F446" s="7">
        <v>6</v>
      </c>
      <c r="G446" s="7">
        <v>11</v>
      </c>
      <c r="H446" s="7">
        <v>10</v>
      </c>
      <c r="I446" s="7">
        <v>1</v>
      </c>
      <c r="J446" s="13">
        <f t="shared" si="18"/>
        <v>28</v>
      </c>
      <c r="K446" s="11">
        <v>7481</v>
      </c>
      <c r="L446" s="58" t="s">
        <v>1121</v>
      </c>
      <c r="M446" s="8">
        <f t="shared" si="19"/>
        <v>374.28151316668897</v>
      </c>
      <c r="N446" s="7" t="str">
        <f t="shared" si="20"/>
        <v>Alta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1118</v>
      </c>
      <c r="D447" s="45" t="s">
        <v>121</v>
      </c>
      <c r="E447" s="14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1109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1118</v>
      </c>
      <c r="D449" s="45" t="s">
        <v>121</v>
      </c>
      <c r="E449" s="14" t="s">
        <v>468</v>
      </c>
      <c r="F449" s="7">
        <v>0</v>
      </c>
      <c r="G449" s="7">
        <v>1</v>
      </c>
      <c r="H449" s="7">
        <v>2</v>
      </c>
      <c r="I449" s="7">
        <v>1</v>
      </c>
      <c r="J449" s="13">
        <f t="shared" si="18"/>
        <v>4</v>
      </c>
      <c r="K449" s="11">
        <v>6680</v>
      </c>
      <c r="L449" s="58" t="s">
        <v>1121</v>
      </c>
      <c r="M449" s="8">
        <f t="shared" si="19"/>
        <v>59.880239520958085</v>
      </c>
      <c r="N449" s="7" t="str">
        <f t="shared" si="20"/>
        <v>Baixa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1114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1112</v>
      </c>
      <c r="D451" s="45" t="s">
        <v>26</v>
      </c>
      <c r="E451" s="14" t="s">
        <v>470</v>
      </c>
      <c r="F451" s="7">
        <v>1</v>
      </c>
      <c r="G451" s="7">
        <v>0</v>
      </c>
      <c r="H451" s="7">
        <v>1</v>
      </c>
      <c r="I451" s="7">
        <v>1</v>
      </c>
      <c r="J451" s="13">
        <f t="shared" si="18"/>
        <v>3</v>
      </c>
      <c r="K451" s="11">
        <v>18172</v>
      </c>
      <c r="L451" s="58" t="s">
        <v>1121</v>
      </c>
      <c r="M451" s="8">
        <f t="shared" si="19"/>
        <v>16.50891481399956</v>
      </c>
      <c r="N451" s="7" t="str">
        <f t="shared" si="20"/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1113</v>
      </c>
      <c r="D452" s="45" t="s">
        <v>28</v>
      </c>
      <c r="E452" s="14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7"/>
      <c r="P452" s="77"/>
      <c r="Q452" s="77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1114</v>
      </c>
      <c r="D453" s="45" t="s">
        <v>40</v>
      </c>
      <c r="E453" s="14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O453" s="77"/>
      <c r="P453" s="77"/>
      <c r="Q453" s="7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1116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O454" s="75"/>
      <c r="P454" s="75"/>
      <c r="Q454" s="75"/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1113</v>
      </c>
      <c r="D455" s="45" t="s">
        <v>28</v>
      </c>
      <c r="E455" s="14" t="s">
        <v>474</v>
      </c>
      <c r="F455" s="7">
        <v>0</v>
      </c>
      <c r="G455" s="7">
        <v>0</v>
      </c>
      <c r="H455" s="7">
        <v>0</v>
      </c>
      <c r="I455" s="7">
        <v>1</v>
      </c>
      <c r="J455" s="13">
        <f t="shared" si="21"/>
        <v>1</v>
      </c>
      <c r="K455" s="11">
        <v>18700</v>
      </c>
      <c r="L455" s="58" t="s">
        <v>1121</v>
      </c>
      <c r="M455" s="8">
        <f t="shared" si="22"/>
        <v>5.3475935828877006</v>
      </c>
      <c r="N455" s="7" t="str">
        <f t="shared" si="23"/>
        <v>Baixa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1118</v>
      </c>
      <c r="D456" s="45" t="s">
        <v>102</v>
      </c>
      <c r="E456" s="14" t="s">
        <v>475</v>
      </c>
      <c r="F456" s="7">
        <v>1</v>
      </c>
      <c r="G456" s="7">
        <v>0</v>
      </c>
      <c r="H456" s="7">
        <v>2</v>
      </c>
      <c r="I456" s="7">
        <v>0</v>
      </c>
      <c r="J456" s="13">
        <f t="shared" si="21"/>
        <v>3</v>
      </c>
      <c r="K456" s="11">
        <v>6532</v>
      </c>
      <c r="L456" s="58" t="s">
        <v>1121</v>
      </c>
      <c r="M456" s="8">
        <f t="shared" si="22"/>
        <v>45.927740355174528</v>
      </c>
      <c r="N456" s="7" t="str">
        <f t="shared" si="23"/>
        <v>Baixa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1118</v>
      </c>
      <c r="D457" s="45" t="s">
        <v>121</v>
      </c>
      <c r="E457" s="14" t="s">
        <v>476</v>
      </c>
      <c r="F457" s="7">
        <v>0</v>
      </c>
      <c r="G457" s="7">
        <v>0</v>
      </c>
      <c r="H457" s="7">
        <v>1</v>
      </c>
      <c r="I457" s="7">
        <v>0</v>
      </c>
      <c r="J457" s="13">
        <f t="shared" si="21"/>
        <v>1</v>
      </c>
      <c r="K457" s="11">
        <v>18594</v>
      </c>
      <c r="L457" s="58" t="s">
        <v>1121</v>
      </c>
      <c r="M457" s="8">
        <f t="shared" si="22"/>
        <v>5.3780789501989892</v>
      </c>
      <c r="N457" s="7" t="str">
        <f t="shared" si="23"/>
        <v>Baixa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1109</v>
      </c>
      <c r="D458" s="45" t="s">
        <v>14</v>
      </c>
      <c r="E458" s="14" t="s">
        <v>477</v>
      </c>
      <c r="F458" s="7">
        <v>3</v>
      </c>
      <c r="G458" s="7">
        <v>2</v>
      </c>
      <c r="H458" s="7">
        <v>6</v>
      </c>
      <c r="I458" s="7">
        <v>1</v>
      </c>
      <c r="J458" s="13">
        <f t="shared" si="21"/>
        <v>12</v>
      </c>
      <c r="K458" s="11">
        <v>89256</v>
      </c>
      <c r="L458" s="58" t="s">
        <v>1123</v>
      </c>
      <c r="M458" s="8">
        <f t="shared" si="22"/>
        <v>13.444474321054047</v>
      </c>
      <c r="N458" s="7" t="str">
        <f t="shared" si="23"/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1109</v>
      </c>
      <c r="D459" s="45" t="s">
        <v>14</v>
      </c>
      <c r="E459" s="14" t="s">
        <v>14</v>
      </c>
      <c r="F459" s="7">
        <v>1</v>
      </c>
      <c r="G459" s="7">
        <v>0</v>
      </c>
      <c r="H459" s="7">
        <v>3</v>
      </c>
      <c r="I459" s="7">
        <v>1</v>
      </c>
      <c r="J459" s="13">
        <f t="shared" si="21"/>
        <v>5</v>
      </c>
      <c r="K459" s="11">
        <v>22608</v>
      </c>
      <c r="L459" s="58" t="s">
        <v>1121</v>
      </c>
      <c r="M459" s="8">
        <f t="shared" si="22"/>
        <v>22.116065109695683</v>
      </c>
      <c r="N459" s="7" t="str">
        <f t="shared" si="23"/>
        <v>Baixa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1110</v>
      </c>
      <c r="D460" s="45" t="s">
        <v>22</v>
      </c>
      <c r="E460" s="14" t="s">
        <v>478</v>
      </c>
      <c r="F460" s="7">
        <v>29</v>
      </c>
      <c r="G460" s="7">
        <v>17</v>
      </c>
      <c r="H460" s="7">
        <v>7</v>
      </c>
      <c r="I460" s="7">
        <v>1</v>
      </c>
      <c r="J460" s="13">
        <f t="shared" si="21"/>
        <v>54</v>
      </c>
      <c r="K460" s="11">
        <v>27640</v>
      </c>
      <c r="L460" s="58" t="s">
        <v>1122</v>
      </c>
      <c r="M460" s="8">
        <f t="shared" si="22"/>
        <v>195.36903039073806</v>
      </c>
      <c r="N460" s="7" t="str">
        <f t="shared" si="23"/>
        <v>Média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1115</v>
      </c>
      <c r="D461" s="45" t="s">
        <v>57</v>
      </c>
      <c r="E461" s="14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O461" s="59"/>
      <c r="P461" s="59"/>
      <c r="Q461" s="59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1108</v>
      </c>
      <c r="D462" s="45" t="s">
        <v>11</v>
      </c>
      <c r="E462" s="14" t="s">
        <v>480</v>
      </c>
      <c r="F462" s="7">
        <v>3</v>
      </c>
      <c r="G462" s="7">
        <v>1</v>
      </c>
      <c r="H462" s="7">
        <v>0</v>
      </c>
      <c r="I462" s="7">
        <v>3</v>
      </c>
      <c r="J462" s="13">
        <f t="shared" si="21"/>
        <v>7</v>
      </c>
      <c r="K462" s="11">
        <v>7904</v>
      </c>
      <c r="L462" s="58" t="s">
        <v>1121</v>
      </c>
      <c r="M462" s="8">
        <f t="shared" si="22"/>
        <v>88.562753036437243</v>
      </c>
      <c r="N462" s="7" t="str">
        <f t="shared" si="23"/>
        <v>Baixa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1114</v>
      </c>
      <c r="D463" s="45" t="s">
        <v>36</v>
      </c>
      <c r="E463" s="14" t="s">
        <v>481</v>
      </c>
      <c r="F463" s="7">
        <v>0</v>
      </c>
      <c r="G463" s="7">
        <v>0</v>
      </c>
      <c r="H463" s="7">
        <v>1</v>
      </c>
      <c r="I463" s="7">
        <v>1</v>
      </c>
      <c r="J463" s="13">
        <f t="shared" si="21"/>
        <v>2</v>
      </c>
      <c r="K463" s="11">
        <v>14136</v>
      </c>
      <c r="L463" s="58" t="s">
        <v>1121</v>
      </c>
      <c r="M463" s="8">
        <f t="shared" si="22"/>
        <v>14.14827391058291</v>
      </c>
      <c r="N463" s="7" t="str">
        <f t="shared" si="23"/>
        <v>Baixa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1108</v>
      </c>
      <c r="D464" s="45" t="s">
        <v>98</v>
      </c>
      <c r="E464" s="14" t="s">
        <v>482</v>
      </c>
      <c r="F464" s="7">
        <v>0</v>
      </c>
      <c r="G464" s="7">
        <v>0</v>
      </c>
      <c r="H464" s="7">
        <v>3</v>
      </c>
      <c r="I464" s="7">
        <v>2</v>
      </c>
      <c r="J464" s="13">
        <f t="shared" si="21"/>
        <v>5</v>
      </c>
      <c r="K464" s="11">
        <v>60142</v>
      </c>
      <c r="L464" s="58" t="s">
        <v>1122</v>
      </c>
      <c r="M464" s="8">
        <f t="shared" si="22"/>
        <v>8.3136576768314985</v>
      </c>
      <c r="N464" s="7" t="str">
        <f t="shared" si="23"/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1110</v>
      </c>
      <c r="D465" s="45" t="s">
        <v>22</v>
      </c>
      <c r="E465" s="14" t="s">
        <v>483</v>
      </c>
      <c r="F465" s="7">
        <v>0</v>
      </c>
      <c r="G465" s="7">
        <v>0</v>
      </c>
      <c r="H465" s="7">
        <v>1</v>
      </c>
      <c r="I465" s="7">
        <v>0</v>
      </c>
      <c r="J465" s="13">
        <f t="shared" si="21"/>
        <v>1</v>
      </c>
      <c r="K465" s="11">
        <v>4134</v>
      </c>
      <c r="L465" s="58" t="s">
        <v>1121</v>
      </c>
      <c r="M465" s="8">
        <f t="shared" si="22"/>
        <v>24.189646831156264</v>
      </c>
      <c r="N465" s="7" t="str">
        <f t="shared" si="23"/>
        <v>Baixa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1108</v>
      </c>
      <c r="D466" s="45" t="s">
        <v>98</v>
      </c>
      <c r="E466" s="14" t="s">
        <v>484</v>
      </c>
      <c r="F466" s="7">
        <v>2</v>
      </c>
      <c r="G466" s="7">
        <v>0</v>
      </c>
      <c r="H466" s="7">
        <v>1</v>
      </c>
      <c r="I466" s="7">
        <v>0</v>
      </c>
      <c r="J466" s="13">
        <f t="shared" si="21"/>
        <v>3</v>
      </c>
      <c r="K466" s="11">
        <v>15207</v>
      </c>
      <c r="L466" s="58" t="s">
        <v>1121</v>
      </c>
      <c r="M466" s="8">
        <f t="shared" si="22"/>
        <v>19.727756954034326</v>
      </c>
      <c r="N466" s="7" t="str">
        <f t="shared" si="23"/>
        <v>Baixa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1115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1110</v>
      </c>
      <c r="D468" s="45" t="s">
        <v>20</v>
      </c>
      <c r="E468" s="14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1114</v>
      </c>
      <c r="D469" s="45" t="s">
        <v>36</v>
      </c>
      <c r="E469" s="14" t="s">
        <v>487</v>
      </c>
      <c r="F469" s="7">
        <v>0</v>
      </c>
      <c r="G469" s="7">
        <v>1</v>
      </c>
      <c r="H469" s="7">
        <v>0</v>
      </c>
      <c r="I469" s="7">
        <v>0</v>
      </c>
      <c r="J469" s="13">
        <f t="shared" si="21"/>
        <v>1</v>
      </c>
      <c r="K469" s="11">
        <v>2784</v>
      </c>
      <c r="L469" s="58" t="s">
        <v>1121</v>
      </c>
      <c r="M469" s="8">
        <f t="shared" si="22"/>
        <v>35.919540229885058</v>
      </c>
      <c r="N469" s="7" t="str">
        <f t="shared" si="23"/>
        <v>Baixa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1112</v>
      </c>
      <c r="D470" s="45" t="s">
        <v>26</v>
      </c>
      <c r="E470" s="14" t="s">
        <v>488</v>
      </c>
      <c r="F470" s="7">
        <v>3</v>
      </c>
      <c r="G470" s="7">
        <v>2</v>
      </c>
      <c r="H470" s="7">
        <v>3</v>
      </c>
      <c r="I470" s="7">
        <v>3</v>
      </c>
      <c r="J470" s="13">
        <f t="shared" si="21"/>
        <v>11</v>
      </c>
      <c r="K470" s="11">
        <v>13330</v>
      </c>
      <c r="L470" s="58" t="s">
        <v>1121</v>
      </c>
      <c r="M470" s="8">
        <f t="shared" si="22"/>
        <v>82.520630157539387</v>
      </c>
      <c r="N470" s="7" t="str">
        <f t="shared" si="23"/>
        <v>Baixa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1109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1113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1108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1108</v>
      </c>
      <c r="D474" s="45" t="s">
        <v>98</v>
      </c>
      <c r="E474" s="14" t="s">
        <v>492</v>
      </c>
      <c r="F474" s="7">
        <v>1</v>
      </c>
      <c r="G474" s="7">
        <v>0</v>
      </c>
      <c r="H474" s="7">
        <v>0</v>
      </c>
      <c r="I474" s="7">
        <v>0</v>
      </c>
      <c r="J474" s="13">
        <f t="shared" si="21"/>
        <v>1</v>
      </c>
      <c r="K474" s="11">
        <v>30798</v>
      </c>
      <c r="L474" s="58" t="s">
        <v>1122</v>
      </c>
      <c r="M474" s="8">
        <f t="shared" si="22"/>
        <v>3.2469640885771804</v>
      </c>
      <c r="N474" s="7" t="str">
        <f t="shared" si="23"/>
        <v>Baixa</v>
      </c>
      <c r="O474" s="75"/>
      <c r="P474" s="75"/>
      <c r="Q474" s="75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1110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1115</v>
      </c>
      <c r="D476" s="45" t="s">
        <v>57</v>
      </c>
      <c r="E476" s="14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1118</v>
      </c>
      <c r="D477" s="45" t="s">
        <v>102</v>
      </c>
      <c r="E477" s="14" t="s">
        <v>495</v>
      </c>
      <c r="F477" s="7">
        <v>2</v>
      </c>
      <c r="G477" s="7">
        <v>0</v>
      </c>
      <c r="H477" s="7">
        <v>1</v>
      </c>
      <c r="I477" s="7">
        <v>1</v>
      </c>
      <c r="J477" s="13">
        <f t="shared" si="21"/>
        <v>4</v>
      </c>
      <c r="K477" s="11">
        <v>11050</v>
      </c>
      <c r="L477" s="58" t="s">
        <v>1121</v>
      </c>
      <c r="M477" s="8">
        <f t="shared" si="22"/>
        <v>36.199095022624434</v>
      </c>
      <c r="N477" s="7" t="str">
        <f t="shared" si="23"/>
        <v>Baixa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1109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O478" s="77"/>
      <c r="P478" s="77"/>
      <c r="Q478" s="77"/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1118</v>
      </c>
      <c r="D479" s="45" t="s">
        <v>102</v>
      </c>
      <c r="E479" s="14" t="s">
        <v>497</v>
      </c>
      <c r="F479" s="7">
        <v>0</v>
      </c>
      <c r="G479" s="7">
        <v>1</v>
      </c>
      <c r="H479" s="7">
        <v>0</v>
      </c>
      <c r="I479" s="7">
        <v>0</v>
      </c>
      <c r="J479" s="13">
        <f t="shared" si="21"/>
        <v>1</v>
      </c>
      <c r="K479" s="11">
        <v>12508</v>
      </c>
      <c r="L479" s="58" t="s">
        <v>1121</v>
      </c>
      <c r="M479" s="8">
        <f t="shared" si="22"/>
        <v>7.9948832747041898</v>
      </c>
      <c r="N479" s="7" t="str">
        <f t="shared" si="23"/>
        <v>Baixa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1108</v>
      </c>
      <c r="D480" s="45" t="s">
        <v>98</v>
      </c>
      <c r="E480" s="14" t="s">
        <v>498</v>
      </c>
      <c r="F480" s="7">
        <v>2</v>
      </c>
      <c r="G480" s="7">
        <v>6</v>
      </c>
      <c r="H480" s="7">
        <v>1</v>
      </c>
      <c r="I480" s="7">
        <v>0</v>
      </c>
      <c r="J480" s="13">
        <f t="shared" si="21"/>
        <v>9</v>
      </c>
      <c r="K480" s="11">
        <v>37473</v>
      </c>
      <c r="L480" s="58" t="s">
        <v>1122</v>
      </c>
      <c r="M480" s="8">
        <f t="shared" si="22"/>
        <v>24.017292450564405</v>
      </c>
      <c r="N480" s="7" t="str">
        <f t="shared" si="23"/>
        <v>Baixa</v>
      </c>
      <c r="O480" s="75"/>
      <c r="P480" s="75"/>
      <c r="Q480" s="75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1117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7"/>
      <c r="P481" s="77"/>
      <c r="Q481" s="77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1112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1113</v>
      </c>
      <c r="D483" s="45" t="s">
        <v>30</v>
      </c>
      <c r="E483" s="14" t="s">
        <v>501</v>
      </c>
      <c r="F483" s="7">
        <v>61</v>
      </c>
      <c r="G483" s="7">
        <v>49</v>
      </c>
      <c r="H483" s="7">
        <v>36</v>
      </c>
      <c r="I483" s="7">
        <v>0</v>
      </c>
      <c r="J483" s="13">
        <f t="shared" si="21"/>
        <v>146</v>
      </c>
      <c r="K483" s="11">
        <v>20882</v>
      </c>
      <c r="L483" s="58" t="s">
        <v>1121</v>
      </c>
      <c r="M483" s="8">
        <f t="shared" si="22"/>
        <v>699.16674648022217</v>
      </c>
      <c r="N483" s="7" t="str">
        <f t="shared" si="23"/>
        <v>Muito Alta</v>
      </c>
      <c r="O483" s="75"/>
      <c r="P483" s="75"/>
      <c r="Q483" s="75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1110</v>
      </c>
      <c r="D484" s="45" t="s">
        <v>22</v>
      </c>
      <c r="E484" s="14" t="s">
        <v>502</v>
      </c>
      <c r="F484" s="7">
        <v>1</v>
      </c>
      <c r="G484" s="7">
        <v>1</v>
      </c>
      <c r="H484" s="7">
        <v>1</v>
      </c>
      <c r="I484" s="7">
        <v>0</v>
      </c>
      <c r="J484" s="13">
        <f t="shared" si="21"/>
        <v>3</v>
      </c>
      <c r="K484" s="11">
        <v>6446</v>
      </c>
      <c r="L484" s="58" t="s">
        <v>1121</v>
      </c>
      <c r="M484" s="8">
        <f t="shared" si="22"/>
        <v>46.540490226497049</v>
      </c>
      <c r="N484" s="7" t="str">
        <f t="shared" si="23"/>
        <v>Baixa</v>
      </c>
      <c r="O484" s="75"/>
      <c r="P484" s="75"/>
      <c r="Q484" s="75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1115</v>
      </c>
      <c r="D485" s="45" t="s">
        <v>62</v>
      </c>
      <c r="E485" s="14" t="s">
        <v>503</v>
      </c>
      <c r="F485" s="7">
        <v>0</v>
      </c>
      <c r="G485" s="7">
        <v>1</v>
      </c>
      <c r="H485" s="7">
        <v>2</v>
      </c>
      <c r="I485" s="7">
        <v>1</v>
      </c>
      <c r="J485" s="13">
        <f t="shared" si="21"/>
        <v>4</v>
      </c>
      <c r="K485" s="11">
        <v>10720</v>
      </c>
      <c r="L485" s="58" t="s">
        <v>1121</v>
      </c>
      <c r="M485" s="8">
        <f t="shared" si="22"/>
        <v>37.313432835820898</v>
      </c>
      <c r="N485" s="7" t="str">
        <f t="shared" si="23"/>
        <v>Baixa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1110</v>
      </c>
      <c r="D486" s="45" t="s">
        <v>20</v>
      </c>
      <c r="E486" s="14" t="s">
        <v>504</v>
      </c>
      <c r="F486" s="7">
        <v>0</v>
      </c>
      <c r="G486" s="7">
        <v>1</v>
      </c>
      <c r="H486" s="7">
        <v>2</v>
      </c>
      <c r="I486" s="7">
        <v>0</v>
      </c>
      <c r="J486" s="13">
        <f t="shared" si="21"/>
        <v>3</v>
      </c>
      <c r="K486" s="11">
        <v>5666</v>
      </c>
      <c r="L486" s="58" t="s">
        <v>1121</v>
      </c>
      <c r="M486" s="8">
        <f t="shared" si="22"/>
        <v>52.947405577126723</v>
      </c>
      <c r="N486" s="7" t="str">
        <f t="shared" si="23"/>
        <v>Baixa</v>
      </c>
      <c r="O486" s="75"/>
      <c r="P486" s="75"/>
      <c r="Q486" s="7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1</v>
      </c>
      <c r="G487" s="7">
        <v>0</v>
      </c>
      <c r="H487" s="7">
        <v>1</v>
      </c>
      <c r="I487" s="7">
        <v>0</v>
      </c>
      <c r="J487" s="13">
        <f t="shared" si="21"/>
        <v>2</v>
      </c>
      <c r="K487" s="11">
        <v>31471</v>
      </c>
      <c r="L487" s="58" t="s">
        <v>1122</v>
      </c>
      <c r="M487" s="8">
        <f t="shared" si="22"/>
        <v>6.3550570366369046</v>
      </c>
      <c r="N487" s="7" t="str">
        <f t="shared" si="23"/>
        <v>Baixa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1114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1118</v>
      </c>
      <c r="D489" s="45" t="s">
        <v>121</v>
      </c>
      <c r="E489" s="14" t="s">
        <v>507</v>
      </c>
      <c r="F489" s="7">
        <v>7</v>
      </c>
      <c r="G489" s="7">
        <v>1</v>
      </c>
      <c r="H489" s="7">
        <v>0</v>
      </c>
      <c r="I489" s="7">
        <v>0</v>
      </c>
      <c r="J489" s="13">
        <f t="shared" si="21"/>
        <v>8</v>
      </c>
      <c r="K489" s="11">
        <v>13557</v>
      </c>
      <c r="L489" s="58" t="s">
        <v>1121</v>
      </c>
      <c r="M489" s="8">
        <f t="shared" si="22"/>
        <v>59.010105480563553</v>
      </c>
      <c r="N489" s="7" t="str">
        <f t="shared" si="23"/>
        <v>Baixa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1115</v>
      </c>
      <c r="D490" s="45" t="s">
        <v>62</v>
      </c>
      <c r="E490" s="14" t="s">
        <v>508</v>
      </c>
      <c r="F490" s="7">
        <v>0</v>
      </c>
      <c r="G490" s="7">
        <v>1</v>
      </c>
      <c r="H490" s="7">
        <v>1</v>
      </c>
      <c r="I490" s="7">
        <v>0</v>
      </c>
      <c r="J490" s="13">
        <f t="shared" si="21"/>
        <v>2</v>
      </c>
      <c r="K490" s="11">
        <v>10721</v>
      </c>
      <c r="L490" s="58" t="s">
        <v>1121</v>
      </c>
      <c r="M490" s="8">
        <f t="shared" si="22"/>
        <v>18.654976214905325</v>
      </c>
      <c r="N490" s="7" t="str">
        <f t="shared" si="23"/>
        <v>Baixa</v>
      </c>
      <c r="O490" s="77"/>
      <c r="P490" s="77"/>
      <c r="Q490" s="77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1115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1118</v>
      </c>
      <c r="D492" s="45" t="s">
        <v>121</v>
      </c>
      <c r="E492" s="14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1108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1112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O494" s="75"/>
      <c r="P494" s="75"/>
      <c r="Q494" s="75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1108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O495" s="75"/>
      <c r="P495" s="75"/>
      <c r="Q495" s="75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1114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0</v>
      </c>
      <c r="I496" s="7">
        <v>2</v>
      </c>
      <c r="J496" s="13">
        <f t="shared" si="21"/>
        <v>2</v>
      </c>
      <c r="K496" s="11">
        <v>8648</v>
      </c>
      <c r="L496" s="58" t="s">
        <v>1121</v>
      </c>
      <c r="M496" s="8">
        <f t="shared" si="22"/>
        <v>23.126734505087882</v>
      </c>
      <c r="N496" s="7" t="str">
        <f t="shared" si="23"/>
        <v>Baixa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1118</v>
      </c>
      <c r="D497" s="45" t="s">
        <v>121</v>
      </c>
      <c r="E497" s="14" t="s">
        <v>515</v>
      </c>
      <c r="F497" s="7">
        <v>1</v>
      </c>
      <c r="G497" s="7">
        <v>0</v>
      </c>
      <c r="H497" s="7">
        <v>1</v>
      </c>
      <c r="I497" s="7">
        <v>0</v>
      </c>
      <c r="J497" s="13">
        <f t="shared" si="21"/>
        <v>2</v>
      </c>
      <c r="K497" s="11">
        <v>15012</v>
      </c>
      <c r="L497" s="58" t="s">
        <v>1121</v>
      </c>
      <c r="M497" s="8">
        <f t="shared" si="22"/>
        <v>13.322675193178791</v>
      </c>
      <c r="N497" s="7" t="str">
        <f t="shared" si="23"/>
        <v>Baixa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1107</v>
      </c>
      <c r="D498" s="45" t="s">
        <v>8</v>
      </c>
      <c r="E498" s="14" t="s">
        <v>516</v>
      </c>
      <c r="F498" s="7">
        <v>21</v>
      </c>
      <c r="G498" s="7">
        <v>8</v>
      </c>
      <c r="H498" s="7">
        <v>19</v>
      </c>
      <c r="I498" s="7">
        <v>20</v>
      </c>
      <c r="J498" s="13">
        <f t="shared" si="21"/>
        <v>68</v>
      </c>
      <c r="K498" s="11">
        <v>20999</v>
      </c>
      <c r="L498" s="58" t="s">
        <v>1121</v>
      </c>
      <c r="M498" s="8">
        <f t="shared" si="22"/>
        <v>323.82494404495452</v>
      </c>
      <c r="N498" s="7" t="str">
        <f t="shared" si="23"/>
        <v>Alta</v>
      </c>
      <c r="O498" s="77"/>
      <c r="P498" s="77"/>
      <c r="Q498" s="77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1118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1</v>
      </c>
      <c r="I499" s="7">
        <v>0</v>
      </c>
      <c r="J499" s="13">
        <f t="shared" si="21"/>
        <v>1</v>
      </c>
      <c r="K499" s="11">
        <v>21017</v>
      </c>
      <c r="L499" s="58" t="s">
        <v>1121</v>
      </c>
      <c r="M499" s="8">
        <f t="shared" si="22"/>
        <v>4.7580530047104723</v>
      </c>
      <c r="N499" s="7" t="str">
        <f t="shared" si="23"/>
        <v>Baixa</v>
      </c>
      <c r="O499" s="77"/>
      <c r="P499" s="77"/>
      <c r="Q499" s="77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1114</v>
      </c>
      <c r="D500" s="45" t="s">
        <v>40</v>
      </c>
      <c r="E500" s="14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1107</v>
      </c>
      <c r="D501" s="45" t="s">
        <v>8</v>
      </c>
      <c r="E501" s="14" t="s">
        <v>519</v>
      </c>
      <c r="F501" s="7">
        <v>10</v>
      </c>
      <c r="G501" s="7">
        <v>1</v>
      </c>
      <c r="H501" s="7">
        <v>6</v>
      </c>
      <c r="I501" s="7">
        <v>7</v>
      </c>
      <c r="J501" s="13">
        <f t="shared" si="21"/>
        <v>24</v>
      </c>
      <c r="K501" s="11">
        <v>47682</v>
      </c>
      <c r="L501" s="58" t="s">
        <v>1122</v>
      </c>
      <c r="M501" s="8">
        <f t="shared" si="22"/>
        <v>50.333459166981243</v>
      </c>
      <c r="N501" s="7" t="str">
        <f t="shared" si="23"/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1113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1114</v>
      </c>
      <c r="D503" s="45" t="s">
        <v>45</v>
      </c>
      <c r="E503" s="14" t="s">
        <v>521</v>
      </c>
      <c r="F503" s="7">
        <v>4</v>
      </c>
      <c r="G503" s="7">
        <v>7</v>
      </c>
      <c r="H503" s="7">
        <v>6</v>
      </c>
      <c r="I503" s="7">
        <v>8</v>
      </c>
      <c r="J503" s="13">
        <f t="shared" si="21"/>
        <v>25</v>
      </c>
      <c r="K503" s="11">
        <v>21534</v>
      </c>
      <c r="L503" s="58" t="s">
        <v>1121</v>
      </c>
      <c r="M503" s="8">
        <f t="shared" si="22"/>
        <v>116.09547692021918</v>
      </c>
      <c r="N503" s="7" t="str">
        <f t="shared" si="23"/>
        <v>Média</v>
      </c>
      <c r="O503" s="77"/>
      <c r="P503" s="77"/>
      <c r="Q503" s="77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1114</v>
      </c>
      <c r="D504" s="45" t="s">
        <v>36</v>
      </c>
      <c r="E504" s="14" t="s">
        <v>522</v>
      </c>
      <c r="F504" s="7">
        <v>0</v>
      </c>
      <c r="G504" s="7">
        <v>0</v>
      </c>
      <c r="H504" s="7">
        <v>1</v>
      </c>
      <c r="I504" s="7">
        <v>0</v>
      </c>
      <c r="J504" s="13">
        <f t="shared" si="21"/>
        <v>1</v>
      </c>
      <c r="K504" s="11">
        <v>23569</v>
      </c>
      <c r="L504" s="58" t="s">
        <v>1121</v>
      </c>
      <c r="M504" s="8">
        <f t="shared" si="22"/>
        <v>4.2428613857185287</v>
      </c>
      <c r="N504" s="7" t="str">
        <f t="shared" si="23"/>
        <v>Baixa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1118</v>
      </c>
      <c r="D505" s="45" t="s">
        <v>102</v>
      </c>
      <c r="E505" s="14" t="s">
        <v>102</v>
      </c>
      <c r="F505" s="7">
        <v>4</v>
      </c>
      <c r="G505" s="7">
        <v>1</v>
      </c>
      <c r="H505" s="7">
        <v>0</v>
      </c>
      <c r="I505" s="7">
        <v>0</v>
      </c>
      <c r="J505" s="13">
        <f t="shared" si="21"/>
        <v>5</v>
      </c>
      <c r="K505" s="11">
        <v>404804</v>
      </c>
      <c r="L505" s="58" t="s">
        <v>1125</v>
      </c>
      <c r="M505" s="8">
        <f t="shared" si="22"/>
        <v>1.2351656604183754</v>
      </c>
      <c r="N505" s="7" t="str">
        <f t="shared" si="23"/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1118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1108</v>
      </c>
      <c r="D507" s="45" t="s">
        <v>11</v>
      </c>
      <c r="E507" s="14" t="s">
        <v>524</v>
      </c>
      <c r="F507" s="7">
        <v>1</v>
      </c>
      <c r="G507" s="7">
        <v>0</v>
      </c>
      <c r="H507" s="7">
        <v>4</v>
      </c>
      <c r="I507" s="7">
        <v>1</v>
      </c>
      <c r="J507" s="13">
        <f t="shared" si="21"/>
        <v>6</v>
      </c>
      <c r="K507" s="11">
        <v>8815</v>
      </c>
      <c r="L507" s="58" t="s">
        <v>1121</v>
      </c>
      <c r="M507" s="8">
        <f t="shared" si="22"/>
        <v>68.065796937039138</v>
      </c>
      <c r="N507" s="7" t="str">
        <f t="shared" si="23"/>
        <v>Baixa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1108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1108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1114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1115</v>
      </c>
      <c r="D511" s="45" t="s">
        <v>62</v>
      </c>
      <c r="E511" s="14" t="s">
        <v>528</v>
      </c>
      <c r="F511" s="7">
        <v>12</v>
      </c>
      <c r="G511" s="7">
        <v>6</v>
      </c>
      <c r="H511" s="7">
        <v>3</v>
      </c>
      <c r="I511" s="7">
        <v>2</v>
      </c>
      <c r="J511" s="13">
        <f t="shared" si="21"/>
        <v>23</v>
      </c>
      <c r="K511" s="11">
        <v>108113</v>
      </c>
      <c r="L511" s="58" t="s">
        <v>1124</v>
      </c>
      <c r="M511" s="8">
        <f t="shared" si="22"/>
        <v>21.27403734980992</v>
      </c>
      <c r="N511" s="7" t="str">
        <f t="shared" si="23"/>
        <v>Baixa</v>
      </c>
      <c r="O511" s="61"/>
      <c r="P511" s="61"/>
      <c r="Q511" s="61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1109</v>
      </c>
      <c r="D512" s="45" t="s">
        <v>14</v>
      </c>
      <c r="E512" s="14" t="s">
        <v>529</v>
      </c>
      <c r="F512" s="7">
        <v>42</v>
      </c>
      <c r="G512" s="7">
        <v>58</v>
      </c>
      <c r="H512" s="7">
        <v>30</v>
      </c>
      <c r="I512" s="7">
        <v>52</v>
      </c>
      <c r="J512" s="13">
        <f t="shared" si="21"/>
        <v>182</v>
      </c>
      <c r="K512" s="11">
        <v>26997</v>
      </c>
      <c r="L512" s="58" t="s">
        <v>1122</v>
      </c>
      <c r="M512" s="8">
        <f t="shared" si="22"/>
        <v>674.14897951624255</v>
      </c>
      <c r="N512" s="7" t="str">
        <f t="shared" si="23"/>
        <v>Muito Alta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1114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1110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1113</v>
      </c>
      <c r="D515" s="45" t="s">
        <v>28</v>
      </c>
      <c r="E515" s="14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1110</v>
      </c>
      <c r="D516" s="45" t="s">
        <v>20</v>
      </c>
      <c r="E516" s="14" t="s">
        <v>533</v>
      </c>
      <c r="F516" s="7">
        <v>4</v>
      </c>
      <c r="G516" s="7">
        <v>0</v>
      </c>
      <c r="H516" s="7">
        <v>1</v>
      </c>
      <c r="I516" s="7">
        <v>1</v>
      </c>
      <c r="J516" s="13">
        <f t="shared" si="21"/>
        <v>6</v>
      </c>
      <c r="K516" s="11">
        <v>6939</v>
      </c>
      <c r="L516" s="58" t="s">
        <v>1121</v>
      </c>
      <c r="M516" s="8">
        <f t="shared" si="22"/>
        <v>86.467790747946381</v>
      </c>
      <c r="N516" s="7" t="str">
        <f t="shared" si="23"/>
        <v>Baixa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1117</v>
      </c>
      <c r="D517" s="45" t="s">
        <v>80</v>
      </c>
      <c r="E517" s="14" t="s">
        <v>534</v>
      </c>
      <c r="F517" s="7">
        <v>1</v>
      </c>
      <c r="G517" s="7">
        <v>0</v>
      </c>
      <c r="H517" s="7">
        <v>0</v>
      </c>
      <c r="I517" s="7">
        <v>1</v>
      </c>
      <c r="J517" s="13">
        <f t="shared" ref="J517:J580" si="24">F517+G517+H517+I517</f>
        <v>2</v>
      </c>
      <c r="K517" s="11">
        <v>3314</v>
      </c>
      <c r="L517" s="58" t="s">
        <v>1121</v>
      </c>
      <c r="M517" s="8">
        <f t="shared" ref="M517:M580" si="25">(J517/K517)*100000</f>
        <v>60.350030175015085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Baixa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1114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1116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1114</v>
      </c>
      <c r="D520" s="45" t="s">
        <v>33</v>
      </c>
      <c r="E520" s="14" t="s">
        <v>537</v>
      </c>
      <c r="F520" s="7">
        <v>1</v>
      </c>
      <c r="G520" s="7">
        <v>1</v>
      </c>
      <c r="H520" s="7">
        <v>0</v>
      </c>
      <c r="I520" s="7">
        <v>0</v>
      </c>
      <c r="J520" s="13">
        <f t="shared" si="24"/>
        <v>2</v>
      </c>
      <c r="K520" s="11">
        <v>26709</v>
      </c>
      <c r="L520" s="58" t="s">
        <v>1122</v>
      </c>
      <c r="M520" s="8">
        <f t="shared" si="25"/>
        <v>7.4881126212138227</v>
      </c>
      <c r="N520" s="7" t="str">
        <f t="shared" si="26"/>
        <v>Baixa</v>
      </c>
      <c r="O520" s="74"/>
      <c r="P520" s="74"/>
      <c r="Q520" s="74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1118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1110</v>
      </c>
      <c r="D522" s="45" t="s">
        <v>22</v>
      </c>
      <c r="E522" s="14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1108</v>
      </c>
      <c r="D523" s="45" t="s">
        <v>90</v>
      </c>
      <c r="E523" s="14" t="s">
        <v>540</v>
      </c>
      <c r="F523" s="7">
        <v>1</v>
      </c>
      <c r="G523" s="7">
        <v>0</v>
      </c>
      <c r="H523" s="7">
        <v>0</v>
      </c>
      <c r="I523" s="7">
        <v>0</v>
      </c>
      <c r="J523" s="13">
        <f t="shared" si="24"/>
        <v>1</v>
      </c>
      <c r="K523" s="11">
        <v>17607</v>
      </c>
      <c r="L523" s="58" t="s">
        <v>1121</v>
      </c>
      <c r="M523" s="8">
        <f t="shared" si="25"/>
        <v>5.6795592662009424</v>
      </c>
      <c r="N523" s="7" t="str">
        <f t="shared" si="26"/>
        <v>Baixa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1108</v>
      </c>
      <c r="D524" s="45" t="s">
        <v>98</v>
      </c>
      <c r="E524" s="14" t="s">
        <v>541</v>
      </c>
      <c r="F524" s="7">
        <v>9</v>
      </c>
      <c r="G524" s="7">
        <v>10</v>
      </c>
      <c r="H524" s="7">
        <v>7</v>
      </c>
      <c r="I524" s="7">
        <v>8</v>
      </c>
      <c r="J524" s="13">
        <f t="shared" si="24"/>
        <v>34</v>
      </c>
      <c r="K524" s="11">
        <v>93577</v>
      </c>
      <c r="L524" s="58" t="s">
        <v>1123</v>
      </c>
      <c r="M524" s="8">
        <f t="shared" si="25"/>
        <v>36.333714481122499</v>
      </c>
      <c r="N524" s="7" t="str">
        <f t="shared" si="26"/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1113</v>
      </c>
      <c r="D525" s="45" t="s">
        <v>28</v>
      </c>
      <c r="E525" s="14" t="s">
        <v>542</v>
      </c>
      <c r="F525" s="7">
        <v>0</v>
      </c>
      <c r="G525" s="7">
        <v>0</v>
      </c>
      <c r="H525" s="7">
        <v>1</v>
      </c>
      <c r="I525" s="7">
        <v>0</v>
      </c>
      <c r="J525" s="13">
        <f t="shared" si="24"/>
        <v>1</v>
      </c>
      <c r="K525" s="11">
        <v>3627</v>
      </c>
      <c r="L525" s="58" t="s">
        <v>1121</v>
      </c>
      <c r="M525" s="8">
        <f t="shared" si="25"/>
        <v>27.570995312930798</v>
      </c>
      <c r="N525" s="7" t="str">
        <f t="shared" si="26"/>
        <v>Baixa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1107</v>
      </c>
      <c r="D526" s="45" t="s">
        <v>8</v>
      </c>
      <c r="E526" s="14" t="s">
        <v>543</v>
      </c>
      <c r="F526" s="7">
        <v>1</v>
      </c>
      <c r="G526" s="7">
        <v>2</v>
      </c>
      <c r="H526" s="7">
        <v>2</v>
      </c>
      <c r="I526" s="7">
        <v>2</v>
      </c>
      <c r="J526" s="13">
        <f t="shared" si="24"/>
        <v>7</v>
      </c>
      <c r="K526" s="11">
        <v>15280</v>
      </c>
      <c r="L526" s="58" t="s">
        <v>1121</v>
      </c>
      <c r="M526" s="8">
        <f t="shared" si="25"/>
        <v>45.811518324607327</v>
      </c>
      <c r="N526" s="7" t="str">
        <f t="shared" si="26"/>
        <v>Baixa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1118</v>
      </c>
      <c r="D527" s="45" t="s">
        <v>102</v>
      </c>
      <c r="E527" s="14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1114</v>
      </c>
      <c r="D528" s="45" t="s">
        <v>40</v>
      </c>
      <c r="E528" s="14" t="s">
        <v>545</v>
      </c>
      <c r="F528" s="7">
        <v>1</v>
      </c>
      <c r="G528" s="7">
        <v>0</v>
      </c>
      <c r="H528" s="7">
        <v>0</v>
      </c>
      <c r="I528" s="7">
        <v>0</v>
      </c>
      <c r="J528" s="13">
        <f t="shared" si="24"/>
        <v>1</v>
      </c>
      <c r="K528" s="11">
        <v>16610</v>
      </c>
      <c r="L528" s="58" t="s">
        <v>1121</v>
      </c>
      <c r="M528" s="8">
        <f t="shared" si="25"/>
        <v>6.0204695966285371</v>
      </c>
      <c r="N528" s="7" t="str">
        <f t="shared" si="26"/>
        <v>Baixa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1112</v>
      </c>
      <c r="D529" s="45" t="s">
        <v>26</v>
      </c>
      <c r="E529" s="14" t="s">
        <v>546</v>
      </c>
      <c r="F529" s="7">
        <v>7</v>
      </c>
      <c r="G529" s="7">
        <v>9</v>
      </c>
      <c r="H529" s="7">
        <v>15</v>
      </c>
      <c r="I529" s="7">
        <v>15</v>
      </c>
      <c r="J529" s="13">
        <f t="shared" si="24"/>
        <v>46</v>
      </c>
      <c r="K529" s="11">
        <v>99770</v>
      </c>
      <c r="L529" s="58" t="s">
        <v>1123</v>
      </c>
      <c r="M529" s="8">
        <f t="shared" si="25"/>
        <v>46.106043900972239</v>
      </c>
      <c r="N529" s="7" t="str">
        <f t="shared" si="26"/>
        <v>Baixa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1108</v>
      </c>
      <c r="D530" s="45" t="s">
        <v>98</v>
      </c>
      <c r="E530" s="14" t="s">
        <v>547</v>
      </c>
      <c r="F530" s="7">
        <v>6</v>
      </c>
      <c r="G530" s="7">
        <v>4</v>
      </c>
      <c r="H530" s="7">
        <v>0</v>
      </c>
      <c r="I530" s="7">
        <v>0</v>
      </c>
      <c r="J530" s="13">
        <f t="shared" si="24"/>
        <v>10</v>
      </c>
      <c r="K530" s="11">
        <v>5718</v>
      </c>
      <c r="L530" s="58" t="s">
        <v>1121</v>
      </c>
      <c r="M530" s="8">
        <f t="shared" si="25"/>
        <v>174.88632388947184</v>
      </c>
      <c r="N530" s="7" t="str">
        <f t="shared" si="26"/>
        <v>Média</v>
      </c>
      <c r="O530" s="75"/>
      <c r="P530" s="75"/>
      <c r="Q530" s="75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1113</v>
      </c>
      <c r="D531" s="45" t="s">
        <v>28</v>
      </c>
      <c r="E531" s="14" t="s">
        <v>548</v>
      </c>
      <c r="F531" s="7">
        <v>1</v>
      </c>
      <c r="G531" s="7">
        <v>0</v>
      </c>
      <c r="H531" s="7">
        <v>0</v>
      </c>
      <c r="I531" s="7">
        <v>1</v>
      </c>
      <c r="J531" s="13">
        <f t="shared" si="24"/>
        <v>2</v>
      </c>
      <c r="K531" s="11">
        <v>31326</v>
      </c>
      <c r="L531" s="58" t="s">
        <v>1122</v>
      </c>
      <c r="M531" s="8">
        <f t="shared" si="25"/>
        <v>6.3844729617570062</v>
      </c>
      <c r="N531" s="7" t="str">
        <f t="shared" si="26"/>
        <v>Baixa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1113</v>
      </c>
      <c r="D532" s="45" t="s">
        <v>28</v>
      </c>
      <c r="E532" s="14" t="s">
        <v>549</v>
      </c>
      <c r="F532" s="7">
        <v>30</v>
      </c>
      <c r="G532" s="7">
        <v>47</v>
      </c>
      <c r="H532" s="7">
        <v>42</v>
      </c>
      <c r="I532" s="7">
        <v>41</v>
      </c>
      <c r="J532" s="13">
        <f t="shared" si="24"/>
        <v>160</v>
      </c>
      <c r="K532" s="11">
        <v>10731</v>
      </c>
      <c r="L532" s="58" t="s">
        <v>1121</v>
      </c>
      <c r="M532" s="8">
        <f t="shared" si="25"/>
        <v>1491.0073618488491</v>
      </c>
      <c r="N532" s="7" t="str">
        <f t="shared" si="26"/>
        <v>Muito Alta</v>
      </c>
      <c r="O532" s="75"/>
      <c r="P532" s="75"/>
      <c r="Q532" s="75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1118</v>
      </c>
      <c r="D533" s="45" t="s">
        <v>102</v>
      </c>
      <c r="E533" s="14" t="s">
        <v>550</v>
      </c>
      <c r="F533" s="7">
        <v>0</v>
      </c>
      <c r="G533" s="7">
        <v>0</v>
      </c>
      <c r="H533" s="7">
        <v>1</v>
      </c>
      <c r="I533" s="7">
        <v>0</v>
      </c>
      <c r="J533" s="13">
        <f t="shared" si="24"/>
        <v>1</v>
      </c>
      <c r="K533" s="11">
        <v>5273</v>
      </c>
      <c r="L533" s="58" t="s">
        <v>1121</v>
      </c>
      <c r="M533" s="8">
        <f t="shared" si="25"/>
        <v>18.964536317087045</v>
      </c>
      <c r="N533" s="7" t="str">
        <f t="shared" si="26"/>
        <v>Baixa</v>
      </c>
      <c r="O533" s="77"/>
      <c r="P533" s="77"/>
      <c r="Q533" s="77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1115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1118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1114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O536" s="77"/>
      <c r="P536" s="77"/>
      <c r="Q536" s="77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1112</v>
      </c>
      <c r="D537" s="45" t="s">
        <v>26</v>
      </c>
      <c r="E537" s="14" t="s">
        <v>554</v>
      </c>
      <c r="F537" s="7">
        <v>1</v>
      </c>
      <c r="G537" s="7">
        <v>0</v>
      </c>
      <c r="H537" s="7">
        <v>0</v>
      </c>
      <c r="I537" s="7">
        <v>0</v>
      </c>
      <c r="J537" s="13">
        <f t="shared" si="24"/>
        <v>1</v>
      </c>
      <c r="K537" s="11">
        <v>41529</v>
      </c>
      <c r="L537" s="58" t="s">
        <v>1122</v>
      </c>
      <c r="M537" s="8">
        <f t="shared" si="25"/>
        <v>2.407955886248164</v>
      </c>
      <c r="N537" s="7" t="str">
        <f t="shared" si="26"/>
        <v>Baixa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1115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1112</v>
      </c>
      <c r="D539" s="45" t="s">
        <v>26</v>
      </c>
      <c r="E539" s="14" t="s">
        <v>556</v>
      </c>
      <c r="F539" s="7">
        <v>1</v>
      </c>
      <c r="G539" s="7">
        <v>0</v>
      </c>
      <c r="H539" s="7">
        <v>4</v>
      </c>
      <c r="I539" s="7">
        <v>0</v>
      </c>
      <c r="J539" s="13">
        <f t="shared" si="24"/>
        <v>5</v>
      </c>
      <c r="K539" s="11">
        <v>3144</v>
      </c>
      <c r="L539" s="58" t="s">
        <v>1121</v>
      </c>
      <c r="M539" s="8">
        <f t="shared" si="25"/>
        <v>159.03307888040712</v>
      </c>
      <c r="N539" s="7" t="str">
        <f t="shared" si="26"/>
        <v>Média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1109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1</v>
      </c>
      <c r="J540" s="13">
        <f t="shared" si="24"/>
        <v>1</v>
      </c>
      <c r="K540" s="11">
        <v>4647</v>
      </c>
      <c r="L540" s="58" t="s">
        <v>1121</v>
      </c>
      <c r="M540" s="8">
        <f t="shared" si="25"/>
        <v>21.519259737465031</v>
      </c>
      <c r="N540" s="7" t="str">
        <f t="shared" si="26"/>
        <v>Baixa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1115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1116</v>
      </c>
      <c r="D542" s="45" t="s">
        <v>41</v>
      </c>
      <c r="E542" s="14" t="s">
        <v>559</v>
      </c>
      <c r="F542" s="7">
        <v>1</v>
      </c>
      <c r="G542" s="7">
        <v>0</v>
      </c>
      <c r="H542" s="7">
        <v>0</v>
      </c>
      <c r="I542" s="7">
        <v>0</v>
      </c>
      <c r="J542" s="13">
        <f t="shared" si="24"/>
        <v>1</v>
      </c>
      <c r="K542" s="11">
        <v>39121</v>
      </c>
      <c r="L542" s="58" t="s">
        <v>1122</v>
      </c>
      <c r="M542" s="8">
        <f t="shared" si="25"/>
        <v>2.5561718769970092</v>
      </c>
      <c r="N542" s="7" t="str">
        <f t="shared" si="26"/>
        <v>Baixa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1114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1108</v>
      </c>
      <c r="D544" s="45" t="s">
        <v>98</v>
      </c>
      <c r="E544" s="14" t="s">
        <v>561</v>
      </c>
      <c r="F544" s="7">
        <v>3</v>
      </c>
      <c r="G544" s="7">
        <v>0</v>
      </c>
      <c r="H544" s="7">
        <v>0</v>
      </c>
      <c r="I544" s="7">
        <v>0</v>
      </c>
      <c r="J544" s="13">
        <f t="shared" si="24"/>
        <v>3</v>
      </c>
      <c r="K544" s="11">
        <v>73994</v>
      </c>
      <c r="L544" s="58" t="s">
        <v>1123</v>
      </c>
      <c r="M544" s="8">
        <f t="shared" si="25"/>
        <v>4.0543827877936049</v>
      </c>
      <c r="N544" s="7" t="str">
        <f t="shared" si="26"/>
        <v>Baixa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1113</v>
      </c>
      <c r="D545" s="45" t="s">
        <v>28</v>
      </c>
      <c r="E545" s="14" t="s">
        <v>562</v>
      </c>
      <c r="F545" s="7">
        <v>1</v>
      </c>
      <c r="G545" s="7">
        <v>2</v>
      </c>
      <c r="H545" s="7">
        <v>0</v>
      </c>
      <c r="I545" s="7">
        <v>0</v>
      </c>
      <c r="J545" s="13">
        <f t="shared" si="24"/>
        <v>3</v>
      </c>
      <c r="K545" s="11">
        <v>5954</v>
      </c>
      <c r="L545" s="58" t="s">
        <v>1121</v>
      </c>
      <c r="M545" s="8">
        <f t="shared" si="25"/>
        <v>50.386294927779645</v>
      </c>
      <c r="N545" s="7" t="str">
        <f t="shared" si="26"/>
        <v>Baixa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1118</v>
      </c>
      <c r="D546" s="45" t="s">
        <v>102</v>
      </c>
      <c r="E546" s="14" t="s">
        <v>563</v>
      </c>
      <c r="F546" s="7">
        <v>1</v>
      </c>
      <c r="G546" s="7">
        <v>8</v>
      </c>
      <c r="H546" s="7">
        <v>5</v>
      </c>
      <c r="I546" s="7">
        <v>0</v>
      </c>
      <c r="J546" s="13">
        <f t="shared" si="24"/>
        <v>14</v>
      </c>
      <c r="K546" s="11">
        <v>6332</v>
      </c>
      <c r="L546" s="58" t="s">
        <v>1121</v>
      </c>
      <c r="M546" s="8">
        <f t="shared" si="25"/>
        <v>221.09917877447884</v>
      </c>
      <c r="N546" s="7" t="str">
        <f t="shared" si="26"/>
        <v>Média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1113</v>
      </c>
      <c r="D547" s="45" t="s">
        <v>28</v>
      </c>
      <c r="E547" s="14" t="s">
        <v>564</v>
      </c>
      <c r="F547" s="7">
        <v>1</v>
      </c>
      <c r="G547" s="7">
        <v>0</v>
      </c>
      <c r="H547" s="7">
        <v>0</v>
      </c>
      <c r="I547" s="7">
        <v>0</v>
      </c>
      <c r="J547" s="13">
        <f t="shared" si="24"/>
        <v>1</v>
      </c>
      <c r="K547" s="11">
        <v>20052</v>
      </c>
      <c r="L547" s="58" t="s">
        <v>1121</v>
      </c>
      <c r="M547" s="8">
        <f t="shared" si="25"/>
        <v>4.9870337123478956</v>
      </c>
      <c r="N547" s="7" t="str">
        <f t="shared" si="26"/>
        <v>Baixa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1118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4</v>
      </c>
      <c r="I548" s="7">
        <v>4</v>
      </c>
      <c r="J548" s="13">
        <f t="shared" si="24"/>
        <v>8</v>
      </c>
      <c r="K548" s="11">
        <v>6084</v>
      </c>
      <c r="L548" s="58" t="s">
        <v>1121</v>
      </c>
      <c r="M548" s="8">
        <f t="shared" si="25"/>
        <v>131.49243918474687</v>
      </c>
      <c r="N548" s="7" t="str">
        <f t="shared" si="26"/>
        <v>Média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1108</v>
      </c>
      <c r="D549" s="45" t="s">
        <v>11</v>
      </c>
      <c r="E549" s="14" t="s">
        <v>566</v>
      </c>
      <c r="F549" s="7">
        <v>3</v>
      </c>
      <c r="G549" s="7">
        <v>1</v>
      </c>
      <c r="H549" s="7">
        <v>0</v>
      </c>
      <c r="I549" s="7">
        <v>0</v>
      </c>
      <c r="J549" s="13">
        <f t="shared" si="24"/>
        <v>4</v>
      </c>
      <c r="K549" s="11">
        <v>4510</v>
      </c>
      <c r="L549" s="58" t="s">
        <v>1121</v>
      </c>
      <c r="M549" s="8">
        <f t="shared" si="25"/>
        <v>88.691796008869176</v>
      </c>
      <c r="N549" s="7" t="str">
        <f t="shared" si="26"/>
        <v>Baixa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1112</v>
      </c>
      <c r="D550" s="45" t="s">
        <v>26</v>
      </c>
      <c r="E550" s="14" t="s">
        <v>567</v>
      </c>
      <c r="F550" s="7">
        <v>1</v>
      </c>
      <c r="G550" s="7">
        <v>2</v>
      </c>
      <c r="H550" s="7">
        <v>3</v>
      </c>
      <c r="I550" s="7">
        <v>0</v>
      </c>
      <c r="J550" s="13">
        <f t="shared" si="24"/>
        <v>6</v>
      </c>
      <c r="K550" s="11">
        <v>8270</v>
      </c>
      <c r="L550" s="58" t="s">
        <v>1121</v>
      </c>
      <c r="M550" s="8">
        <f t="shared" si="25"/>
        <v>72.551390568319235</v>
      </c>
      <c r="N550" s="7" t="str">
        <f t="shared" si="26"/>
        <v>Baixa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1116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1115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1113</v>
      </c>
      <c r="D553" s="45" t="s">
        <v>30</v>
      </c>
      <c r="E553" s="14" t="s">
        <v>570</v>
      </c>
      <c r="F553" s="7">
        <v>4</v>
      </c>
      <c r="G553" s="7">
        <v>18</v>
      </c>
      <c r="H553" s="7">
        <v>18</v>
      </c>
      <c r="I553" s="7">
        <v>7</v>
      </c>
      <c r="J553" s="13">
        <f t="shared" si="24"/>
        <v>47</v>
      </c>
      <c r="K553" s="11">
        <v>5671</v>
      </c>
      <c r="L553" s="58" t="s">
        <v>1121</v>
      </c>
      <c r="M553" s="8">
        <f t="shared" si="25"/>
        <v>828.77799329924176</v>
      </c>
      <c r="N553" s="7" t="str">
        <f t="shared" si="26"/>
        <v>Muito Alta</v>
      </c>
      <c r="O553" s="65"/>
      <c r="P553" s="65"/>
      <c r="Q553" s="65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1108</v>
      </c>
      <c r="D554" s="45" t="s">
        <v>11</v>
      </c>
      <c r="E554" s="14" t="s">
        <v>571</v>
      </c>
      <c r="F554" s="7">
        <v>0</v>
      </c>
      <c r="G554" s="7">
        <v>0</v>
      </c>
      <c r="H554" s="7">
        <v>1</v>
      </c>
      <c r="I554" s="7">
        <v>0</v>
      </c>
      <c r="J554" s="13">
        <f t="shared" si="24"/>
        <v>1</v>
      </c>
      <c r="K554" s="11">
        <v>15543</v>
      </c>
      <c r="L554" s="58" t="s">
        <v>1121</v>
      </c>
      <c r="M554" s="8">
        <f t="shared" si="25"/>
        <v>6.4337643955478354</v>
      </c>
      <c r="N554" s="7" t="str">
        <f t="shared" si="26"/>
        <v>Baixa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1112</v>
      </c>
      <c r="D555" s="45" t="s">
        <v>26</v>
      </c>
      <c r="E555" s="14" t="s">
        <v>572</v>
      </c>
      <c r="F555" s="7">
        <v>157</v>
      </c>
      <c r="G555" s="7">
        <v>135</v>
      </c>
      <c r="H555" s="7">
        <v>194</v>
      </c>
      <c r="I555" s="7">
        <v>114</v>
      </c>
      <c r="J555" s="13">
        <f t="shared" si="24"/>
        <v>600</v>
      </c>
      <c r="K555" s="11">
        <v>93101</v>
      </c>
      <c r="L555" s="58" t="s">
        <v>1123</v>
      </c>
      <c r="M555" s="8">
        <f t="shared" si="25"/>
        <v>644.46139139214404</v>
      </c>
      <c r="N555" s="7" t="str">
        <f t="shared" si="26"/>
        <v>Muito Alta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1117</v>
      </c>
      <c r="D556" s="45" t="s">
        <v>80</v>
      </c>
      <c r="E556" s="14" t="s">
        <v>573</v>
      </c>
      <c r="F556" s="7">
        <v>8</v>
      </c>
      <c r="G556" s="7">
        <v>7</v>
      </c>
      <c r="H556" s="7">
        <v>5</v>
      </c>
      <c r="I556" s="7">
        <v>7</v>
      </c>
      <c r="J556" s="13">
        <f t="shared" si="24"/>
        <v>27</v>
      </c>
      <c r="K556" s="11">
        <v>92430</v>
      </c>
      <c r="L556" s="58" t="s">
        <v>1123</v>
      </c>
      <c r="M556" s="8">
        <f t="shared" si="25"/>
        <v>29.211295034079843</v>
      </c>
      <c r="N556" s="7" t="str">
        <f t="shared" si="26"/>
        <v>Baixa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1114</v>
      </c>
      <c r="D557" s="45" t="s">
        <v>40</v>
      </c>
      <c r="E557" s="14" t="s">
        <v>574</v>
      </c>
      <c r="F557" s="7">
        <v>12</v>
      </c>
      <c r="G557" s="7">
        <v>22</v>
      </c>
      <c r="H557" s="7">
        <v>9</v>
      </c>
      <c r="I557" s="7">
        <v>12</v>
      </c>
      <c r="J557" s="13">
        <f t="shared" si="24"/>
        <v>55</v>
      </c>
      <c r="K557" s="11">
        <v>21418</v>
      </c>
      <c r="L557" s="58" t="s">
        <v>1121</v>
      </c>
      <c r="M557" s="8">
        <f t="shared" si="25"/>
        <v>256.79335138668409</v>
      </c>
      <c r="N557" s="7" t="str">
        <f t="shared" si="26"/>
        <v>Média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1114</v>
      </c>
      <c r="D558" s="45" t="s">
        <v>36</v>
      </c>
      <c r="E558" s="14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O558" s="75"/>
      <c r="P558" s="75"/>
      <c r="Q558" s="75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1108</v>
      </c>
      <c r="D559" s="45" t="s">
        <v>11</v>
      </c>
      <c r="E559" s="14" t="s">
        <v>576</v>
      </c>
      <c r="F559" s="7">
        <v>3</v>
      </c>
      <c r="G559" s="7">
        <v>3</v>
      </c>
      <c r="H559" s="7">
        <v>2</v>
      </c>
      <c r="I559" s="7">
        <v>1</v>
      </c>
      <c r="J559" s="13">
        <f t="shared" si="24"/>
        <v>9</v>
      </c>
      <c r="K559" s="11">
        <v>24375</v>
      </c>
      <c r="L559" s="58" t="s">
        <v>1121</v>
      </c>
      <c r="M559" s="8">
        <f t="shared" si="25"/>
        <v>36.92307692307692</v>
      </c>
      <c r="N559" s="7" t="str">
        <f t="shared" si="26"/>
        <v>Baixa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1114</v>
      </c>
      <c r="D560" s="45" t="s">
        <v>33</v>
      </c>
      <c r="E560" s="14" t="s">
        <v>577</v>
      </c>
      <c r="F560" s="7">
        <v>0</v>
      </c>
      <c r="G560" s="7">
        <v>3</v>
      </c>
      <c r="H560" s="7">
        <v>4</v>
      </c>
      <c r="I560" s="7">
        <v>4</v>
      </c>
      <c r="J560" s="13">
        <f t="shared" si="24"/>
        <v>11</v>
      </c>
      <c r="K560" s="11">
        <v>16294</v>
      </c>
      <c r="L560" s="58" t="s">
        <v>1121</v>
      </c>
      <c r="M560" s="8">
        <f t="shared" si="25"/>
        <v>67.509512704062843</v>
      </c>
      <c r="N560" s="7" t="str">
        <f t="shared" si="26"/>
        <v>Baixa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1112</v>
      </c>
      <c r="D561" s="45" t="s">
        <v>26</v>
      </c>
      <c r="E561" s="14" t="s">
        <v>578</v>
      </c>
      <c r="F561" s="7">
        <v>0</v>
      </c>
      <c r="G561" s="7">
        <v>0</v>
      </c>
      <c r="H561" s="7">
        <v>1</v>
      </c>
      <c r="I561" s="7">
        <v>0</v>
      </c>
      <c r="J561" s="13">
        <f t="shared" si="24"/>
        <v>1</v>
      </c>
      <c r="K561" s="11">
        <v>8112</v>
      </c>
      <c r="L561" s="58" t="s">
        <v>1121</v>
      </c>
      <c r="M561" s="8">
        <f t="shared" si="25"/>
        <v>12.32741617357002</v>
      </c>
      <c r="N561" s="7" t="str">
        <f t="shared" si="26"/>
        <v>Baixa</v>
      </c>
      <c r="O561" s="77"/>
      <c r="P561" s="77"/>
      <c r="Q561" s="77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1115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1108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O563" s="75"/>
      <c r="P563" s="75"/>
      <c r="Q563" s="75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1114</v>
      </c>
      <c r="D564" s="45" t="s">
        <v>45</v>
      </c>
      <c r="E564" s="14" t="s">
        <v>45</v>
      </c>
      <c r="F564" s="7">
        <v>4</v>
      </c>
      <c r="G564" s="7">
        <v>13</v>
      </c>
      <c r="H564" s="7">
        <v>13</v>
      </c>
      <c r="I564" s="7">
        <v>16</v>
      </c>
      <c r="J564" s="13">
        <f t="shared" si="24"/>
        <v>46</v>
      </c>
      <c r="K564" s="11">
        <v>113998</v>
      </c>
      <c r="L564" s="58" t="s">
        <v>1124</v>
      </c>
      <c r="M564" s="8">
        <f t="shared" si="25"/>
        <v>40.351585115528344</v>
      </c>
      <c r="N564" s="7" t="str">
        <f t="shared" si="26"/>
        <v>Baixa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1118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1117</v>
      </c>
      <c r="D566" s="45" t="s">
        <v>71</v>
      </c>
      <c r="E566" s="14" t="s">
        <v>71</v>
      </c>
      <c r="F566" s="7">
        <v>31</v>
      </c>
      <c r="G566" s="7">
        <v>32</v>
      </c>
      <c r="H566" s="7">
        <v>40</v>
      </c>
      <c r="I566" s="7">
        <v>14</v>
      </c>
      <c r="J566" s="13">
        <f t="shared" si="24"/>
        <v>117</v>
      </c>
      <c r="K566" s="11">
        <v>150833</v>
      </c>
      <c r="L566" s="58" t="s">
        <v>1124</v>
      </c>
      <c r="M566" s="8">
        <f t="shared" si="25"/>
        <v>77.569232197198232</v>
      </c>
      <c r="N566" s="7" t="str">
        <f t="shared" si="26"/>
        <v>Baixa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1107</v>
      </c>
      <c r="D567" s="45" t="s">
        <v>8</v>
      </c>
      <c r="E567" s="14" t="s">
        <v>581</v>
      </c>
      <c r="F567" s="7">
        <v>1</v>
      </c>
      <c r="G567" s="7">
        <v>4</v>
      </c>
      <c r="H567" s="7">
        <v>8</v>
      </c>
      <c r="I567" s="7">
        <v>0</v>
      </c>
      <c r="J567" s="13">
        <f t="shared" si="24"/>
        <v>13</v>
      </c>
      <c r="K567" s="11">
        <v>90041</v>
      </c>
      <c r="L567" s="58" t="s">
        <v>1123</v>
      </c>
      <c r="M567" s="8">
        <f t="shared" si="25"/>
        <v>14.437867193833918</v>
      </c>
      <c r="N567" s="7" t="str">
        <f t="shared" si="26"/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1115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O568" s="75"/>
      <c r="P568" s="75"/>
      <c r="Q568" s="75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1109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1110</v>
      </c>
      <c r="D570" s="45" t="s">
        <v>22</v>
      </c>
      <c r="E570" s="14" t="s">
        <v>584</v>
      </c>
      <c r="F570" s="7">
        <v>0</v>
      </c>
      <c r="G570" s="7">
        <v>1</v>
      </c>
      <c r="H570" s="7">
        <v>2</v>
      </c>
      <c r="I570" s="7">
        <v>2</v>
      </c>
      <c r="J570" s="13">
        <f t="shared" si="24"/>
        <v>5</v>
      </c>
      <c r="K570" s="11">
        <v>4849</v>
      </c>
      <c r="L570" s="58" t="s">
        <v>1121</v>
      </c>
      <c r="M570" s="8">
        <f t="shared" si="25"/>
        <v>103.11404413281089</v>
      </c>
      <c r="N570" s="7" t="str">
        <f t="shared" si="26"/>
        <v>Média</v>
      </c>
      <c r="O570" s="77"/>
      <c r="P570" s="77"/>
      <c r="Q570" s="77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1113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1110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O572" s="77"/>
      <c r="P572" s="77"/>
      <c r="Q572" s="77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1113</v>
      </c>
      <c r="D573" s="45" t="s">
        <v>30</v>
      </c>
      <c r="E573" s="14" t="s">
        <v>30</v>
      </c>
      <c r="F573" s="7">
        <v>17</v>
      </c>
      <c r="G573" s="7">
        <v>13</v>
      </c>
      <c r="H573" s="7">
        <v>18</v>
      </c>
      <c r="I573" s="7">
        <v>23</v>
      </c>
      <c r="J573" s="13">
        <f t="shared" si="24"/>
        <v>71</v>
      </c>
      <c r="K573" s="11">
        <v>24319</v>
      </c>
      <c r="L573" s="58" t="s">
        <v>1121</v>
      </c>
      <c r="M573" s="8">
        <f t="shared" si="25"/>
        <v>291.95279411159999</v>
      </c>
      <c r="N573" s="7" t="str">
        <f t="shared" si="26"/>
        <v>Média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1115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O574" s="75"/>
      <c r="P574" s="75"/>
      <c r="Q574" s="75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1109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1112</v>
      </c>
      <c r="D576" s="45" t="s">
        <v>26</v>
      </c>
      <c r="E576" s="14" t="s">
        <v>589</v>
      </c>
      <c r="F576" s="7">
        <v>1</v>
      </c>
      <c r="G576" s="7">
        <v>0</v>
      </c>
      <c r="H576" s="7">
        <v>0</v>
      </c>
      <c r="I576" s="7">
        <v>0</v>
      </c>
      <c r="J576" s="13">
        <f t="shared" si="24"/>
        <v>1</v>
      </c>
      <c r="K576" s="11">
        <v>3969</v>
      </c>
      <c r="L576" s="58" t="s">
        <v>1121</v>
      </c>
      <c r="M576" s="8">
        <f t="shared" si="25"/>
        <v>25.195263290501387</v>
      </c>
      <c r="N576" s="7" t="str">
        <f t="shared" si="26"/>
        <v>Baixa</v>
      </c>
      <c r="O576" s="75"/>
      <c r="P576" s="75"/>
      <c r="Q576" s="75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1115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O577" s="77"/>
      <c r="P577" s="77"/>
      <c r="Q577" s="77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1114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0</v>
      </c>
      <c r="I578" s="7">
        <v>1</v>
      </c>
      <c r="J578" s="13">
        <f t="shared" si="24"/>
        <v>1</v>
      </c>
      <c r="K578" s="11">
        <v>11246</v>
      </c>
      <c r="L578" s="58" t="s">
        <v>1121</v>
      </c>
      <c r="M578" s="8">
        <f t="shared" si="25"/>
        <v>8.8920505068468785</v>
      </c>
      <c r="N578" s="7" t="str">
        <f t="shared" si="26"/>
        <v>Baixa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1118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1111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O580" s="77"/>
      <c r="P580" s="77"/>
      <c r="Q580" s="77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1108</v>
      </c>
      <c r="D581" s="45" t="s">
        <v>98</v>
      </c>
      <c r="E581" s="14" t="s">
        <v>594</v>
      </c>
      <c r="F581" s="7">
        <v>0</v>
      </c>
      <c r="G581" s="7">
        <v>5</v>
      </c>
      <c r="H581" s="7">
        <v>2</v>
      </c>
      <c r="I581" s="7">
        <v>0</v>
      </c>
      <c r="J581" s="13">
        <f t="shared" ref="J581:J644" si="27">F581+G581+H581+I581</f>
        <v>7</v>
      </c>
      <c r="K581" s="11">
        <v>63789</v>
      </c>
      <c r="L581" s="58" t="s">
        <v>1122</v>
      </c>
      <c r="M581" s="8">
        <f t="shared" ref="M581:M644" si="28">(J581/K581)*100000</f>
        <v>10.973678847450188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Baixa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1115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1115</v>
      </c>
      <c r="D583" s="45" t="s">
        <v>57</v>
      </c>
      <c r="E583" s="14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1108</v>
      </c>
      <c r="D584" s="45" t="s">
        <v>11</v>
      </c>
      <c r="E584" s="14" t="s">
        <v>597</v>
      </c>
      <c r="F584" s="7">
        <v>1</v>
      </c>
      <c r="G584" s="7">
        <v>4</v>
      </c>
      <c r="H584" s="7">
        <v>0</v>
      </c>
      <c r="I584" s="7">
        <v>1</v>
      </c>
      <c r="J584" s="13">
        <f t="shared" si="27"/>
        <v>6</v>
      </c>
      <c r="K584" s="11">
        <v>4379</v>
      </c>
      <c r="L584" s="58" t="s">
        <v>1121</v>
      </c>
      <c r="M584" s="8">
        <f t="shared" si="28"/>
        <v>137.01758392327014</v>
      </c>
      <c r="N584" s="7" t="str">
        <f t="shared" si="29"/>
        <v>Média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1112</v>
      </c>
      <c r="D585" s="45" t="s">
        <v>26</v>
      </c>
      <c r="E585" s="14" t="s">
        <v>598</v>
      </c>
      <c r="F585" s="7">
        <v>6</v>
      </c>
      <c r="G585" s="7">
        <v>8</v>
      </c>
      <c r="H585" s="7">
        <v>2</v>
      </c>
      <c r="I585" s="7">
        <v>11</v>
      </c>
      <c r="J585" s="13">
        <f t="shared" si="27"/>
        <v>27</v>
      </c>
      <c r="K585" s="11">
        <v>11249</v>
      </c>
      <c r="L585" s="58" t="s">
        <v>1121</v>
      </c>
      <c r="M585" s="8">
        <f t="shared" si="28"/>
        <v>240.02133522979821</v>
      </c>
      <c r="N585" s="7" t="str">
        <f t="shared" si="29"/>
        <v>Média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1111</v>
      </c>
      <c r="D586" s="45" t="s">
        <v>24</v>
      </c>
      <c r="E586" s="14" t="s">
        <v>599</v>
      </c>
      <c r="F586" s="7">
        <v>0</v>
      </c>
      <c r="G586" s="7">
        <v>0</v>
      </c>
      <c r="H586" s="7">
        <v>0</v>
      </c>
      <c r="I586" s="7">
        <v>1</v>
      </c>
      <c r="J586" s="13">
        <f t="shared" si="27"/>
        <v>1</v>
      </c>
      <c r="K586" s="11">
        <v>16009</v>
      </c>
      <c r="L586" s="58" t="s">
        <v>1121</v>
      </c>
      <c r="M586" s="8">
        <f t="shared" si="28"/>
        <v>6.2464863514273219</v>
      </c>
      <c r="N586" s="7" t="str">
        <f t="shared" si="29"/>
        <v>Baixa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1114</v>
      </c>
      <c r="D587" s="45" t="s">
        <v>33</v>
      </c>
      <c r="E587" s="14" t="s">
        <v>600</v>
      </c>
      <c r="F587" s="7">
        <v>3</v>
      </c>
      <c r="G587" s="7">
        <v>3</v>
      </c>
      <c r="H587" s="7">
        <v>0</v>
      </c>
      <c r="I587" s="7">
        <v>0</v>
      </c>
      <c r="J587" s="13">
        <f t="shared" si="27"/>
        <v>6</v>
      </c>
      <c r="K587" s="11">
        <v>21291</v>
      </c>
      <c r="L587" s="58" t="s">
        <v>1121</v>
      </c>
      <c r="M587" s="8">
        <f t="shared" si="28"/>
        <v>28.18092151613358</v>
      </c>
      <c r="N587" s="7" t="str">
        <f t="shared" si="29"/>
        <v>Baixa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1110</v>
      </c>
      <c r="D588" s="45" t="s">
        <v>20</v>
      </c>
      <c r="E588" s="14" t="s">
        <v>601</v>
      </c>
      <c r="F588" s="7">
        <v>18</v>
      </c>
      <c r="G588" s="7">
        <v>1</v>
      </c>
      <c r="H588" s="7">
        <v>2</v>
      </c>
      <c r="I588" s="7">
        <v>0</v>
      </c>
      <c r="J588" s="13">
        <f t="shared" si="27"/>
        <v>21</v>
      </c>
      <c r="K588" s="11">
        <v>6847</v>
      </c>
      <c r="L588" s="58" t="s">
        <v>1121</v>
      </c>
      <c r="M588" s="8">
        <f t="shared" si="28"/>
        <v>306.7036658390536</v>
      </c>
      <c r="N588" s="7" t="str">
        <f t="shared" si="29"/>
        <v>Alta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1113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1115</v>
      </c>
      <c r="D590" s="45" t="s">
        <v>57</v>
      </c>
      <c r="E590" s="14" t="s">
        <v>603</v>
      </c>
      <c r="F590" s="7">
        <v>0</v>
      </c>
      <c r="G590" s="7">
        <v>1</v>
      </c>
      <c r="H590" s="7">
        <v>1</v>
      </c>
      <c r="I590" s="7">
        <v>0</v>
      </c>
      <c r="J590" s="13">
        <f t="shared" si="27"/>
        <v>2</v>
      </c>
      <c r="K590" s="11">
        <v>2763</v>
      </c>
      <c r="L590" s="58" t="s">
        <v>1121</v>
      </c>
      <c r="M590" s="8">
        <f t="shared" si="28"/>
        <v>72.385088671733627</v>
      </c>
      <c r="N590" s="7" t="str">
        <f t="shared" si="29"/>
        <v>Baixa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1110</v>
      </c>
      <c r="D591" s="45" t="s">
        <v>20</v>
      </c>
      <c r="E591" s="14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1109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5"/>
      <c r="P592" s="75"/>
      <c r="Q592" s="75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1116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1108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7"/>
      <c r="P594" s="77"/>
      <c r="Q594" s="77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1112</v>
      </c>
      <c r="D595" s="45" t="s">
        <v>26</v>
      </c>
      <c r="E595" s="14" t="s">
        <v>608</v>
      </c>
      <c r="F595" s="7">
        <v>3</v>
      </c>
      <c r="G595" s="7">
        <v>3</v>
      </c>
      <c r="H595" s="7">
        <v>1</v>
      </c>
      <c r="I595" s="7">
        <v>4</v>
      </c>
      <c r="J595" s="13">
        <f t="shared" si="27"/>
        <v>11</v>
      </c>
      <c r="K595" s="11">
        <v>8631</v>
      </c>
      <c r="L595" s="58" t="s">
        <v>1121</v>
      </c>
      <c r="M595" s="8">
        <f t="shared" si="28"/>
        <v>127.44757270304716</v>
      </c>
      <c r="N595" s="7" t="str">
        <f t="shared" si="29"/>
        <v>Média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1110</v>
      </c>
      <c r="D596" s="45" t="s">
        <v>20</v>
      </c>
      <c r="E596" s="14" t="s">
        <v>861</v>
      </c>
      <c r="F596" s="7">
        <v>9</v>
      </c>
      <c r="G596" s="7">
        <v>13</v>
      </c>
      <c r="H596" s="7">
        <v>7</v>
      </c>
      <c r="I596" s="7">
        <v>5</v>
      </c>
      <c r="J596" s="13">
        <f t="shared" si="27"/>
        <v>34</v>
      </c>
      <c r="K596" s="11">
        <v>4894</v>
      </c>
      <c r="L596" s="58" t="s">
        <v>1121</v>
      </c>
      <c r="M596" s="8">
        <f t="shared" si="28"/>
        <v>694.72823865958321</v>
      </c>
      <c r="N596" s="7" t="str">
        <f t="shared" si="29"/>
        <v>Muito Alta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1118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1112</v>
      </c>
      <c r="D598" s="45" t="s">
        <v>26</v>
      </c>
      <c r="E598" s="14" t="s">
        <v>610</v>
      </c>
      <c r="F598" s="7">
        <v>0</v>
      </c>
      <c r="G598" s="7">
        <v>0</v>
      </c>
      <c r="H598" s="7">
        <v>1</v>
      </c>
      <c r="I598" s="7">
        <v>0</v>
      </c>
      <c r="J598" s="13">
        <f t="shared" si="27"/>
        <v>1</v>
      </c>
      <c r="K598" s="11">
        <v>6421</v>
      </c>
      <c r="L598" s="58" t="s">
        <v>1121</v>
      </c>
      <c r="M598" s="8">
        <f t="shared" si="28"/>
        <v>15.573898146706121</v>
      </c>
      <c r="N598" s="7" t="str">
        <f t="shared" si="29"/>
        <v>Baixa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1111</v>
      </c>
      <c r="D599" s="45" t="s">
        <v>24</v>
      </c>
      <c r="E599" s="14" t="s">
        <v>611</v>
      </c>
      <c r="F599" s="7">
        <v>4</v>
      </c>
      <c r="G599" s="7">
        <v>11</v>
      </c>
      <c r="H599" s="7">
        <v>3</v>
      </c>
      <c r="I599" s="7">
        <v>0</v>
      </c>
      <c r="J599" s="13">
        <f t="shared" si="27"/>
        <v>18</v>
      </c>
      <c r="K599" s="11">
        <v>6044</v>
      </c>
      <c r="L599" s="58" t="s">
        <v>1121</v>
      </c>
      <c r="M599" s="8">
        <f t="shared" si="28"/>
        <v>297.81601588352083</v>
      </c>
      <c r="N599" s="7" t="str">
        <f t="shared" si="29"/>
        <v>Média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1116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1114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1114</v>
      </c>
      <c r="D602" s="45" t="s">
        <v>36</v>
      </c>
      <c r="E602" s="14" t="s">
        <v>614</v>
      </c>
      <c r="F602" s="7">
        <v>0</v>
      </c>
      <c r="G602" s="7">
        <v>1</v>
      </c>
      <c r="H602" s="7">
        <v>0</v>
      </c>
      <c r="I602" s="7">
        <v>2</v>
      </c>
      <c r="J602" s="13">
        <f t="shared" si="27"/>
        <v>3</v>
      </c>
      <c r="K602" s="11">
        <v>8550</v>
      </c>
      <c r="L602" s="58" t="s">
        <v>1121</v>
      </c>
      <c r="M602" s="8">
        <f t="shared" si="28"/>
        <v>35.087719298245609</v>
      </c>
      <c r="N602" s="7" t="str">
        <f t="shared" si="29"/>
        <v>Baixa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1115</v>
      </c>
      <c r="D603" s="45" t="s">
        <v>38</v>
      </c>
      <c r="E603" s="14" t="s">
        <v>615</v>
      </c>
      <c r="F603" s="7">
        <v>0</v>
      </c>
      <c r="G603" s="7">
        <v>2</v>
      </c>
      <c r="H603" s="7">
        <v>0</v>
      </c>
      <c r="I603" s="7">
        <v>0</v>
      </c>
      <c r="J603" s="13">
        <f t="shared" si="27"/>
        <v>2</v>
      </c>
      <c r="K603" s="11">
        <v>10731</v>
      </c>
      <c r="L603" s="58" t="s">
        <v>1121</v>
      </c>
      <c r="M603" s="8">
        <f t="shared" si="28"/>
        <v>18.637592023110614</v>
      </c>
      <c r="N603" s="7" t="str">
        <f t="shared" si="29"/>
        <v>Baixa</v>
      </c>
      <c r="O603" s="77"/>
      <c r="P603" s="77"/>
      <c r="Q603" s="77"/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1118</v>
      </c>
      <c r="D604" s="45" t="s">
        <v>135</v>
      </c>
      <c r="E604" s="14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1115</v>
      </c>
      <c r="D605" s="45" t="s">
        <v>62</v>
      </c>
      <c r="E605" s="14" t="s">
        <v>616</v>
      </c>
      <c r="F605" s="7">
        <v>5</v>
      </c>
      <c r="G605" s="7">
        <v>4</v>
      </c>
      <c r="H605" s="7">
        <v>10</v>
      </c>
      <c r="I605" s="7">
        <v>2</v>
      </c>
      <c r="J605" s="13">
        <f t="shared" si="27"/>
        <v>21</v>
      </c>
      <c r="K605" s="11">
        <v>10816</v>
      </c>
      <c r="L605" s="58" t="s">
        <v>1121</v>
      </c>
      <c r="M605" s="8">
        <f t="shared" si="28"/>
        <v>194.1568047337278</v>
      </c>
      <c r="N605" s="7" t="str">
        <f t="shared" si="29"/>
        <v>Média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1112</v>
      </c>
      <c r="D606" s="45" t="s">
        <v>26</v>
      </c>
      <c r="E606" s="14" t="s">
        <v>617</v>
      </c>
      <c r="F606" s="7">
        <v>0</v>
      </c>
      <c r="G606" s="7">
        <v>1</v>
      </c>
      <c r="H606" s="7">
        <v>1</v>
      </c>
      <c r="I606" s="7">
        <v>1</v>
      </c>
      <c r="J606" s="13">
        <f t="shared" si="27"/>
        <v>3</v>
      </c>
      <c r="K606" s="11">
        <v>27755</v>
      </c>
      <c r="L606" s="58" t="s">
        <v>1122</v>
      </c>
      <c r="M606" s="8">
        <f t="shared" si="28"/>
        <v>10.808863267879662</v>
      </c>
      <c r="N606" s="7" t="str">
        <f t="shared" si="29"/>
        <v>Baixa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1114</v>
      </c>
      <c r="D607" s="45" t="s">
        <v>45</v>
      </c>
      <c r="E607" s="14" t="s">
        <v>862</v>
      </c>
      <c r="F607" s="7">
        <v>0</v>
      </c>
      <c r="G607" s="7">
        <v>4</v>
      </c>
      <c r="H607" s="7">
        <v>6</v>
      </c>
      <c r="I607" s="7">
        <v>7</v>
      </c>
      <c r="J607" s="13">
        <f t="shared" si="27"/>
        <v>17</v>
      </c>
      <c r="K607" s="11">
        <v>34456</v>
      </c>
      <c r="L607" s="58" t="s">
        <v>1122</v>
      </c>
      <c r="M607" s="8">
        <f t="shared" si="28"/>
        <v>49.338286510332011</v>
      </c>
      <c r="N607" s="7" t="str">
        <f t="shared" si="29"/>
        <v>Baixa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1111</v>
      </c>
      <c r="D608" s="45" t="s">
        <v>24</v>
      </c>
      <c r="E608" s="14" t="s">
        <v>618</v>
      </c>
      <c r="F608" s="7">
        <v>18</v>
      </c>
      <c r="G608" s="7">
        <v>11</v>
      </c>
      <c r="H608" s="7">
        <v>13</v>
      </c>
      <c r="I608" s="7">
        <v>9</v>
      </c>
      <c r="J608" s="13">
        <f t="shared" si="27"/>
        <v>51</v>
      </c>
      <c r="K608" s="11">
        <v>11968</v>
      </c>
      <c r="L608" s="58" t="s">
        <v>1121</v>
      </c>
      <c r="M608" s="8">
        <f t="shared" si="28"/>
        <v>426.13636363636363</v>
      </c>
      <c r="N608" s="7" t="str">
        <f t="shared" si="29"/>
        <v>Alta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1114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O609" s="77"/>
      <c r="P609" s="77"/>
      <c r="Q609" s="77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1114</v>
      </c>
      <c r="D610" s="45" t="s">
        <v>36</v>
      </c>
      <c r="E610" s="14" t="s">
        <v>620</v>
      </c>
      <c r="F610" s="7">
        <v>1</v>
      </c>
      <c r="G610" s="7">
        <v>0</v>
      </c>
      <c r="H610" s="7">
        <v>1</v>
      </c>
      <c r="I610" s="7">
        <v>0</v>
      </c>
      <c r="J610" s="13">
        <f t="shared" si="27"/>
        <v>2</v>
      </c>
      <c r="K610" s="11">
        <v>166111</v>
      </c>
      <c r="L610" s="58" t="s">
        <v>1124</v>
      </c>
      <c r="M610" s="8">
        <f t="shared" si="28"/>
        <v>1.204014183287079</v>
      </c>
      <c r="N610" s="7" t="str">
        <f t="shared" si="29"/>
        <v>Baixa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1109</v>
      </c>
      <c r="D611" s="45" t="s">
        <v>14</v>
      </c>
      <c r="E611" s="14" t="s">
        <v>621</v>
      </c>
      <c r="F611" s="7">
        <v>2</v>
      </c>
      <c r="G611" s="7">
        <v>3</v>
      </c>
      <c r="H611" s="7">
        <v>0</v>
      </c>
      <c r="I611" s="7">
        <v>3</v>
      </c>
      <c r="J611" s="13">
        <f t="shared" si="27"/>
        <v>8</v>
      </c>
      <c r="K611" s="11">
        <v>8508</v>
      </c>
      <c r="L611" s="58" t="s">
        <v>1121</v>
      </c>
      <c r="M611" s="8">
        <f t="shared" si="28"/>
        <v>94.029149036201218</v>
      </c>
      <c r="N611" s="7" t="str">
        <f t="shared" si="29"/>
        <v>Baixa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1108</v>
      </c>
      <c r="D612" s="45" t="s">
        <v>11</v>
      </c>
      <c r="E612" s="14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1109</v>
      </c>
      <c r="D613" s="45" t="s">
        <v>17</v>
      </c>
      <c r="E613" s="14" t="s">
        <v>17</v>
      </c>
      <c r="F613" s="7">
        <v>2</v>
      </c>
      <c r="G613" s="7">
        <v>3</v>
      </c>
      <c r="H613" s="7">
        <v>3</v>
      </c>
      <c r="I613" s="7">
        <v>1</v>
      </c>
      <c r="J613" s="13">
        <f t="shared" si="27"/>
        <v>9</v>
      </c>
      <c r="K613" s="11">
        <v>59605</v>
      </c>
      <c r="L613" s="58" t="s">
        <v>1122</v>
      </c>
      <c r="M613" s="8">
        <f t="shared" si="28"/>
        <v>15.099404412381512</v>
      </c>
      <c r="N613" s="7" t="str">
        <f t="shared" si="29"/>
        <v>Baixa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1118</v>
      </c>
      <c r="D614" s="45" t="s">
        <v>135</v>
      </c>
      <c r="E614" s="14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1113</v>
      </c>
      <c r="D615" s="45" t="s">
        <v>30</v>
      </c>
      <c r="E615" s="14" t="s">
        <v>624</v>
      </c>
      <c r="F615" s="7">
        <v>1</v>
      </c>
      <c r="G615" s="7">
        <v>2</v>
      </c>
      <c r="H615" s="7">
        <v>2</v>
      </c>
      <c r="I615" s="7">
        <v>2</v>
      </c>
      <c r="J615" s="13">
        <f t="shared" si="27"/>
        <v>7</v>
      </c>
      <c r="K615" s="11">
        <v>12061</v>
      </c>
      <c r="L615" s="58" t="s">
        <v>1121</v>
      </c>
      <c r="M615" s="8">
        <f t="shared" si="28"/>
        <v>58.038305281485783</v>
      </c>
      <c r="N615" s="7" t="str">
        <f t="shared" si="29"/>
        <v>Baixa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1118</v>
      </c>
      <c r="D616" s="45" t="s">
        <v>102</v>
      </c>
      <c r="E616" s="14" t="s">
        <v>625</v>
      </c>
      <c r="F616" s="7">
        <v>4</v>
      </c>
      <c r="G616" s="7">
        <v>5</v>
      </c>
      <c r="H616" s="7">
        <v>3</v>
      </c>
      <c r="I616" s="7">
        <v>0</v>
      </c>
      <c r="J616" s="13">
        <f t="shared" si="27"/>
        <v>12</v>
      </c>
      <c r="K616" s="11">
        <v>37950</v>
      </c>
      <c r="L616" s="58" t="s">
        <v>1122</v>
      </c>
      <c r="M616" s="8">
        <f t="shared" si="28"/>
        <v>31.620553359683797</v>
      </c>
      <c r="N616" s="7" t="str">
        <f t="shared" si="29"/>
        <v>Baixa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1109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1113</v>
      </c>
      <c r="D618" s="45" t="s">
        <v>28</v>
      </c>
      <c r="E618" s="14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1114</v>
      </c>
      <c r="D619" s="45" t="s">
        <v>36</v>
      </c>
      <c r="E619" s="14" t="s">
        <v>36</v>
      </c>
      <c r="F619" s="7">
        <v>1</v>
      </c>
      <c r="G619" s="7">
        <v>3</v>
      </c>
      <c r="H619" s="7">
        <v>5</v>
      </c>
      <c r="I619" s="7">
        <v>4</v>
      </c>
      <c r="J619" s="13">
        <f t="shared" si="27"/>
        <v>13</v>
      </c>
      <c r="K619" s="11">
        <v>148862</v>
      </c>
      <c r="L619" s="58" t="s">
        <v>1124</v>
      </c>
      <c r="M619" s="8">
        <f t="shared" si="28"/>
        <v>8.7329204229420547</v>
      </c>
      <c r="N619" s="7" t="str">
        <f t="shared" si="29"/>
        <v>Baixa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1114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1116</v>
      </c>
      <c r="D621" s="45" t="s">
        <v>94</v>
      </c>
      <c r="E621" s="14" t="s">
        <v>629</v>
      </c>
      <c r="F621" s="7">
        <v>0</v>
      </c>
      <c r="G621" s="7">
        <v>2</v>
      </c>
      <c r="H621" s="7">
        <v>0</v>
      </c>
      <c r="I621" s="7">
        <v>2</v>
      </c>
      <c r="J621" s="13">
        <f t="shared" si="27"/>
        <v>4</v>
      </c>
      <c r="K621" s="11">
        <v>8979</v>
      </c>
      <c r="L621" s="58" t="s">
        <v>1121</v>
      </c>
      <c r="M621" s="8">
        <f t="shared" si="28"/>
        <v>44.548390689386345</v>
      </c>
      <c r="N621" s="7" t="str">
        <f t="shared" si="29"/>
        <v>Baixa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1107</v>
      </c>
      <c r="D622" s="45" t="s">
        <v>8</v>
      </c>
      <c r="E622" s="14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1114</v>
      </c>
      <c r="D623" s="45" t="s">
        <v>45</v>
      </c>
      <c r="E623" s="14" t="s">
        <v>631</v>
      </c>
      <c r="F623" s="7">
        <v>2</v>
      </c>
      <c r="G623" s="7">
        <v>0</v>
      </c>
      <c r="H623" s="7">
        <v>2</v>
      </c>
      <c r="I623" s="7">
        <v>0</v>
      </c>
      <c r="J623" s="13">
        <f t="shared" si="27"/>
        <v>4</v>
      </c>
      <c r="K623" s="11">
        <v>8642</v>
      </c>
      <c r="L623" s="58" t="s">
        <v>1121</v>
      </c>
      <c r="M623" s="8">
        <f t="shared" si="28"/>
        <v>46.285582041194168</v>
      </c>
      <c r="N623" s="7" t="str">
        <f t="shared" si="29"/>
        <v>Baixa</v>
      </c>
      <c r="O623" s="56"/>
      <c r="P623" s="56"/>
      <c r="Q623" s="56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1111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1115</v>
      </c>
      <c r="D625" s="45" t="s">
        <v>62</v>
      </c>
      <c r="E625" s="14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1108</v>
      </c>
      <c r="D626" s="45" t="s">
        <v>11</v>
      </c>
      <c r="E626" s="14" t="s">
        <v>634</v>
      </c>
      <c r="F626" s="7">
        <v>0</v>
      </c>
      <c r="G626" s="7">
        <v>1</v>
      </c>
      <c r="H626" s="7">
        <v>0</v>
      </c>
      <c r="I626" s="7">
        <v>0</v>
      </c>
      <c r="J626" s="13">
        <f t="shared" si="27"/>
        <v>1</v>
      </c>
      <c r="K626" s="11">
        <v>3676</v>
      </c>
      <c r="L626" s="58" t="s">
        <v>1121</v>
      </c>
      <c r="M626" s="8">
        <f t="shared" si="28"/>
        <v>27.20348204570185</v>
      </c>
      <c r="N626" s="7" t="str">
        <f t="shared" si="29"/>
        <v>Baixa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1</v>
      </c>
      <c r="H627" s="7">
        <v>0</v>
      </c>
      <c r="I627" s="7">
        <v>0</v>
      </c>
      <c r="J627" s="13">
        <f t="shared" si="27"/>
        <v>1</v>
      </c>
      <c r="K627" s="11">
        <v>3004</v>
      </c>
      <c r="L627" s="58" t="s">
        <v>1121</v>
      </c>
      <c r="M627" s="8">
        <f t="shared" si="28"/>
        <v>33.288948069241016</v>
      </c>
      <c r="N627" s="7" t="str">
        <f t="shared" si="29"/>
        <v>Baixa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1117</v>
      </c>
      <c r="D628" s="45" t="s">
        <v>71</v>
      </c>
      <c r="E628" s="14" t="s">
        <v>636</v>
      </c>
      <c r="F628" s="7">
        <v>1</v>
      </c>
      <c r="G628" s="7">
        <v>0</v>
      </c>
      <c r="H628" s="7">
        <v>0</v>
      </c>
      <c r="I628" s="7">
        <v>0</v>
      </c>
      <c r="J628" s="13">
        <f t="shared" si="27"/>
        <v>1</v>
      </c>
      <c r="K628" s="11">
        <v>19377</v>
      </c>
      <c r="L628" s="58" t="s">
        <v>1121</v>
      </c>
      <c r="M628" s="8">
        <f t="shared" si="28"/>
        <v>5.1607575992155645</v>
      </c>
      <c r="N628" s="7" t="str">
        <f t="shared" si="29"/>
        <v>Baixa</v>
      </c>
      <c r="O628" s="77"/>
      <c r="P628" s="77"/>
      <c r="Q628" s="77"/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1108</v>
      </c>
      <c r="D629" s="45" t="s">
        <v>11</v>
      </c>
      <c r="E629" s="14" t="s">
        <v>637</v>
      </c>
      <c r="F629" s="7">
        <v>0</v>
      </c>
      <c r="G629" s="7">
        <v>1</v>
      </c>
      <c r="H629" s="7">
        <v>3</v>
      </c>
      <c r="I629" s="7">
        <v>1</v>
      </c>
      <c r="J629" s="13">
        <f t="shared" si="27"/>
        <v>5</v>
      </c>
      <c r="K629" s="11">
        <v>10629</v>
      </c>
      <c r="L629" s="58" t="s">
        <v>1121</v>
      </c>
      <c r="M629" s="8">
        <f t="shared" si="28"/>
        <v>47.041113933577947</v>
      </c>
      <c r="N629" s="7" t="str">
        <f t="shared" si="29"/>
        <v>Baixa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1108</v>
      </c>
      <c r="D630" s="45" t="s">
        <v>11</v>
      </c>
      <c r="E630" s="14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1116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1108</v>
      </c>
      <c r="D632" s="45" t="s">
        <v>98</v>
      </c>
      <c r="E632" s="14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O632" s="75"/>
      <c r="P632" s="75"/>
      <c r="Q632" s="7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1109</v>
      </c>
      <c r="D633" s="45" t="s">
        <v>17</v>
      </c>
      <c r="E633" s="14" t="s">
        <v>640</v>
      </c>
      <c r="F633" s="7">
        <v>4</v>
      </c>
      <c r="G633" s="7">
        <v>11</v>
      </c>
      <c r="H633" s="7">
        <v>13</v>
      </c>
      <c r="I633" s="7">
        <v>20</v>
      </c>
      <c r="J633" s="13">
        <f t="shared" si="27"/>
        <v>48</v>
      </c>
      <c r="K633" s="11">
        <v>23814</v>
      </c>
      <c r="L633" s="58" t="s">
        <v>1121</v>
      </c>
      <c r="M633" s="8">
        <f t="shared" si="28"/>
        <v>201.5621063240111</v>
      </c>
      <c r="N633" s="7" t="str">
        <f t="shared" si="29"/>
        <v>Média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1115</v>
      </c>
      <c r="D634" s="45" t="s">
        <v>38</v>
      </c>
      <c r="E634" s="14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1109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1116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1110</v>
      </c>
      <c r="D637" s="45" t="s">
        <v>22</v>
      </c>
      <c r="E637" s="14" t="s">
        <v>644</v>
      </c>
      <c r="F637" s="7">
        <v>2</v>
      </c>
      <c r="G637" s="7">
        <v>1</v>
      </c>
      <c r="H637" s="7">
        <v>0</v>
      </c>
      <c r="I637" s="7">
        <v>0</v>
      </c>
      <c r="J637" s="13">
        <f t="shared" si="27"/>
        <v>3</v>
      </c>
      <c r="K637" s="11">
        <v>17398</v>
      </c>
      <c r="L637" s="58" t="s">
        <v>1121</v>
      </c>
      <c r="M637" s="8">
        <f t="shared" si="28"/>
        <v>17.243361305897228</v>
      </c>
      <c r="N637" s="7" t="str">
        <f t="shared" si="29"/>
        <v>Baixa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1116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1117</v>
      </c>
      <c r="D639" s="45" t="s">
        <v>80</v>
      </c>
      <c r="E639" s="14" t="s">
        <v>646</v>
      </c>
      <c r="F639" s="7">
        <v>2</v>
      </c>
      <c r="G639" s="7">
        <v>1</v>
      </c>
      <c r="H639" s="7">
        <v>1</v>
      </c>
      <c r="I639" s="7">
        <v>0</v>
      </c>
      <c r="J639" s="13">
        <f t="shared" si="27"/>
        <v>4</v>
      </c>
      <c r="K639" s="11">
        <v>8138</v>
      </c>
      <c r="L639" s="58" t="s">
        <v>1121</v>
      </c>
      <c r="M639" s="8">
        <f t="shared" si="28"/>
        <v>49.15212582944212</v>
      </c>
      <c r="N639" s="7" t="str">
        <f t="shared" si="29"/>
        <v>Baixa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1118</v>
      </c>
      <c r="D640" s="45" t="s">
        <v>102</v>
      </c>
      <c r="E640" s="14" t="s">
        <v>647</v>
      </c>
      <c r="F640" s="7">
        <v>0</v>
      </c>
      <c r="G640" s="7">
        <v>0</v>
      </c>
      <c r="H640" s="7">
        <v>0</v>
      </c>
      <c r="I640" s="7">
        <v>1</v>
      </c>
      <c r="J640" s="13">
        <f t="shared" si="27"/>
        <v>1</v>
      </c>
      <c r="K640" s="11">
        <v>9487</v>
      </c>
      <c r="L640" s="58" t="s">
        <v>1121</v>
      </c>
      <c r="M640" s="8">
        <f t="shared" si="28"/>
        <v>10.540739959945189</v>
      </c>
      <c r="N640" s="7" t="str">
        <f t="shared" si="29"/>
        <v>Baixa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1108</v>
      </c>
      <c r="D641" s="45" t="s">
        <v>98</v>
      </c>
      <c r="E641" s="14" t="s">
        <v>648</v>
      </c>
      <c r="F641" s="7">
        <v>16</v>
      </c>
      <c r="G641" s="7">
        <v>16</v>
      </c>
      <c r="H641" s="7">
        <v>11</v>
      </c>
      <c r="I641" s="7">
        <v>0</v>
      </c>
      <c r="J641" s="13">
        <f t="shared" si="27"/>
        <v>43</v>
      </c>
      <c r="K641" s="11">
        <v>331045</v>
      </c>
      <c r="L641" s="58" t="s">
        <v>1124</v>
      </c>
      <c r="M641" s="8">
        <f t="shared" si="28"/>
        <v>12.989170656557265</v>
      </c>
      <c r="N641" s="7" t="str">
        <f t="shared" si="29"/>
        <v>Baixa</v>
      </c>
      <c r="O641" s="74"/>
      <c r="P641" s="74"/>
      <c r="Q641" s="74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1114</v>
      </c>
      <c r="D642" s="45" t="s">
        <v>33</v>
      </c>
      <c r="E642" s="14" t="s">
        <v>649</v>
      </c>
      <c r="F642" s="7">
        <v>2</v>
      </c>
      <c r="G642" s="7">
        <v>1</v>
      </c>
      <c r="H642" s="7">
        <v>11</v>
      </c>
      <c r="I642" s="7">
        <v>7</v>
      </c>
      <c r="J642" s="13">
        <f t="shared" si="27"/>
        <v>21</v>
      </c>
      <c r="K642" s="11">
        <v>4019</v>
      </c>
      <c r="L642" s="58" t="s">
        <v>1121</v>
      </c>
      <c r="M642" s="8">
        <f t="shared" si="28"/>
        <v>522.51803931326208</v>
      </c>
      <c r="N642" s="7" t="str">
        <f t="shared" si="29"/>
        <v>Muito Alta</v>
      </c>
      <c r="O642" s="77"/>
      <c r="P642" s="77"/>
      <c r="Q642" s="77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1108</v>
      </c>
      <c r="D643" s="45" t="s">
        <v>98</v>
      </c>
      <c r="E643" s="14" t="s">
        <v>650</v>
      </c>
      <c r="F643" s="7">
        <v>0</v>
      </c>
      <c r="G643" s="7">
        <v>0</v>
      </c>
      <c r="H643" s="7">
        <v>0</v>
      </c>
      <c r="I643" s="7">
        <v>6</v>
      </c>
      <c r="J643" s="13">
        <f t="shared" si="27"/>
        <v>6</v>
      </c>
      <c r="K643" s="11">
        <v>10203</v>
      </c>
      <c r="L643" s="58" t="s">
        <v>1121</v>
      </c>
      <c r="M643" s="8">
        <f t="shared" si="28"/>
        <v>58.806233460746832</v>
      </c>
      <c r="N643" s="7" t="str">
        <f t="shared" si="29"/>
        <v>Baixa</v>
      </c>
      <c r="O643" s="77"/>
      <c r="P643" s="77"/>
      <c r="Q643" s="77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1109</v>
      </c>
      <c r="D644" s="45" t="s">
        <v>17</v>
      </c>
      <c r="E644" s="14" t="s">
        <v>651</v>
      </c>
      <c r="F644" s="7">
        <v>3</v>
      </c>
      <c r="G644" s="7">
        <v>1</v>
      </c>
      <c r="H644" s="7">
        <v>1</v>
      </c>
      <c r="I644" s="7">
        <v>2</v>
      </c>
      <c r="J644" s="13">
        <f t="shared" si="27"/>
        <v>7</v>
      </c>
      <c r="K644" s="11">
        <v>13659</v>
      </c>
      <c r="L644" s="58" t="s">
        <v>1121</v>
      </c>
      <c r="M644" s="8">
        <f t="shared" si="28"/>
        <v>51.248261219708617</v>
      </c>
      <c r="N644" s="7" t="str">
        <f t="shared" si="29"/>
        <v>Baixa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1113</v>
      </c>
      <c r="D645" s="45" t="s">
        <v>30</v>
      </c>
      <c r="E645" s="14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1109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1116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1108</v>
      </c>
      <c r="D648" s="45" t="s">
        <v>98</v>
      </c>
      <c r="E648" s="14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1115</v>
      </c>
      <c r="D649" s="45" t="s">
        <v>57</v>
      </c>
      <c r="E649" s="14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1117</v>
      </c>
      <c r="D650" s="45" t="s">
        <v>71</v>
      </c>
      <c r="E650" s="14" t="s">
        <v>657</v>
      </c>
      <c r="F650" s="7">
        <v>1</v>
      </c>
      <c r="G650" s="7">
        <v>0</v>
      </c>
      <c r="H650" s="7">
        <v>1</v>
      </c>
      <c r="I650" s="7">
        <v>1</v>
      </c>
      <c r="J650" s="13">
        <f t="shared" si="30"/>
        <v>3</v>
      </c>
      <c r="K650" s="11">
        <v>12291</v>
      </c>
      <c r="L650" s="58" t="s">
        <v>1121</v>
      </c>
      <c r="M650" s="8">
        <f t="shared" si="31"/>
        <v>24.408103490358798</v>
      </c>
      <c r="N650" s="7" t="str">
        <f t="shared" si="32"/>
        <v>Baixa</v>
      </c>
      <c r="O650" s="66"/>
      <c r="P650" s="66"/>
      <c r="Q650" s="66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1118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1108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1115</v>
      </c>
      <c r="D653" s="45" t="s">
        <v>62</v>
      </c>
      <c r="E653" s="14" t="s">
        <v>660</v>
      </c>
      <c r="F653" s="7">
        <v>7</v>
      </c>
      <c r="G653" s="7">
        <v>8</v>
      </c>
      <c r="H653" s="7">
        <v>6</v>
      </c>
      <c r="I653" s="7">
        <v>11</v>
      </c>
      <c r="J653" s="13">
        <f t="shared" si="30"/>
        <v>32</v>
      </c>
      <c r="K653" s="11">
        <v>17858</v>
      </c>
      <c r="L653" s="58" t="s">
        <v>1121</v>
      </c>
      <c r="M653" s="8">
        <f t="shared" si="31"/>
        <v>179.19139881285699</v>
      </c>
      <c r="N653" s="7" t="str">
        <f t="shared" si="32"/>
        <v>Média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1115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O654" s="60"/>
      <c r="P654" s="60"/>
      <c r="Q654" s="60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1108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1116</v>
      </c>
      <c r="D656" s="45" t="s">
        <v>94</v>
      </c>
      <c r="E656" s="14" t="s">
        <v>663</v>
      </c>
      <c r="F656" s="7">
        <v>1</v>
      </c>
      <c r="G656" s="7">
        <v>0</v>
      </c>
      <c r="H656" s="7">
        <v>0</v>
      </c>
      <c r="I656" s="7">
        <v>0</v>
      </c>
      <c r="J656" s="13">
        <f t="shared" si="30"/>
        <v>1</v>
      </c>
      <c r="K656" s="11">
        <v>4648</v>
      </c>
      <c r="L656" s="58" t="s">
        <v>1121</v>
      </c>
      <c r="M656" s="8">
        <f t="shared" si="31"/>
        <v>21.514629948364888</v>
      </c>
      <c r="N656" s="7" t="str">
        <f t="shared" si="32"/>
        <v>Baixa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1115</v>
      </c>
      <c r="D657" s="45" t="s">
        <v>57</v>
      </c>
      <c r="E657" s="14" t="s">
        <v>664</v>
      </c>
      <c r="F657" s="7">
        <v>1</v>
      </c>
      <c r="G657" s="7">
        <v>0</v>
      </c>
      <c r="H657" s="7">
        <v>0</v>
      </c>
      <c r="I657" s="7">
        <v>0</v>
      </c>
      <c r="J657" s="13">
        <f t="shared" si="30"/>
        <v>1</v>
      </c>
      <c r="K657" s="11">
        <v>2289</v>
      </c>
      <c r="L657" s="58" t="s">
        <v>1121</v>
      </c>
      <c r="M657" s="8">
        <f t="shared" si="31"/>
        <v>43.6871996505024</v>
      </c>
      <c r="N657" s="7" t="str">
        <f t="shared" si="32"/>
        <v>Baixa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1115</v>
      </c>
      <c r="D658" s="45" t="s">
        <v>62</v>
      </c>
      <c r="E658" s="14" t="s">
        <v>665</v>
      </c>
      <c r="F658" s="7">
        <v>40</v>
      </c>
      <c r="G658" s="7">
        <v>27</v>
      </c>
      <c r="H658" s="7">
        <v>11</v>
      </c>
      <c r="I658" s="7">
        <v>0</v>
      </c>
      <c r="J658" s="13">
        <f t="shared" si="30"/>
        <v>78</v>
      </c>
      <c r="K658" s="11">
        <v>7991</v>
      </c>
      <c r="L658" s="58" t="s">
        <v>1121</v>
      </c>
      <c r="M658" s="8">
        <f t="shared" si="31"/>
        <v>976.09811037417103</v>
      </c>
      <c r="N658" s="7" t="str">
        <f t="shared" si="32"/>
        <v>Muito Alta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1107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1115</v>
      </c>
      <c r="D660" s="45" t="s">
        <v>62</v>
      </c>
      <c r="E660" s="14" t="s">
        <v>667</v>
      </c>
      <c r="F660" s="7">
        <v>1</v>
      </c>
      <c r="G660" s="7">
        <v>0</v>
      </c>
      <c r="H660" s="7">
        <v>0</v>
      </c>
      <c r="I660" s="7">
        <v>0</v>
      </c>
      <c r="J660" s="13">
        <f t="shared" si="30"/>
        <v>1</v>
      </c>
      <c r="K660" s="11">
        <v>4566</v>
      </c>
      <c r="L660" s="58" t="s">
        <v>1121</v>
      </c>
      <c r="M660" s="8">
        <f t="shared" si="31"/>
        <v>21.901007446342533</v>
      </c>
      <c r="N660" s="7" t="str">
        <f t="shared" si="32"/>
        <v>Baixa</v>
      </c>
      <c r="O660" s="75"/>
      <c r="P660" s="75"/>
      <c r="Q660" s="75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1118</v>
      </c>
      <c r="D661" s="45" t="s">
        <v>102</v>
      </c>
      <c r="E661" s="14" t="s">
        <v>668</v>
      </c>
      <c r="F661" s="7">
        <v>1</v>
      </c>
      <c r="G661" s="7">
        <v>1</v>
      </c>
      <c r="H661" s="7">
        <v>0</v>
      </c>
      <c r="I661" s="7">
        <v>0</v>
      </c>
      <c r="J661" s="13">
        <f t="shared" si="30"/>
        <v>2</v>
      </c>
      <c r="K661" s="11">
        <v>6198</v>
      </c>
      <c r="L661" s="58" t="s">
        <v>1121</v>
      </c>
      <c r="M661" s="8">
        <f t="shared" si="31"/>
        <v>32.268473701193933</v>
      </c>
      <c r="N661" s="7" t="str">
        <f t="shared" si="32"/>
        <v>Baixa</v>
      </c>
      <c r="O661" s="75"/>
      <c r="P661" s="75"/>
      <c r="Q661" s="7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1113</v>
      </c>
      <c r="D662" s="45" t="s">
        <v>30</v>
      </c>
      <c r="E662" s="14" t="s">
        <v>669</v>
      </c>
      <c r="F662" s="7">
        <v>20</v>
      </c>
      <c r="G662" s="7">
        <v>28</v>
      </c>
      <c r="H662" s="7">
        <v>19</v>
      </c>
      <c r="I662" s="7">
        <v>4</v>
      </c>
      <c r="J662" s="13">
        <f t="shared" si="30"/>
        <v>71</v>
      </c>
      <c r="K662" s="11">
        <v>10226</v>
      </c>
      <c r="L662" s="58" t="s">
        <v>1121</v>
      </c>
      <c r="M662" s="8">
        <f t="shared" si="31"/>
        <v>694.30862507334245</v>
      </c>
      <c r="N662" s="7" t="str">
        <f t="shared" si="32"/>
        <v>Muito Alta</v>
      </c>
      <c r="O662" s="75"/>
      <c r="P662" s="75"/>
      <c r="Q662" s="75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1108</v>
      </c>
      <c r="D663" s="45" t="s">
        <v>98</v>
      </c>
      <c r="E663" s="14" t="s">
        <v>670</v>
      </c>
      <c r="F663" s="7">
        <v>19</v>
      </c>
      <c r="G663" s="7">
        <v>16</v>
      </c>
      <c r="H663" s="7">
        <v>22</v>
      </c>
      <c r="I663" s="7">
        <v>6</v>
      </c>
      <c r="J663" s="13">
        <f t="shared" si="30"/>
        <v>63</v>
      </c>
      <c r="K663" s="11">
        <v>135421</v>
      </c>
      <c r="L663" s="58" t="s">
        <v>1124</v>
      </c>
      <c r="M663" s="8">
        <f t="shared" si="31"/>
        <v>46.521588232253492</v>
      </c>
      <c r="N663" s="7" t="str">
        <f t="shared" si="32"/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1108</v>
      </c>
      <c r="D664" s="45" t="s">
        <v>53</v>
      </c>
      <c r="E664" s="14" t="s">
        <v>671</v>
      </c>
      <c r="F664" s="7">
        <v>1</v>
      </c>
      <c r="G664" s="7">
        <v>0</v>
      </c>
      <c r="H664" s="7">
        <v>0</v>
      </c>
      <c r="I664" s="7">
        <v>1</v>
      </c>
      <c r="J664" s="13">
        <f t="shared" si="30"/>
        <v>2</v>
      </c>
      <c r="K664" s="11">
        <v>15525</v>
      </c>
      <c r="L664" s="58" t="s">
        <v>1121</v>
      </c>
      <c r="M664" s="8">
        <f t="shared" si="31"/>
        <v>12.882447665056359</v>
      </c>
      <c r="N664" s="7" t="str">
        <f t="shared" si="32"/>
        <v>Baixa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1111</v>
      </c>
      <c r="D665" s="45" t="s">
        <v>24</v>
      </c>
      <c r="E665" s="14" t="s">
        <v>672</v>
      </c>
      <c r="F665" s="7">
        <v>2</v>
      </c>
      <c r="G665" s="7">
        <v>2</v>
      </c>
      <c r="H665" s="7">
        <v>2</v>
      </c>
      <c r="I665" s="7">
        <v>4</v>
      </c>
      <c r="J665" s="13">
        <f t="shared" si="30"/>
        <v>10</v>
      </c>
      <c r="K665" s="11">
        <v>25989</v>
      </c>
      <c r="L665" s="58" t="s">
        <v>1122</v>
      </c>
      <c r="M665" s="8">
        <f t="shared" si="31"/>
        <v>38.477817538189235</v>
      </c>
      <c r="N665" s="7" t="str">
        <f t="shared" si="32"/>
        <v>Baixa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1118</v>
      </c>
      <c r="D666" s="45" t="s">
        <v>102</v>
      </c>
      <c r="E666" s="14" t="s">
        <v>673</v>
      </c>
      <c r="F666" s="7">
        <v>15</v>
      </c>
      <c r="G666" s="7">
        <v>22</v>
      </c>
      <c r="H666" s="7">
        <v>3</v>
      </c>
      <c r="I666" s="7">
        <v>0</v>
      </c>
      <c r="J666" s="13">
        <f t="shared" si="30"/>
        <v>40</v>
      </c>
      <c r="K666" s="11">
        <v>41349</v>
      </c>
      <c r="L666" s="58" t="s">
        <v>1122</v>
      </c>
      <c r="M666" s="8">
        <f t="shared" si="31"/>
        <v>96.737526905124668</v>
      </c>
      <c r="N666" s="7" t="str">
        <f t="shared" si="32"/>
        <v>Baixa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1113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O667" s="77"/>
      <c r="P667" s="77"/>
      <c r="Q667" s="77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1108</v>
      </c>
      <c r="D668" s="45" t="s">
        <v>90</v>
      </c>
      <c r="E668" s="14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O668" s="77"/>
      <c r="P668" s="77"/>
      <c r="Q668" s="77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1110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1115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1116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O671" s="67"/>
      <c r="P671" s="67"/>
      <c r="Q671" s="67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1116</v>
      </c>
      <c r="D672" s="45" t="s">
        <v>94</v>
      </c>
      <c r="E672" s="14" t="s">
        <v>679</v>
      </c>
      <c r="F672" s="7">
        <v>0</v>
      </c>
      <c r="G672" s="7">
        <v>1</v>
      </c>
      <c r="H672" s="7">
        <v>0</v>
      </c>
      <c r="I672" s="7">
        <v>0</v>
      </c>
      <c r="J672" s="13">
        <f t="shared" si="30"/>
        <v>1</v>
      </c>
      <c r="K672" s="11">
        <v>8541</v>
      </c>
      <c r="L672" s="58" t="s">
        <v>1121</v>
      </c>
      <c r="M672" s="8">
        <f t="shared" si="31"/>
        <v>11.708230886313078</v>
      </c>
      <c r="N672" s="7" t="str">
        <f t="shared" si="32"/>
        <v>Baixa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1118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1</v>
      </c>
      <c r="I673" s="7">
        <v>0</v>
      </c>
      <c r="J673" s="13">
        <f t="shared" si="30"/>
        <v>1</v>
      </c>
      <c r="K673" s="11">
        <v>4177</v>
      </c>
      <c r="L673" s="58" t="s">
        <v>1121</v>
      </c>
      <c r="M673" s="8">
        <f t="shared" si="31"/>
        <v>23.940627244433802</v>
      </c>
      <c r="N673" s="7" t="str">
        <f t="shared" si="32"/>
        <v>Baixa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1109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1110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O675" s="75"/>
      <c r="P675" s="75"/>
      <c r="Q675" s="75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1118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1113</v>
      </c>
      <c r="D677" s="45" t="s">
        <v>28</v>
      </c>
      <c r="E677" s="14" t="s">
        <v>684</v>
      </c>
      <c r="F677" s="7">
        <v>0</v>
      </c>
      <c r="G677" s="7">
        <v>1</v>
      </c>
      <c r="H677" s="7">
        <v>0</v>
      </c>
      <c r="I677" s="7">
        <v>1</v>
      </c>
      <c r="J677" s="13">
        <f t="shared" si="30"/>
        <v>2</v>
      </c>
      <c r="K677" s="11">
        <v>6345</v>
      </c>
      <c r="L677" s="58" t="s">
        <v>1121</v>
      </c>
      <c r="M677" s="8">
        <f t="shared" si="31"/>
        <v>31.520882584712375</v>
      </c>
      <c r="N677" s="7" t="str">
        <f t="shared" si="32"/>
        <v>Baixa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1111</v>
      </c>
      <c r="D678" s="45" t="s">
        <v>24</v>
      </c>
      <c r="E678" s="14" t="s">
        <v>685</v>
      </c>
      <c r="F678" s="7">
        <v>1</v>
      </c>
      <c r="G678" s="7">
        <v>0</v>
      </c>
      <c r="H678" s="7">
        <v>2</v>
      </c>
      <c r="I678" s="7">
        <v>1</v>
      </c>
      <c r="J678" s="13">
        <f t="shared" si="30"/>
        <v>4</v>
      </c>
      <c r="K678" s="11">
        <v>13743</v>
      </c>
      <c r="L678" s="58" t="s">
        <v>1121</v>
      </c>
      <c r="M678" s="8">
        <f t="shared" si="31"/>
        <v>29.105726551699046</v>
      </c>
      <c r="N678" s="7" t="str">
        <f t="shared" si="32"/>
        <v>Baixa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1108</v>
      </c>
      <c r="D679" s="45" t="s">
        <v>98</v>
      </c>
      <c r="E679" s="14" t="s">
        <v>686</v>
      </c>
      <c r="F679" s="7">
        <v>10</v>
      </c>
      <c r="G679" s="7">
        <v>9</v>
      </c>
      <c r="H679" s="7">
        <v>4</v>
      </c>
      <c r="I679" s="7">
        <v>3</v>
      </c>
      <c r="J679" s="13">
        <f t="shared" si="30"/>
        <v>26</v>
      </c>
      <c r="K679" s="11">
        <v>218147</v>
      </c>
      <c r="L679" s="58" t="s">
        <v>1124</v>
      </c>
      <c r="M679" s="8">
        <f t="shared" si="31"/>
        <v>11.91856867158384</v>
      </c>
      <c r="N679" s="7" t="str">
        <f t="shared" si="32"/>
        <v>Baixa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1109</v>
      </c>
      <c r="D680" s="45" t="s">
        <v>14</v>
      </c>
      <c r="E680" s="14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O680" s="77"/>
      <c r="P680" s="77"/>
      <c r="Q680" s="77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1108</v>
      </c>
      <c r="D681" s="45" t="s">
        <v>90</v>
      </c>
      <c r="E681" s="14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1113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1110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1114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1115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O685" s="77"/>
      <c r="P685" s="77"/>
      <c r="Q685" s="77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1110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1116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1110</v>
      </c>
      <c r="D688" s="45" t="s">
        <v>22</v>
      </c>
      <c r="E688" s="14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1114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0</v>
      </c>
      <c r="I689" s="7">
        <v>1</v>
      </c>
      <c r="J689" s="13">
        <f t="shared" si="30"/>
        <v>1</v>
      </c>
      <c r="K689" s="11">
        <v>42751</v>
      </c>
      <c r="L689" s="58" t="s">
        <v>1122</v>
      </c>
      <c r="M689" s="8">
        <f t="shared" si="31"/>
        <v>2.3391265701387103</v>
      </c>
      <c r="N689" s="7" t="str">
        <f t="shared" si="32"/>
        <v>Baixa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1117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1107</v>
      </c>
      <c r="D691" s="45" t="s">
        <v>142</v>
      </c>
      <c r="E691" s="14" t="s">
        <v>697</v>
      </c>
      <c r="F691" s="7">
        <v>2</v>
      </c>
      <c r="G691" s="7">
        <v>1</v>
      </c>
      <c r="H691" s="7">
        <v>2</v>
      </c>
      <c r="I691" s="7">
        <v>4</v>
      </c>
      <c r="J691" s="13">
        <f t="shared" si="30"/>
        <v>9</v>
      </c>
      <c r="K691" s="11">
        <v>19608</v>
      </c>
      <c r="L691" s="58" t="s">
        <v>1121</v>
      </c>
      <c r="M691" s="8">
        <f t="shared" si="31"/>
        <v>45.899632802937575</v>
      </c>
      <c r="N691" s="7" t="str">
        <f t="shared" si="32"/>
        <v>Baixa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1114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1115</v>
      </c>
      <c r="D693" s="45" t="s">
        <v>38</v>
      </c>
      <c r="E693" s="14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1108</v>
      </c>
      <c r="D694" s="45" t="s">
        <v>11</v>
      </c>
      <c r="E694" s="14" t="s">
        <v>700</v>
      </c>
      <c r="F694" s="7">
        <v>0</v>
      </c>
      <c r="G694" s="7">
        <v>1</v>
      </c>
      <c r="H694" s="7">
        <v>1</v>
      </c>
      <c r="I694" s="7">
        <v>0</v>
      </c>
      <c r="J694" s="13">
        <f t="shared" si="30"/>
        <v>2</v>
      </c>
      <c r="K694" s="11">
        <v>7696</v>
      </c>
      <c r="L694" s="58" t="s">
        <v>1121</v>
      </c>
      <c r="M694" s="8">
        <f t="shared" si="31"/>
        <v>25.987525987525988</v>
      </c>
      <c r="N694" s="7" t="str">
        <f t="shared" si="32"/>
        <v>Baixa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1115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6</v>
      </c>
      <c r="J695" s="13">
        <f t="shared" si="30"/>
        <v>6</v>
      </c>
      <c r="K695" s="11">
        <v>3971</v>
      </c>
      <c r="L695" s="58" t="s">
        <v>1121</v>
      </c>
      <c r="M695" s="8">
        <f t="shared" si="31"/>
        <v>151.09544195416771</v>
      </c>
      <c r="N695" s="7" t="str">
        <f t="shared" si="32"/>
        <v>Média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1116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7"/>
      <c r="P696" s="77"/>
      <c r="Q696" s="77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1112</v>
      </c>
      <c r="D697" s="45" t="s">
        <v>26</v>
      </c>
      <c r="E697" s="14" t="s">
        <v>703</v>
      </c>
      <c r="F697" s="7">
        <v>2</v>
      </c>
      <c r="G697" s="7">
        <v>1</v>
      </c>
      <c r="H697" s="7">
        <v>0</v>
      </c>
      <c r="I697" s="7">
        <v>0</v>
      </c>
      <c r="J697" s="13">
        <f t="shared" si="30"/>
        <v>3</v>
      </c>
      <c r="K697" s="11">
        <v>4807</v>
      </c>
      <c r="L697" s="58" t="s">
        <v>1121</v>
      </c>
      <c r="M697" s="8">
        <f t="shared" si="31"/>
        <v>62.408986894112751</v>
      </c>
      <c r="N697" s="7" t="str">
        <f t="shared" si="32"/>
        <v>Baixa</v>
      </c>
      <c r="O697" s="56"/>
      <c r="P697" s="56"/>
      <c r="Q697" s="56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1109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1110</v>
      </c>
      <c r="D699" s="45" t="s">
        <v>20</v>
      </c>
      <c r="E699" s="14" t="s">
        <v>705</v>
      </c>
      <c r="F699" s="7">
        <v>2</v>
      </c>
      <c r="G699" s="7">
        <v>11</v>
      </c>
      <c r="H699" s="7">
        <v>3</v>
      </c>
      <c r="I699" s="7">
        <v>0</v>
      </c>
      <c r="J699" s="13">
        <f t="shared" si="30"/>
        <v>16</v>
      </c>
      <c r="K699" s="11">
        <v>33934</v>
      </c>
      <c r="L699" s="58" t="s">
        <v>1122</v>
      </c>
      <c r="M699" s="8">
        <f t="shared" si="31"/>
        <v>47.15035068073319</v>
      </c>
      <c r="N699" s="7" t="str">
        <f t="shared" si="32"/>
        <v>Baixa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1108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1</v>
      </c>
      <c r="I700" s="7">
        <v>0</v>
      </c>
      <c r="J700" s="13">
        <f t="shared" si="30"/>
        <v>1</v>
      </c>
      <c r="K700" s="11">
        <v>4274</v>
      </c>
      <c r="L700" s="58" t="s">
        <v>1121</v>
      </c>
      <c r="M700" s="8">
        <f t="shared" si="31"/>
        <v>23.39728591483388</v>
      </c>
      <c r="N700" s="7" t="str">
        <f t="shared" si="32"/>
        <v>Baixa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1116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O701" s="77"/>
      <c r="P701" s="77"/>
      <c r="Q701" s="77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1112</v>
      </c>
      <c r="D702" s="45" t="s">
        <v>26</v>
      </c>
      <c r="E702" s="14" t="s">
        <v>708</v>
      </c>
      <c r="F702" s="7">
        <v>0</v>
      </c>
      <c r="G702" s="7">
        <v>0</v>
      </c>
      <c r="H702" s="7">
        <v>4</v>
      </c>
      <c r="I702" s="7">
        <v>8</v>
      </c>
      <c r="J702" s="13">
        <f t="shared" si="30"/>
        <v>12</v>
      </c>
      <c r="K702" s="11">
        <v>18434</v>
      </c>
      <c r="L702" s="58" t="s">
        <v>1121</v>
      </c>
      <c r="M702" s="8">
        <f t="shared" si="31"/>
        <v>65.09710317890854</v>
      </c>
      <c r="N702" s="7" t="str">
        <f t="shared" si="32"/>
        <v>Baixa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1115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1109</v>
      </c>
      <c r="D704" s="45" t="s">
        <v>17</v>
      </c>
      <c r="E704" s="14" t="s">
        <v>710</v>
      </c>
      <c r="F704" s="7">
        <v>1</v>
      </c>
      <c r="G704" s="7">
        <v>2</v>
      </c>
      <c r="H704" s="7">
        <v>17</v>
      </c>
      <c r="I704" s="7">
        <v>12</v>
      </c>
      <c r="J704" s="13">
        <f t="shared" si="30"/>
        <v>32</v>
      </c>
      <c r="K704" s="11">
        <v>3937</v>
      </c>
      <c r="L704" s="58" t="s">
        <v>1121</v>
      </c>
      <c r="M704" s="8">
        <f t="shared" si="31"/>
        <v>812.80162560325107</v>
      </c>
      <c r="N704" s="7" t="str">
        <f t="shared" si="32"/>
        <v>Muito Alta</v>
      </c>
      <c r="O704" s="67"/>
      <c r="P704" s="67"/>
      <c r="Q704" s="67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1</v>
      </c>
      <c r="G705" s="7">
        <v>0</v>
      </c>
      <c r="H705" s="7">
        <v>0</v>
      </c>
      <c r="I705" s="7">
        <v>0</v>
      </c>
      <c r="J705" s="13">
        <f t="shared" si="30"/>
        <v>1</v>
      </c>
      <c r="K705" s="11">
        <v>3877</v>
      </c>
      <c r="L705" s="58" t="s">
        <v>1121</v>
      </c>
      <c r="M705" s="8">
        <f t="shared" si="31"/>
        <v>25.793139025019347</v>
      </c>
      <c r="N705" s="7" t="str">
        <f t="shared" si="32"/>
        <v>Baixa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1113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1112</v>
      </c>
      <c r="D707" s="45" t="s">
        <v>26</v>
      </c>
      <c r="E707" s="14" t="s">
        <v>713</v>
      </c>
      <c r="F707" s="7">
        <v>8</v>
      </c>
      <c r="G707" s="7">
        <v>20</v>
      </c>
      <c r="H707" s="7">
        <v>23</v>
      </c>
      <c r="I707" s="7">
        <v>23</v>
      </c>
      <c r="J707" s="13">
        <f t="shared" si="30"/>
        <v>74</v>
      </c>
      <c r="K707" s="11">
        <v>28054</v>
      </c>
      <c r="L707" s="58" t="s">
        <v>1122</v>
      </c>
      <c r="M707" s="8">
        <f t="shared" si="31"/>
        <v>263.77700149711268</v>
      </c>
      <c r="N707" s="7" t="str">
        <f t="shared" si="32"/>
        <v>Média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1118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1108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1108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1115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1114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O712" s="77"/>
      <c r="P712" s="77"/>
      <c r="Q712" s="77"/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1116</v>
      </c>
      <c r="D713" s="45" t="s">
        <v>41</v>
      </c>
      <c r="E713" s="14" t="s">
        <v>719</v>
      </c>
      <c r="F713" s="7">
        <v>1</v>
      </c>
      <c r="G713" s="7">
        <v>0</v>
      </c>
      <c r="H713" s="7">
        <v>0</v>
      </c>
      <c r="I713" s="7">
        <v>0</v>
      </c>
      <c r="J713" s="13">
        <f t="shared" si="33"/>
        <v>1</v>
      </c>
      <c r="K713" s="11">
        <v>3721</v>
      </c>
      <c r="L713" s="58" t="s">
        <v>1121</v>
      </c>
      <c r="M713" s="8">
        <f t="shared" si="34"/>
        <v>26.874496103198062</v>
      </c>
      <c r="N713" s="7" t="str">
        <f t="shared" si="35"/>
        <v>Baixa</v>
      </c>
      <c r="O713" s="75"/>
      <c r="P713" s="75"/>
      <c r="Q713" s="75"/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1110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1</v>
      </c>
      <c r="I714" s="7">
        <v>0</v>
      </c>
      <c r="J714" s="13">
        <f t="shared" si="33"/>
        <v>1</v>
      </c>
      <c r="K714" s="11">
        <v>5630</v>
      </c>
      <c r="L714" s="58" t="s">
        <v>1121</v>
      </c>
      <c r="M714" s="8">
        <f t="shared" si="34"/>
        <v>17.761989342806395</v>
      </c>
      <c r="N714" s="7" t="str">
        <f t="shared" si="35"/>
        <v>Baixa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1108</v>
      </c>
      <c r="D715" s="45" t="s">
        <v>90</v>
      </c>
      <c r="E715" s="14" t="s">
        <v>721</v>
      </c>
      <c r="F715" s="7">
        <v>1</v>
      </c>
      <c r="G715" s="7">
        <v>2</v>
      </c>
      <c r="H715" s="7">
        <v>0</v>
      </c>
      <c r="I715" s="7">
        <v>0</v>
      </c>
      <c r="J715" s="13">
        <f t="shared" si="33"/>
        <v>3</v>
      </c>
      <c r="K715" s="11">
        <v>17393</v>
      </c>
      <c r="L715" s="58" t="s">
        <v>1121</v>
      </c>
      <c r="M715" s="8">
        <f t="shared" si="34"/>
        <v>17.248318288966825</v>
      </c>
      <c r="N715" s="7" t="str">
        <f t="shared" si="35"/>
        <v>Baixa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1110</v>
      </c>
      <c r="D716" s="45" t="s">
        <v>22</v>
      </c>
      <c r="E716" s="14" t="s">
        <v>722</v>
      </c>
      <c r="F716" s="7">
        <v>1</v>
      </c>
      <c r="G716" s="7">
        <v>0</v>
      </c>
      <c r="H716" s="7">
        <v>0</v>
      </c>
      <c r="I716" s="7">
        <v>0</v>
      </c>
      <c r="J716" s="13">
        <f t="shared" si="33"/>
        <v>1</v>
      </c>
      <c r="K716" s="11">
        <v>3377</v>
      </c>
      <c r="L716" s="58" t="s">
        <v>1121</v>
      </c>
      <c r="M716" s="8">
        <f t="shared" si="34"/>
        <v>29.612081729345572</v>
      </c>
      <c r="N716" s="7" t="str">
        <f t="shared" si="35"/>
        <v>Baixa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1118</v>
      </c>
      <c r="D717" s="45" t="s">
        <v>121</v>
      </c>
      <c r="E717" s="14" t="s">
        <v>723</v>
      </c>
      <c r="F717" s="7">
        <v>2</v>
      </c>
      <c r="G717" s="7">
        <v>1</v>
      </c>
      <c r="H717" s="7">
        <v>2</v>
      </c>
      <c r="I717" s="7">
        <v>0</v>
      </c>
      <c r="J717" s="13">
        <f t="shared" si="33"/>
        <v>5</v>
      </c>
      <c r="K717" s="11">
        <v>56163</v>
      </c>
      <c r="L717" s="58" t="s">
        <v>1122</v>
      </c>
      <c r="M717" s="8">
        <f t="shared" si="34"/>
        <v>8.9026583337784668</v>
      </c>
      <c r="N717" s="7" t="str">
        <f t="shared" si="35"/>
        <v>Baixa</v>
      </c>
      <c r="O717" s="56"/>
      <c r="P717" s="56"/>
      <c r="Q717" s="56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1112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1111</v>
      </c>
      <c r="D719" s="45" t="s">
        <v>24</v>
      </c>
      <c r="E719" s="14" t="s">
        <v>725</v>
      </c>
      <c r="F719" s="7">
        <v>0</v>
      </c>
      <c r="G719" s="7">
        <v>2</v>
      </c>
      <c r="H719" s="7">
        <v>1</v>
      </c>
      <c r="I719" s="7">
        <v>2</v>
      </c>
      <c r="J719" s="13">
        <f t="shared" si="33"/>
        <v>5</v>
      </c>
      <c r="K719" s="11">
        <v>6200</v>
      </c>
      <c r="L719" s="58" t="s">
        <v>1121</v>
      </c>
      <c r="M719" s="8">
        <f t="shared" si="34"/>
        <v>80.645161290322577</v>
      </c>
      <c r="N719" s="7" t="str">
        <f t="shared" si="35"/>
        <v>Baixa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1115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1115</v>
      </c>
      <c r="D721" s="45" t="s">
        <v>62</v>
      </c>
      <c r="E721" s="14" t="s">
        <v>727</v>
      </c>
      <c r="F721" s="7">
        <v>0</v>
      </c>
      <c r="G721" s="7">
        <v>2</v>
      </c>
      <c r="H721" s="7">
        <v>1</v>
      </c>
      <c r="I721" s="7">
        <v>0</v>
      </c>
      <c r="J721" s="13">
        <f t="shared" si="33"/>
        <v>3</v>
      </c>
      <c r="K721" s="11">
        <v>12164</v>
      </c>
      <c r="L721" s="58" t="s">
        <v>1121</v>
      </c>
      <c r="M721" s="8">
        <f t="shared" si="34"/>
        <v>24.662939822426836</v>
      </c>
      <c r="N721" s="7" t="str">
        <f t="shared" si="35"/>
        <v>Baixa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1110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1110</v>
      </c>
      <c r="D723" s="45" t="s">
        <v>22</v>
      </c>
      <c r="E723" s="14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1117</v>
      </c>
      <c r="D724" s="45" t="s">
        <v>71</v>
      </c>
      <c r="E724" s="14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1112</v>
      </c>
      <c r="D725" s="45" t="s">
        <v>26</v>
      </c>
      <c r="E725" s="14" t="s">
        <v>731</v>
      </c>
      <c r="F725" s="7">
        <v>0</v>
      </c>
      <c r="G725" s="7">
        <v>0</v>
      </c>
      <c r="H725" s="7">
        <v>1</v>
      </c>
      <c r="I725" s="7">
        <v>0</v>
      </c>
      <c r="J725" s="13">
        <f t="shared" si="33"/>
        <v>1</v>
      </c>
      <c r="K725" s="11">
        <v>12218</v>
      </c>
      <c r="L725" s="58" t="s">
        <v>1121</v>
      </c>
      <c r="M725" s="8">
        <f t="shared" si="34"/>
        <v>8.1846456048453096</v>
      </c>
      <c r="N725" s="7" t="str">
        <f t="shared" si="35"/>
        <v>Baixa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1108</v>
      </c>
      <c r="D726" s="45" t="s">
        <v>90</v>
      </c>
      <c r="E726" s="14" t="s">
        <v>732</v>
      </c>
      <c r="F726" s="7">
        <v>1</v>
      </c>
      <c r="G726" s="7">
        <v>0</v>
      </c>
      <c r="H726" s="7">
        <v>2</v>
      </c>
      <c r="I726" s="7">
        <v>0</v>
      </c>
      <c r="J726" s="13">
        <f t="shared" si="33"/>
        <v>3</v>
      </c>
      <c r="K726" s="11">
        <v>10818</v>
      </c>
      <c r="L726" s="58" t="s">
        <v>1121</v>
      </c>
      <c r="M726" s="8">
        <f t="shared" si="34"/>
        <v>27.731558513588467</v>
      </c>
      <c r="N726" s="7" t="str">
        <f t="shared" si="35"/>
        <v>Baixa</v>
      </c>
      <c r="O726" s="77"/>
      <c r="P726" s="77"/>
      <c r="Q726" s="77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2</v>
      </c>
      <c r="G727" s="7">
        <v>0</v>
      </c>
      <c r="H727" s="7">
        <v>0</v>
      </c>
      <c r="I727" s="7">
        <v>0</v>
      </c>
      <c r="J727" s="13">
        <f t="shared" si="33"/>
        <v>2</v>
      </c>
      <c r="K727" s="11">
        <v>3161</v>
      </c>
      <c r="L727" s="58" t="s">
        <v>1121</v>
      </c>
      <c r="M727" s="8">
        <f t="shared" si="34"/>
        <v>63.271116735210377</v>
      </c>
      <c r="N727" s="7" t="str">
        <f t="shared" si="35"/>
        <v>Baixa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1114</v>
      </c>
      <c r="D728" s="45" t="s">
        <v>33</v>
      </c>
      <c r="E728" s="14" t="s">
        <v>734</v>
      </c>
      <c r="F728" s="7">
        <v>0</v>
      </c>
      <c r="G728" s="7">
        <v>0</v>
      </c>
      <c r="H728" s="7">
        <v>2</v>
      </c>
      <c r="I728" s="7">
        <v>0</v>
      </c>
      <c r="J728" s="13">
        <f t="shared" si="33"/>
        <v>2</v>
      </c>
      <c r="K728" s="11">
        <v>25332</v>
      </c>
      <c r="L728" s="58" t="s">
        <v>1122</v>
      </c>
      <c r="M728" s="8">
        <f t="shared" si="34"/>
        <v>7.8951523764408655</v>
      </c>
      <c r="N728" s="7" t="str">
        <f t="shared" si="35"/>
        <v>Baixa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1117</v>
      </c>
      <c r="D729" s="45" t="s">
        <v>71</v>
      </c>
      <c r="E729" s="14" t="s">
        <v>735</v>
      </c>
      <c r="F729" s="7">
        <v>0</v>
      </c>
      <c r="G729" s="7">
        <v>4</v>
      </c>
      <c r="H729" s="7">
        <v>1</v>
      </c>
      <c r="I729" s="7">
        <v>3</v>
      </c>
      <c r="J729" s="13">
        <f t="shared" si="33"/>
        <v>8</v>
      </c>
      <c r="K729" s="11">
        <v>35145</v>
      </c>
      <c r="L729" s="58" t="s">
        <v>1122</v>
      </c>
      <c r="M729" s="8">
        <f t="shared" si="34"/>
        <v>22.762839664248116</v>
      </c>
      <c r="N729" s="7" t="str">
        <f t="shared" si="35"/>
        <v>Baixa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1114</v>
      </c>
      <c r="D730" s="45" t="s">
        <v>45</v>
      </c>
      <c r="E730" s="14" t="s">
        <v>736</v>
      </c>
      <c r="F730" s="7">
        <v>0</v>
      </c>
      <c r="G730" s="7">
        <v>2</v>
      </c>
      <c r="H730" s="7">
        <v>0</v>
      </c>
      <c r="I730" s="7">
        <v>0</v>
      </c>
      <c r="J730" s="13">
        <f t="shared" si="33"/>
        <v>2</v>
      </c>
      <c r="K730" s="11">
        <v>7407</v>
      </c>
      <c r="L730" s="58" t="s">
        <v>1121</v>
      </c>
      <c r="M730" s="8">
        <f t="shared" si="34"/>
        <v>27.00148508167949</v>
      </c>
      <c r="N730" s="7" t="str">
        <f t="shared" si="35"/>
        <v>Baixa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1118</v>
      </c>
      <c r="D731" s="45" t="s">
        <v>102</v>
      </c>
      <c r="E731" s="14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1114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1118</v>
      </c>
      <c r="D733" s="45" t="s">
        <v>121</v>
      </c>
      <c r="E733" s="14" t="s">
        <v>739</v>
      </c>
      <c r="F733" s="7">
        <v>1</v>
      </c>
      <c r="G733" s="7">
        <v>4</v>
      </c>
      <c r="H733" s="7">
        <v>0</v>
      </c>
      <c r="I733" s="7">
        <v>0</v>
      </c>
      <c r="J733" s="13">
        <f t="shared" si="33"/>
        <v>5</v>
      </c>
      <c r="K733" s="11">
        <v>25235</v>
      </c>
      <c r="L733" s="58" t="s">
        <v>1122</v>
      </c>
      <c r="M733" s="8">
        <f t="shared" si="34"/>
        <v>19.813750743015653</v>
      </c>
      <c r="N733" s="7" t="str">
        <f t="shared" si="35"/>
        <v>Baixa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1118</v>
      </c>
      <c r="D734" s="45" t="s">
        <v>121</v>
      </c>
      <c r="E734" s="14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1116</v>
      </c>
      <c r="D735" s="45" t="s">
        <v>94</v>
      </c>
      <c r="E735" s="14" t="s">
        <v>741</v>
      </c>
      <c r="F735" s="7">
        <v>4</v>
      </c>
      <c r="G735" s="7">
        <v>1</v>
      </c>
      <c r="H735" s="7">
        <v>2</v>
      </c>
      <c r="I735" s="7">
        <v>2</v>
      </c>
      <c r="J735" s="13">
        <f t="shared" si="33"/>
        <v>9</v>
      </c>
      <c r="K735" s="11">
        <v>89653</v>
      </c>
      <c r="L735" s="58" t="s">
        <v>1123</v>
      </c>
      <c r="M735" s="8">
        <f t="shared" si="34"/>
        <v>10.038704784000535</v>
      </c>
      <c r="N735" s="7" t="str">
        <f t="shared" si="35"/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1109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1110</v>
      </c>
      <c r="D737" s="45" t="s">
        <v>22</v>
      </c>
      <c r="E737" s="14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1110</v>
      </c>
      <c r="D738" s="45" t="s">
        <v>20</v>
      </c>
      <c r="E738" s="14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1118</v>
      </c>
      <c r="D739" s="45" t="s">
        <v>102</v>
      </c>
      <c r="E739" s="14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1118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1</v>
      </c>
      <c r="J740" s="13">
        <f t="shared" si="33"/>
        <v>1</v>
      </c>
      <c r="K740" s="11">
        <v>23524</v>
      </c>
      <c r="L740" s="58" t="s">
        <v>1121</v>
      </c>
      <c r="M740" s="8">
        <f t="shared" si="34"/>
        <v>4.2509777248767211</v>
      </c>
      <c r="N740" s="7" t="str">
        <f t="shared" si="35"/>
        <v>Baixa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1110</v>
      </c>
      <c r="D741" s="45" t="s">
        <v>22</v>
      </c>
      <c r="E741" s="14" t="s">
        <v>747</v>
      </c>
      <c r="F741" s="7">
        <v>0</v>
      </c>
      <c r="G741" s="7">
        <v>1</v>
      </c>
      <c r="H741" s="7">
        <v>0</v>
      </c>
      <c r="I741" s="7">
        <v>0</v>
      </c>
      <c r="J741" s="13">
        <f t="shared" si="33"/>
        <v>1</v>
      </c>
      <c r="K741" s="11">
        <v>15781</v>
      </c>
      <c r="L741" s="58" t="s">
        <v>1121</v>
      </c>
      <c r="M741" s="8">
        <f t="shared" si="34"/>
        <v>6.3367340472720359</v>
      </c>
      <c r="N741" s="7" t="str">
        <f t="shared" si="35"/>
        <v>Baixa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1115</v>
      </c>
      <c r="D742" s="45" t="s">
        <v>57</v>
      </c>
      <c r="E742" s="14" t="s">
        <v>748</v>
      </c>
      <c r="F742" s="7">
        <v>0</v>
      </c>
      <c r="G742" s="7">
        <v>0</v>
      </c>
      <c r="H742" s="7">
        <v>1</v>
      </c>
      <c r="I742" s="7">
        <v>0</v>
      </c>
      <c r="J742" s="13">
        <f t="shared" si="33"/>
        <v>1</v>
      </c>
      <c r="K742" s="11">
        <v>26272</v>
      </c>
      <c r="L742" s="58" t="s">
        <v>1122</v>
      </c>
      <c r="M742" s="8">
        <f t="shared" si="34"/>
        <v>3.8063337393422652</v>
      </c>
      <c r="N742" s="7" t="str">
        <f t="shared" si="35"/>
        <v>Baixa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1108</v>
      </c>
      <c r="D743" s="45" t="s">
        <v>98</v>
      </c>
      <c r="E743" s="14" t="s">
        <v>749</v>
      </c>
      <c r="F743" s="7">
        <v>1</v>
      </c>
      <c r="G743" s="7">
        <v>4</v>
      </c>
      <c r="H743" s="7">
        <v>6</v>
      </c>
      <c r="I743" s="7">
        <v>12</v>
      </c>
      <c r="J743" s="13">
        <f t="shared" si="33"/>
        <v>23</v>
      </c>
      <c r="K743" s="11">
        <v>30989</v>
      </c>
      <c r="L743" s="58" t="s">
        <v>1122</v>
      </c>
      <c r="M743" s="8">
        <f t="shared" si="34"/>
        <v>74.21988447513634</v>
      </c>
      <c r="N743" s="7" t="str">
        <f t="shared" si="35"/>
        <v>Baixa</v>
      </c>
      <c r="O743" s="75"/>
      <c r="P743" s="75"/>
      <c r="Q743" s="75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1114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1</v>
      </c>
      <c r="I744" s="7">
        <v>0</v>
      </c>
      <c r="J744" s="13">
        <f t="shared" si="33"/>
        <v>1</v>
      </c>
      <c r="K744" s="11">
        <v>7371</v>
      </c>
      <c r="L744" s="58" t="s">
        <v>1121</v>
      </c>
      <c r="M744" s="8">
        <f t="shared" si="34"/>
        <v>13.566680233346901</v>
      </c>
      <c r="N744" s="7" t="str">
        <f t="shared" si="35"/>
        <v>Baixa</v>
      </c>
      <c r="O744" s="77"/>
      <c r="P744" s="77"/>
      <c r="Q744" s="77"/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1108</v>
      </c>
      <c r="D745" s="45" t="s">
        <v>98</v>
      </c>
      <c r="E745" s="14" t="s">
        <v>751</v>
      </c>
      <c r="F745" s="7">
        <v>5</v>
      </c>
      <c r="G745" s="7">
        <v>4</v>
      </c>
      <c r="H745" s="7">
        <v>5</v>
      </c>
      <c r="I745" s="7">
        <v>15</v>
      </c>
      <c r="J745" s="13">
        <f t="shared" si="33"/>
        <v>29</v>
      </c>
      <c r="K745" s="11">
        <v>23385</v>
      </c>
      <c r="L745" s="58" t="s">
        <v>1121</v>
      </c>
      <c r="M745" s="8">
        <f t="shared" si="34"/>
        <v>124.01111823818687</v>
      </c>
      <c r="N745" s="7" t="str">
        <f t="shared" si="35"/>
        <v>Média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1110</v>
      </c>
      <c r="D746" s="45" t="s">
        <v>22</v>
      </c>
      <c r="E746" s="14" t="s">
        <v>752</v>
      </c>
      <c r="F746" s="7">
        <v>14</v>
      </c>
      <c r="G746" s="7">
        <v>8</v>
      </c>
      <c r="H746" s="7">
        <v>4</v>
      </c>
      <c r="I746" s="7">
        <v>0</v>
      </c>
      <c r="J746" s="13">
        <f t="shared" si="33"/>
        <v>26</v>
      </c>
      <c r="K746" s="11">
        <v>4255</v>
      </c>
      <c r="L746" s="58" t="s">
        <v>1121</v>
      </c>
      <c r="M746" s="8">
        <f t="shared" si="34"/>
        <v>611.04582843713274</v>
      </c>
      <c r="N746" s="7" t="str">
        <f t="shared" si="35"/>
        <v>Muito Alta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1112</v>
      </c>
      <c r="D747" s="45" t="s">
        <v>26</v>
      </c>
      <c r="E747" s="14" t="s">
        <v>753</v>
      </c>
      <c r="F747" s="7">
        <v>37</v>
      </c>
      <c r="G747" s="7">
        <v>18</v>
      </c>
      <c r="H747" s="7">
        <v>26</v>
      </c>
      <c r="I747" s="7">
        <v>17</v>
      </c>
      <c r="J747" s="13">
        <f t="shared" si="33"/>
        <v>98</v>
      </c>
      <c r="K747" s="11">
        <v>4927</v>
      </c>
      <c r="L747" s="58" t="s">
        <v>1121</v>
      </c>
      <c r="M747" s="8">
        <f t="shared" si="34"/>
        <v>1989.0399837629388</v>
      </c>
      <c r="N747" s="7" t="str">
        <f t="shared" si="35"/>
        <v>Muito Alta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1114</v>
      </c>
      <c r="D748" s="45" t="s">
        <v>36</v>
      </c>
      <c r="E748" s="14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1113</v>
      </c>
      <c r="D749" s="45" t="s">
        <v>28</v>
      </c>
      <c r="E749" s="14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1109</v>
      </c>
      <c r="D750" s="45" t="s">
        <v>17</v>
      </c>
      <c r="E750" s="14" t="s">
        <v>756</v>
      </c>
      <c r="F750" s="7">
        <v>2</v>
      </c>
      <c r="G750" s="7">
        <v>3</v>
      </c>
      <c r="H750" s="7">
        <v>12</v>
      </c>
      <c r="I750" s="7">
        <v>16</v>
      </c>
      <c r="J750" s="13">
        <f t="shared" si="33"/>
        <v>33</v>
      </c>
      <c r="K750" s="11">
        <v>5454</v>
      </c>
      <c r="L750" s="58" t="s">
        <v>1121</v>
      </c>
      <c r="M750" s="8">
        <f t="shared" si="34"/>
        <v>605.060506050605</v>
      </c>
      <c r="N750" s="7" t="str">
        <f t="shared" si="35"/>
        <v>Muito Alta</v>
      </c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1110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1109</v>
      </c>
      <c r="D752" s="45" t="s">
        <v>14</v>
      </c>
      <c r="E752" s="14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1114</v>
      </c>
      <c r="D753" s="45" t="s">
        <v>33</v>
      </c>
      <c r="E753" s="14" t="s">
        <v>759</v>
      </c>
      <c r="F753" s="7">
        <v>6</v>
      </c>
      <c r="G753" s="7">
        <v>3</v>
      </c>
      <c r="H753" s="7">
        <v>7</v>
      </c>
      <c r="I753" s="7">
        <v>5</v>
      </c>
      <c r="J753" s="13">
        <f t="shared" si="33"/>
        <v>21</v>
      </c>
      <c r="K753" s="11">
        <v>45488</v>
      </c>
      <c r="L753" s="58" t="s">
        <v>1122</v>
      </c>
      <c r="M753" s="8">
        <f t="shared" si="34"/>
        <v>46.166021807949349</v>
      </c>
      <c r="N753" s="7" t="str">
        <f t="shared" si="35"/>
        <v>Baixa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1109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1114</v>
      </c>
      <c r="D755" s="45" t="s">
        <v>40</v>
      </c>
      <c r="E755" s="14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1110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1109</v>
      </c>
      <c r="D757" s="45" t="s">
        <v>17</v>
      </c>
      <c r="E757" s="14" t="s">
        <v>763</v>
      </c>
      <c r="F757" s="7">
        <v>23</v>
      </c>
      <c r="G757" s="7">
        <v>39</v>
      </c>
      <c r="H757" s="7">
        <v>32</v>
      </c>
      <c r="I757" s="7">
        <v>3</v>
      </c>
      <c r="J757" s="13">
        <f t="shared" si="33"/>
        <v>97</v>
      </c>
      <c r="K757" s="11">
        <v>7858</v>
      </c>
      <c r="L757" s="58" t="s">
        <v>1121</v>
      </c>
      <c r="M757" s="8">
        <f t="shared" si="34"/>
        <v>1234.4107915500126</v>
      </c>
      <c r="N757" s="7" t="str">
        <f t="shared" si="35"/>
        <v>Muito Alta</v>
      </c>
      <c r="O757" s="10"/>
      <c r="P757" s="10"/>
      <c r="Q757" s="10"/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1118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1</v>
      </c>
      <c r="I758" s="7">
        <v>0</v>
      </c>
      <c r="J758" s="13">
        <f t="shared" si="33"/>
        <v>1</v>
      </c>
      <c r="K758" s="11">
        <v>12139</v>
      </c>
      <c r="L758" s="58" t="s">
        <v>1121</v>
      </c>
      <c r="M758" s="8">
        <f t="shared" si="34"/>
        <v>8.237910865804432</v>
      </c>
      <c r="N758" s="7" t="str">
        <f t="shared" si="35"/>
        <v>Baixa</v>
      </c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1114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1114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1115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1110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1110</v>
      </c>
      <c r="D763" s="45" t="s">
        <v>22</v>
      </c>
      <c r="E763" s="14" t="s">
        <v>769</v>
      </c>
      <c r="F763" s="7">
        <v>0</v>
      </c>
      <c r="G763" s="7">
        <v>1</v>
      </c>
      <c r="H763" s="7">
        <v>0</v>
      </c>
      <c r="I763" s="7">
        <v>0</v>
      </c>
      <c r="J763" s="13">
        <f t="shared" si="33"/>
        <v>1</v>
      </c>
      <c r="K763" s="11">
        <v>10129</v>
      </c>
      <c r="L763" s="58" t="s">
        <v>1121</v>
      </c>
      <c r="M763" s="8">
        <f t="shared" si="34"/>
        <v>9.8726429065060728</v>
      </c>
      <c r="N763" s="7" t="str">
        <f t="shared" si="35"/>
        <v>Baixa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1112</v>
      </c>
      <c r="D764" s="45" t="s">
        <v>26</v>
      </c>
      <c r="E764" s="14" t="s">
        <v>770</v>
      </c>
      <c r="F764" s="7">
        <v>1</v>
      </c>
      <c r="G764" s="7">
        <v>0</v>
      </c>
      <c r="H764" s="7">
        <v>3</v>
      </c>
      <c r="I764" s="7">
        <v>0</v>
      </c>
      <c r="J764" s="13">
        <f t="shared" si="33"/>
        <v>4</v>
      </c>
      <c r="K764" s="11">
        <v>6684</v>
      </c>
      <c r="L764" s="58" t="s">
        <v>1121</v>
      </c>
      <c r="M764" s="8">
        <f t="shared" si="34"/>
        <v>59.844404548174744</v>
      </c>
      <c r="N764" s="7" t="str">
        <f t="shared" si="35"/>
        <v>Baixa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1114</v>
      </c>
      <c r="D765" s="45" t="s">
        <v>45</v>
      </c>
      <c r="E765" s="14" t="s">
        <v>771</v>
      </c>
      <c r="F765" s="7">
        <v>2</v>
      </c>
      <c r="G765" s="7">
        <v>11</v>
      </c>
      <c r="H765" s="7">
        <v>8</v>
      </c>
      <c r="I765" s="7">
        <v>1</v>
      </c>
      <c r="J765" s="13">
        <f t="shared" si="33"/>
        <v>22</v>
      </c>
      <c r="K765" s="11">
        <v>70450</v>
      </c>
      <c r="L765" s="58" t="s">
        <v>1123</v>
      </c>
      <c r="M765" s="8">
        <f t="shared" si="34"/>
        <v>31.227821149751598</v>
      </c>
      <c r="N765" s="7" t="str">
        <f t="shared" si="35"/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1108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1114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1116</v>
      </c>
      <c r="D768" s="45" t="s">
        <v>94</v>
      </c>
      <c r="E768" s="14" t="s">
        <v>774</v>
      </c>
      <c r="F768" s="7">
        <v>1</v>
      </c>
      <c r="G768" s="7">
        <v>4</v>
      </c>
      <c r="H768" s="7">
        <v>2</v>
      </c>
      <c r="I768" s="7">
        <v>1</v>
      </c>
      <c r="J768" s="13">
        <f t="shared" si="33"/>
        <v>8</v>
      </c>
      <c r="K768" s="11">
        <v>10922</v>
      </c>
      <c r="L768" s="58" t="s">
        <v>1121</v>
      </c>
      <c r="M768" s="8">
        <f t="shared" si="34"/>
        <v>73.24665812122322</v>
      </c>
      <c r="N768" s="7" t="str">
        <f t="shared" si="35"/>
        <v>Baixa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1114</v>
      </c>
      <c r="D769" s="45" t="s">
        <v>45</v>
      </c>
      <c r="E769" s="14" t="s">
        <v>775</v>
      </c>
      <c r="F769" s="7">
        <v>0</v>
      </c>
      <c r="G769" s="7">
        <v>0</v>
      </c>
      <c r="H769" s="7">
        <v>1</v>
      </c>
      <c r="I769" s="7">
        <v>0</v>
      </c>
      <c r="J769" s="13">
        <f t="shared" si="33"/>
        <v>1</v>
      </c>
      <c r="K769" s="11">
        <v>7042</v>
      </c>
      <c r="L769" s="58" t="s">
        <v>1121</v>
      </c>
      <c r="M769" s="8">
        <f t="shared" si="34"/>
        <v>14.200511218403863</v>
      </c>
      <c r="N769" s="7" t="str">
        <f t="shared" si="35"/>
        <v>Baixa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1114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O770" s="77"/>
      <c r="P770" s="77"/>
      <c r="Q770" s="77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1116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1114</v>
      </c>
      <c r="D772" s="45" t="s">
        <v>36</v>
      </c>
      <c r="E772" s="14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1110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1108</v>
      </c>
      <c r="D774" s="45" t="s">
        <v>98</v>
      </c>
      <c r="E774" s="14" t="s">
        <v>779</v>
      </c>
      <c r="F774" s="7">
        <v>0</v>
      </c>
      <c r="G774" s="7">
        <v>1</v>
      </c>
      <c r="H774" s="7">
        <v>1</v>
      </c>
      <c r="I774" s="7">
        <v>4</v>
      </c>
      <c r="J774" s="13">
        <f t="shared" si="36"/>
        <v>6</v>
      </c>
      <c r="K774" s="11">
        <v>32069</v>
      </c>
      <c r="L774" s="58" t="s">
        <v>1122</v>
      </c>
      <c r="M774" s="8">
        <f t="shared" si="37"/>
        <v>18.709657301443762</v>
      </c>
      <c r="N774" s="7" t="str">
        <f t="shared" si="38"/>
        <v>Baixa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1109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1114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1115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1115</v>
      </c>
      <c r="D778" s="45" t="s">
        <v>62</v>
      </c>
      <c r="E778" s="14" t="s">
        <v>783</v>
      </c>
      <c r="F778" s="7">
        <v>0</v>
      </c>
      <c r="G778" s="7">
        <v>0</v>
      </c>
      <c r="H778" s="7">
        <v>2</v>
      </c>
      <c r="I778" s="7">
        <v>0</v>
      </c>
      <c r="J778" s="13">
        <f t="shared" si="36"/>
        <v>2</v>
      </c>
      <c r="K778" s="11">
        <v>7764</v>
      </c>
      <c r="L778" s="58" t="s">
        <v>1121</v>
      </c>
      <c r="M778" s="8">
        <f t="shared" si="37"/>
        <v>25.759917568263784</v>
      </c>
      <c r="N778" s="7" t="str">
        <f t="shared" si="38"/>
        <v>Baixa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1114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1116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1108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1116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1109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1114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1108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1112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O787" s="63"/>
      <c r="P787" s="63"/>
      <c r="Q787" s="63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1117</v>
      </c>
      <c r="D788" s="45" t="s">
        <v>71</v>
      </c>
      <c r="E788" s="14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1113</v>
      </c>
      <c r="D789" s="45" t="s">
        <v>28</v>
      </c>
      <c r="E789" s="14" t="s">
        <v>794</v>
      </c>
      <c r="F789" s="7">
        <v>0</v>
      </c>
      <c r="G789" s="7">
        <v>1</v>
      </c>
      <c r="H789" s="7">
        <v>2</v>
      </c>
      <c r="I789" s="7">
        <v>0</v>
      </c>
      <c r="J789" s="13">
        <f t="shared" si="36"/>
        <v>3</v>
      </c>
      <c r="K789" s="11">
        <v>8685</v>
      </c>
      <c r="L789" s="58" t="s">
        <v>1121</v>
      </c>
      <c r="M789" s="8">
        <f t="shared" si="37"/>
        <v>34.542314335060446</v>
      </c>
      <c r="N789" s="7" t="str">
        <f t="shared" si="38"/>
        <v>Baixa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1114</v>
      </c>
      <c r="D790" s="45" t="s">
        <v>40</v>
      </c>
      <c r="E790" s="14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1118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1114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1108</v>
      </c>
      <c r="D794" s="45" t="s">
        <v>11</v>
      </c>
      <c r="E794" s="14" t="s">
        <v>11</v>
      </c>
      <c r="F794" s="7">
        <v>21</v>
      </c>
      <c r="G794" s="7">
        <v>27</v>
      </c>
      <c r="H794" s="7">
        <v>12</v>
      </c>
      <c r="I794" s="7">
        <v>1</v>
      </c>
      <c r="J794" s="13">
        <f t="shared" si="36"/>
        <v>61</v>
      </c>
      <c r="K794" s="11">
        <v>237286</v>
      </c>
      <c r="L794" s="58" t="s">
        <v>1124</v>
      </c>
      <c r="M794" s="8">
        <f t="shared" si="37"/>
        <v>25.707374223510868</v>
      </c>
      <c r="N794" s="7" t="str">
        <f t="shared" si="38"/>
        <v>Baixa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1113</v>
      </c>
      <c r="D795" s="45" t="s">
        <v>28</v>
      </c>
      <c r="E795" s="14" t="s">
        <v>799</v>
      </c>
      <c r="F795" s="7">
        <v>3</v>
      </c>
      <c r="G795" s="7">
        <v>1</v>
      </c>
      <c r="H795" s="7">
        <v>1</v>
      </c>
      <c r="I795" s="7">
        <v>0</v>
      </c>
      <c r="J795" s="13">
        <f t="shared" si="36"/>
        <v>5</v>
      </c>
      <c r="K795" s="11">
        <v>12134</v>
      </c>
      <c r="L795" s="58" t="s">
        <v>1121</v>
      </c>
      <c r="M795" s="8">
        <f t="shared" si="37"/>
        <v>41.206527113894843</v>
      </c>
      <c r="N795" s="7" t="str">
        <f t="shared" si="38"/>
        <v>Baixa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1115</v>
      </c>
      <c r="D796" s="45" t="s">
        <v>62</v>
      </c>
      <c r="E796" s="14" t="s">
        <v>800</v>
      </c>
      <c r="F796" s="7">
        <v>1</v>
      </c>
      <c r="G796" s="7">
        <v>0</v>
      </c>
      <c r="H796" s="7">
        <v>1</v>
      </c>
      <c r="I796" s="7">
        <v>1</v>
      </c>
      <c r="J796" s="13">
        <f t="shared" si="36"/>
        <v>3</v>
      </c>
      <c r="K796" s="11">
        <v>2258</v>
      </c>
      <c r="L796" s="58" t="s">
        <v>1121</v>
      </c>
      <c r="M796" s="8">
        <f t="shared" si="37"/>
        <v>132.86093888396812</v>
      </c>
      <c r="N796" s="7" t="str">
        <f t="shared" si="38"/>
        <v>Média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1114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1115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1109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1110</v>
      </c>
      <c r="D800" s="45" t="s">
        <v>22</v>
      </c>
      <c r="E800" s="14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O800" s="77"/>
      <c r="P800" s="77"/>
      <c r="Q800" s="77"/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1114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1</v>
      </c>
      <c r="I801" s="7">
        <v>0</v>
      </c>
      <c r="J801" s="13">
        <f t="shared" si="36"/>
        <v>1</v>
      </c>
      <c r="K801" s="11">
        <v>6112</v>
      </c>
      <c r="L801" s="58" t="s">
        <v>1121</v>
      </c>
      <c r="M801" s="8">
        <f t="shared" si="37"/>
        <v>16.36125654450262</v>
      </c>
      <c r="N801" s="7" t="str">
        <f t="shared" si="38"/>
        <v>Baixa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1115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1</v>
      </c>
      <c r="I802" s="7">
        <v>0</v>
      </c>
      <c r="J802" s="13">
        <f t="shared" si="36"/>
        <v>1</v>
      </c>
      <c r="K802" s="11">
        <v>3792</v>
      </c>
      <c r="L802" s="58" t="s">
        <v>1121</v>
      </c>
      <c r="M802" s="8">
        <f t="shared" si="37"/>
        <v>26.371308016877634</v>
      </c>
      <c r="N802" s="7" t="str">
        <f t="shared" si="38"/>
        <v>Baixa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1118</v>
      </c>
      <c r="D803" s="45" t="s">
        <v>102</v>
      </c>
      <c r="E803" s="14" t="s">
        <v>807</v>
      </c>
      <c r="F803" s="7">
        <v>0</v>
      </c>
      <c r="G803" s="7">
        <v>2</v>
      </c>
      <c r="H803" s="7">
        <v>2</v>
      </c>
      <c r="I803" s="7">
        <v>2</v>
      </c>
      <c r="J803" s="13">
        <f t="shared" si="36"/>
        <v>6</v>
      </c>
      <c r="K803" s="11">
        <v>33858</v>
      </c>
      <c r="L803" s="58" t="s">
        <v>1122</v>
      </c>
      <c r="M803" s="8">
        <f t="shared" si="37"/>
        <v>17.721070352649299</v>
      </c>
      <c r="N803" s="7" t="str">
        <f t="shared" si="38"/>
        <v>Baixa</v>
      </c>
      <c r="O803" s="77"/>
      <c r="P803" s="77"/>
      <c r="Q803" s="77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1109</v>
      </c>
      <c r="D804" s="45" t="s">
        <v>14</v>
      </c>
      <c r="E804" s="14" t="s">
        <v>808</v>
      </c>
      <c r="F804" s="7">
        <v>8</v>
      </c>
      <c r="G804" s="7">
        <v>12</v>
      </c>
      <c r="H804" s="7">
        <v>9</v>
      </c>
      <c r="I804" s="7">
        <v>3</v>
      </c>
      <c r="J804" s="13">
        <f t="shared" si="36"/>
        <v>32</v>
      </c>
      <c r="K804" s="11">
        <v>3119</v>
      </c>
      <c r="L804" s="58" t="s">
        <v>1121</v>
      </c>
      <c r="M804" s="8">
        <f t="shared" si="37"/>
        <v>1025.9698621352998</v>
      </c>
      <c r="N804" s="7" t="str">
        <f t="shared" si="38"/>
        <v>Muito Alta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1111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1112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1108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1110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1</v>
      </c>
      <c r="I808" s="7">
        <v>0</v>
      </c>
      <c r="J808" s="13">
        <f t="shared" si="36"/>
        <v>1</v>
      </c>
      <c r="K808" s="11">
        <v>14350</v>
      </c>
      <c r="L808" s="58" t="s">
        <v>1121</v>
      </c>
      <c r="M808" s="8">
        <f t="shared" si="37"/>
        <v>6.968641114982578</v>
      </c>
      <c r="N808" s="7" t="str">
        <f t="shared" si="38"/>
        <v>Baixa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1109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1113</v>
      </c>
      <c r="D810" s="45" t="s">
        <v>28</v>
      </c>
      <c r="E810" s="14" t="s">
        <v>28</v>
      </c>
      <c r="F810" s="7">
        <v>18</v>
      </c>
      <c r="G810" s="7">
        <v>23</v>
      </c>
      <c r="H810" s="7">
        <v>9</v>
      </c>
      <c r="I810" s="7">
        <v>1</v>
      </c>
      <c r="J810" s="13">
        <f t="shared" si="36"/>
        <v>51</v>
      </c>
      <c r="K810" s="11">
        <v>140235</v>
      </c>
      <c r="L810" s="58" t="s">
        <v>1124</v>
      </c>
      <c r="M810" s="8">
        <f t="shared" si="37"/>
        <v>36.367525938603059</v>
      </c>
      <c r="N810" s="7" t="str">
        <f t="shared" si="38"/>
        <v>Baixa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1110</v>
      </c>
      <c r="D811" s="45" t="s">
        <v>20</v>
      </c>
      <c r="E811" s="14" t="s">
        <v>814</v>
      </c>
      <c r="F811" s="7">
        <v>11</v>
      </c>
      <c r="G811" s="7">
        <v>19</v>
      </c>
      <c r="H811" s="7">
        <v>11</v>
      </c>
      <c r="I811" s="7">
        <v>6</v>
      </c>
      <c r="J811" s="13">
        <f t="shared" si="36"/>
        <v>47</v>
      </c>
      <c r="K811" s="11">
        <v>89090</v>
      </c>
      <c r="L811" s="58" t="s">
        <v>1123</v>
      </c>
      <c r="M811" s="8">
        <f t="shared" si="37"/>
        <v>52.75564036367718</v>
      </c>
      <c r="N811" s="7" t="str">
        <f t="shared" si="38"/>
        <v>Baixa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1116</v>
      </c>
      <c r="D812" s="45" t="s">
        <v>94</v>
      </c>
      <c r="E812" s="14" t="s">
        <v>815</v>
      </c>
      <c r="F812" s="7">
        <v>0</v>
      </c>
      <c r="G812" s="7">
        <v>1</v>
      </c>
      <c r="H812" s="7">
        <v>0</v>
      </c>
      <c r="I812" s="7">
        <v>1</v>
      </c>
      <c r="J812" s="13">
        <f t="shared" si="36"/>
        <v>2</v>
      </c>
      <c r="K812" s="11">
        <v>7886</v>
      </c>
      <c r="L812" s="58" t="s">
        <v>1121</v>
      </c>
      <c r="M812" s="8">
        <f t="shared" si="37"/>
        <v>25.3613999492772</v>
      </c>
      <c r="N812" s="7" t="str">
        <f t="shared" si="38"/>
        <v>Baixa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1117</v>
      </c>
      <c r="D813" s="45" t="s">
        <v>71</v>
      </c>
      <c r="E813" s="14" t="s">
        <v>816</v>
      </c>
      <c r="F813" s="7">
        <v>2</v>
      </c>
      <c r="G813" s="7">
        <v>2</v>
      </c>
      <c r="H813" s="7">
        <v>0</v>
      </c>
      <c r="I813" s="7">
        <v>1</v>
      </c>
      <c r="J813" s="13">
        <f t="shared" si="36"/>
        <v>5</v>
      </c>
      <c r="K813" s="11">
        <v>6539</v>
      </c>
      <c r="L813" s="58" t="s">
        <v>1121</v>
      </c>
      <c r="M813" s="8">
        <f t="shared" si="37"/>
        <v>76.464291176020794</v>
      </c>
      <c r="N813" s="7" t="str">
        <f t="shared" si="38"/>
        <v>Baixa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1115</v>
      </c>
      <c r="D814" s="45" t="s">
        <v>62</v>
      </c>
      <c r="E814" s="14" t="s">
        <v>817</v>
      </c>
      <c r="F814" s="7">
        <v>200</v>
      </c>
      <c r="G814" s="7">
        <v>237</v>
      </c>
      <c r="H814" s="7">
        <v>110</v>
      </c>
      <c r="I814" s="7">
        <v>68</v>
      </c>
      <c r="J814" s="13">
        <f t="shared" si="36"/>
        <v>615</v>
      </c>
      <c r="K814" s="11">
        <v>16602</v>
      </c>
      <c r="L814" s="58" t="s">
        <v>1121</v>
      </c>
      <c r="M814" s="8">
        <f t="shared" si="37"/>
        <v>3704.3729671123961</v>
      </c>
      <c r="N814" s="7" t="str">
        <f t="shared" si="38"/>
        <v>Muito Alta</v>
      </c>
      <c r="O814" s="10"/>
      <c r="P814" s="10"/>
      <c r="Q814" s="10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1114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1114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1115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1114</v>
      </c>
      <c r="D818" s="45" t="s">
        <v>33</v>
      </c>
      <c r="E818" s="14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1108</v>
      </c>
      <c r="D819" s="45" t="s">
        <v>11</v>
      </c>
      <c r="E819" s="14" t="s">
        <v>822</v>
      </c>
      <c r="F819" s="7">
        <v>2</v>
      </c>
      <c r="G819" s="7">
        <v>1</v>
      </c>
      <c r="H819" s="7">
        <v>4</v>
      </c>
      <c r="I819" s="7">
        <v>0</v>
      </c>
      <c r="J819" s="13">
        <f t="shared" si="36"/>
        <v>7</v>
      </c>
      <c r="K819" s="11">
        <v>31984</v>
      </c>
      <c r="L819" s="58" t="s">
        <v>1122</v>
      </c>
      <c r="M819" s="8">
        <f t="shared" si="37"/>
        <v>21.885942971485743</v>
      </c>
      <c r="N819" s="7" t="str">
        <f t="shared" si="38"/>
        <v>Baixa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1114</v>
      </c>
      <c r="D820" s="45" t="s">
        <v>33</v>
      </c>
      <c r="E820" s="14" t="s">
        <v>823</v>
      </c>
      <c r="F820" s="7">
        <v>1</v>
      </c>
      <c r="G820" s="7">
        <v>2</v>
      </c>
      <c r="H820" s="7">
        <v>2</v>
      </c>
      <c r="I820" s="7">
        <v>2</v>
      </c>
      <c r="J820" s="13">
        <f t="shared" si="36"/>
        <v>7</v>
      </c>
      <c r="K820" s="11">
        <v>56546</v>
      </c>
      <c r="L820" s="58" t="s">
        <v>1122</v>
      </c>
      <c r="M820" s="8">
        <f t="shared" si="37"/>
        <v>12.379301807378065</v>
      </c>
      <c r="N820" s="7" t="str">
        <f t="shared" si="38"/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1110</v>
      </c>
      <c r="D821" s="45" t="s">
        <v>22</v>
      </c>
      <c r="E821" s="14" t="s">
        <v>824</v>
      </c>
      <c r="F821" s="7">
        <v>5</v>
      </c>
      <c r="G821" s="7">
        <v>6</v>
      </c>
      <c r="H821" s="7">
        <v>4</v>
      </c>
      <c r="I821" s="7">
        <v>0</v>
      </c>
      <c r="J821" s="13">
        <f t="shared" si="36"/>
        <v>15</v>
      </c>
      <c r="K821" s="11">
        <v>6698</v>
      </c>
      <c r="L821" s="58" t="s">
        <v>1121</v>
      </c>
      <c r="M821" s="8">
        <f t="shared" si="37"/>
        <v>223.94744699910422</v>
      </c>
      <c r="N821" s="7" t="str">
        <f t="shared" si="38"/>
        <v>Média</v>
      </c>
      <c r="O821" s="10"/>
      <c r="P821" s="10"/>
      <c r="Q821" s="10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1107</v>
      </c>
      <c r="D822" s="45" t="s">
        <v>8</v>
      </c>
      <c r="E822" s="14" t="s">
        <v>825</v>
      </c>
      <c r="F822" s="7">
        <v>0</v>
      </c>
      <c r="G822" s="7">
        <v>0</v>
      </c>
      <c r="H822" s="7">
        <v>3</v>
      </c>
      <c r="I822" s="7">
        <v>0</v>
      </c>
      <c r="J822" s="13">
        <f t="shared" si="36"/>
        <v>3</v>
      </c>
      <c r="K822" s="11">
        <v>25253</v>
      </c>
      <c r="L822" s="58" t="s">
        <v>1122</v>
      </c>
      <c r="M822" s="8">
        <f t="shared" si="37"/>
        <v>11.879776660198788</v>
      </c>
      <c r="N822" s="7" t="str">
        <f t="shared" si="38"/>
        <v>Baixa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2</v>
      </c>
      <c r="G823" s="7">
        <v>3</v>
      </c>
      <c r="H823" s="7">
        <v>5</v>
      </c>
      <c r="I823" s="7">
        <v>1</v>
      </c>
      <c r="J823" s="13">
        <f t="shared" si="36"/>
        <v>11</v>
      </c>
      <c r="K823" s="11">
        <v>19797</v>
      </c>
      <c r="L823" s="58" t="s">
        <v>1121</v>
      </c>
      <c r="M823" s="8">
        <f t="shared" si="37"/>
        <v>55.563974339546391</v>
      </c>
      <c r="N823" s="7" t="str">
        <f t="shared" si="38"/>
        <v>Baixa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1114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O824" s="75"/>
      <c r="P824" s="75"/>
      <c r="Q824" s="75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1115</v>
      </c>
      <c r="D825" s="45" t="s">
        <v>62</v>
      </c>
      <c r="E825" s="14" t="s">
        <v>62</v>
      </c>
      <c r="F825" s="7">
        <v>61</v>
      </c>
      <c r="G825" s="7">
        <v>68</v>
      </c>
      <c r="H825" s="7">
        <v>96</v>
      </c>
      <c r="I825" s="7">
        <v>24</v>
      </c>
      <c r="J825" s="13">
        <f t="shared" si="36"/>
        <v>249</v>
      </c>
      <c r="K825" s="11">
        <v>114265</v>
      </c>
      <c r="L825" s="58" t="s">
        <v>1124</v>
      </c>
      <c r="M825" s="8">
        <f t="shared" si="37"/>
        <v>217.9144970025817</v>
      </c>
      <c r="N825" s="7" t="str">
        <f t="shared" si="38"/>
        <v>Média</v>
      </c>
      <c r="O825" s="77"/>
      <c r="P825" s="77"/>
      <c r="Q825" s="77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1118</v>
      </c>
      <c r="D826" s="45" t="s">
        <v>121</v>
      </c>
      <c r="E826" s="14" t="s">
        <v>828</v>
      </c>
      <c r="F826" s="7">
        <v>1</v>
      </c>
      <c r="G826" s="7">
        <v>0</v>
      </c>
      <c r="H826" s="7">
        <v>1</v>
      </c>
      <c r="I826" s="7">
        <v>0</v>
      </c>
      <c r="J826" s="13">
        <f t="shared" si="36"/>
        <v>2</v>
      </c>
      <c r="K826" s="11">
        <v>12466</v>
      </c>
      <c r="L826" s="58" t="s">
        <v>1121</v>
      </c>
      <c r="M826" s="8">
        <f t="shared" si="37"/>
        <v>16.043638697256537</v>
      </c>
      <c r="N826" s="7" t="str">
        <f t="shared" si="38"/>
        <v>Baixa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1110</v>
      </c>
      <c r="D827" s="45" t="s">
        <v>20</v>
      </c>
      <c r="E827" s="14" t="s">
        <v>829</v>
      </c>
      <c r="F827" s="7">
        <v>1</v>
      </c>
      <c r="G827" s="7">
        <v>0</v>
      </c>
      <c r="H827" s="7">
        <v>0</v>
      </c>
      <c r="I827" s="7">
        <v>0</v>
      </c>
      <c r="J827" s="13">
        <f t="shared" si="36"/>
        <v>1</v>
      </c>
      <c r="K827" s="11">
        <v>12449</v>
      </c>
      <c r="L827" s="58" t="s">
        <v>1121</v>
      </c>
      <c r="M827" s="8">
        <f t="shared" si="37"/>
        <v>8.0327737167643996</v>
      </c>
      <c r="N827" s="7" t="str">
        <f t="shared" si="38"/>
        <v>Baixa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1111</v>
      </c>
      <c r="D828" s="45" t="s">
        <v>24</v>
      </c>
      <c r="E828" s="14" t="s">
        <v>24</v>
      </c>
      <c r="F828" s="7">
        <v>95</v>
      </c>
      <c r="G828" s="7">
        <v>97</v>
      </c>
      <c r="H828" s="7">
        <v>52</v>
      </c>
      <c r="I828" s="7">
        <v>3</v>
      </c>
      <c r="J828" s="13">
        <f t="shared" si="36"/>
        <v>247</v>
      </c>
      <c r="K828" s="11">
        <v>330361</v>
      </c>
      <c r="L828" s="58" t="s">
        <v>1124</v>
      </c>
      <c r="M828" s="8">
        <f t="shared" si="37"/>
        <v>74.76669461588989</v>
      </c>
      <c r="N828" s="7" t="str">
        <f t="shared" si="38"/>
        <v>Baixa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1107</v>
      </c>
      <c r="D829" s="45" t="s">
        <v>8</v>
      </c>
      <c r="E829" s="14" t="s">
        <v>8</v>
      </c>
      <c r="F829" s="7">
        <v>99</v>
      </c>
      <c r="G829" s="7">
        <v>67</v>
      </c>
      <c r="H829" s="7">
        <v>81</v>
      </c>
      <c r="I829" s="7">
        <v>50</v>
      </c>
      <c r="J829" s="13">
        <f t="shared" si="36"/>
        <v>297</v>
      </c>
      <c r="K829" s="11">
        <v>683247</v>
      </c>
      <c r="L829" s="58" t="s">
        <v>1125</v>
      </c>
      <c r="M829" s="8">
        <f t="shared" si="37"/>
        <v>43.468906559414094</v>
      </c>
      <c r="N829" s="7" t="str">
        <f t="shared" si="38"/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1113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1117</v>
      </c>
      <c r="D831" s="45" t="s">
        <v>80</v>
      </c>
      <c r="E831" s="14" t="s">
        <v>80</v>
      </c>
      <c r="F831" s="7">
        <v>62</v>
      </c>
      <c r="G831" s="7">
        <v>86</v>
      </c>
      <c r="H831" s="7">
        <v>84</v>
      </c>
      <c r="I831" s="7">
        <v>73</v>
      </c>
      <c r="J831" s="13">
        <f t="shared" si="36"/>
        <v>305</v>
      </c>
      <c r="K831" s="11">
        <v>83808</v>
      </c>
      <c r="L831" s="58" t="s">
        <v>1123</v>
      </c>
      <c r="M831" s="8">
        <f t="shared" si="37"/>
        <v>363.92707140129818</v>
      </c>
      <c r="N831" s="7" t="str">
        <f t="shared" si="38"/>
        <v>Alta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1111</v>
      </c>
      <c r="D832" s="45" t="s">
        <v>24</v>
      </c>
      <c r="E832" s="14" t="s">
        <v>831</v>
      </c>
      <c r="F832" s="7">
        <v>0</v>
      </c>
      <c r="G832" s="7">
        <v>0</v>
      </c>
      <c r="H832" s="7">
        <v>0</v>
      </c>
      <c r="I832" s="7">
        <v>2</v>
      </c>
      <c r="J832" s="13">
        <f t="shared" si="36"/>
        <v>2</v>
      </c>
      <c r="K832" s="11">
        <v>4325</v>
      </c>
      <c r="L832" s="58" t="s">
        <v>1121</v>
      </c>
      <c r="M832" s="8">
        <f t="shared" si="37"/>
        <v>46.24277456647399</v>
      </c>
      <c r="N832" s="7" t="str">
        <f t="shared" si="38"/>
        <v>Baixa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1117</v>
      </c>
      <c r="D833" s="45" t="s">
        <v>80</v>
      </c>
      <c r="E833" s="14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1109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1118</v>
      </c>
      <c r="D835" s="45" t="s">
        <v>121</v>
      </c>
      <c r="E835" s="14" t="s">
        <v>834</v>
      </c>
      <c r="F835" s="7">
        <v>0</v>
      </c>
      <c r="G835" s="7">
        <v>1</v>
      </c>
      <c r="H835" s="7">
        <v>0</v>
      </c>
      <c r="I835" s="7">
        <v>0</v>
      </c>
      <c r="J835" s="13">
        <f t="shared" si="36"/>
        <v>1</v>
      </c>
      <c r="K835" s="11">
        <v>16547</v>
      </c>
      <c r="L835" s="58" t="s">
        <v>1121</v>
      </c>
      <c r="M835" s="8">
        <f t="shared" si="37"/>
        <v>6.0433915513386109</v>
      </c>
      <c r="N835" s="7" t="str">
        <f t="shared" si="38"/>
        <v>Baixa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1110</v>
      </c>
      <c r="D836" s="45" t="s">
        <v>20</v>
      </c>
      <c r="E836" s="14" t="s">
        <v>835</v>
      </c>
      <c r="F836" s="7">
        <v>0</v>
      </c>
      <c r="G836" s="7">
        <v>1</v>
      </c>
      <c r="H836" s="7">
        <v>2</v>
      </c>
      <c r="I836" s="7">
        <v>2</v>
      </c>
      <c r="J836" s="13">
        <f t="shared" si="36"/>
        <v>5</v>
      </c>
      <c r="K836" s="11">
        <v>6491</v>
      </c>
      <c r="L836" s="58" t="s">
        <v>1121</v>
      </c>
      <c r="M836" s="8">
        <f t="shared" si="37"/>
        <v>77.029733477122164</v>
      </c>
      <c r="N836" s="7" t="str">
        <f t="shared" si="38"/>
        <v>Baixa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1114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1118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O838" s="45"/>
      <c r="P838" s="45"/>
      <c r="Q838" s="45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1114</v>
      </c>
      <c r="D839" s="45" t="s">
        <v>33</v>
      </c>
      <c r="E839" s="14" t="s">
        <v>33</v>
      </c>
      <c r="F839" s="7">
        <v>0</v>
      </c>
      <c r="G839" s="7">
        <v>4</v>
      </c>
      <c r="H839" s="7">
        <v>2</v>
      </c>
      <c r="I839" s="7">
        <v>1</v>
      </c>
      <c r="J839" s="13">
        <f t="shared" si="39"/>
        <v>7</v>
      </c>
      <c r="K839" s="11">
        <v>134477</v>
      </c>
      <c r="L839" s="58" t="s">
        <v>1124</v>
      </c>
      <c r="M839" s="8">
        <f t="shared" si="40"/>
        <v>5.2053511009317583</v>
      </c>
      <c r="N839" s="7" t="str">
        <f t="shared" si="41"/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1117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0</v>
      </c>
      <c r="I840" s="7">
        <v>1</v>
      </c>
      <c r="J840" s="13">
        <f t="shared" si="39"/>
        <v>1</v>
      </c>
      <c r="K840" s="11">
        <v>7071</v>
      </c>
      <c r="L840" s="58" t="s">
        <v>1121</v>
      </c>
      <c r="M840" s="8">
        <f t="shared" si="40"/>
        <v>14.142271248762549</v>
      </c>
      <c r="N840" s="7" t="str">
        <f t="shared" si="41"/>
        <v>Baixa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1118</v>
      </c>
      <c r="D841" s="45" t="s">
        <v>135</v>
      </c>
      <c r="E841" s="14" t="s">
        <v>839</v>
      </c>
      <c r="F841" s="7">
        <v>5</v>
      </c>
      <c r="G841" s="7">
        <v>6</v>
      </c>
      <c r="H841" s="7">
        <v>5</v>
      </c>
      <c r="I841" s="7">
        <v>5</v>
      </c>
      <c r="J841" s="13">
        <f t="shared" si="39"/>
        <v>21</v>
      </c>
      <c r="K841" s="11">
        <v>39173</v>
      </c>
      <c r="L841" s="58" t="s">
        <v>1122</v>
      </c>
      <c r="M841" s="8">
        <f t="shared" si="40"/>
        <v>53.608352691905139</v>
      </c>
      <c r="N841" s="7" t="str">
        <f t="shared" si="41"/>
        <v>Baixa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1118</v>
      </c>
      <c r="D842" s="45" t="s">
        <v>121</v>
      </c>
      <c r="E842" s="14" t="s">
        <v>840</v>
      </c>
      <c r="F842" s="7">
        <v>0</v>
      </c>
      <c r="G842" s="7">
        <v>2</v>
      </c>
      <c r="H842" s="7">
        <v>1</v>
      </c>
      <c r="I842" s="7">
        <v>0</v>
      </c>
      <c r="J842" s="13">
        <f t="shared" si="39"/>
        <v>3</v>
      </c>
      <c r="K842" s="11">
        <v>19335</v>
      </c>
      <c r="L842" s="58" t="s">
        <v>1121</v>
      </c>
      <c r="M842" s="8">
        <f t="shared" si="40"/>
        <v>15.51590380139643</v>
      </c>
      <c r="N842" s="7" t="str">
        <f t="shared" si="41"/>
        <v>Baixa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1117</v>
      </c>
      <c r="D843" s="45" t="s">
        <v>71</v>
      </c>
      <c r="E843" s="14" t="s">
        <v>841</v>
      </c>
      <c r="F843" s="7">
        <v>5</v>
      </c>
      <c r="G843" s="7">
        <v>4</v>
      </c>
      <c r="H843" s="7">
        <v>2</v>
      </c>
      <c r="I843" s="7">
        <v>0</v>
      </c>
      <c r="J843" s="13">
        <f t="shared" si="39"/>
        <v>11</v>
      </c>
      <c r="K843" s="11">
        <v>20537</v>
      </c>
      <c r="L843" s="58" t="s">
        <v>1121</v>
      </c>
      <c r="M843" s="8">
        <f t="shared" si="40"/>
        <v>53.561863952865558</v>
      </c>
      <c r="N843" s="7" t="str">
        <f t="shared" si="41"/>
        <v>Baixa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1118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1</v>
      </c>
      <c r="J845" s="13">
        <f t="shared" si="39"/>
        <v>1</v>
      </c>
      <c r="K845" s="11">
        <v>5712</v>
      </c>
      <c r="L845" s="58" t="s">
        <v>1121</v>
      </c>
      <c r="M845" s="8">
        <f t="shared" si="40"/>
        <v>17.50700280112045</v>
      </c>
      <c r="N845" s="7" t="str">
        <f t="shared" si="41"/>
        <v>Baixa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1111</v>
      </c>
      <c r="D846" s="45" t="s">
        <v>24</v>
      </c>
      <c r="E846" s="14" t="s">
        <v>844</v>
      </c>
      <c r="F846" s="7">
        <v>2</v>
      </c>
      <c r="G846" s="7">
        <v>0</v>
      </c>
      <c r="H846" s="7">
        <v>0</v>
      </c>
      <c r="I846" s="7">
        <v>3</v>
      </c>
      <c r="J846" s="13">
        <f t="shared" si="39"/>
        <v>5</v>
      </c>
      <c r="K846" s="11">
        <v>3951</v>
      </c>
      <c r="L846" s="58" t="s">
        <v>1121</v>
      </c>
      <c r="M846" s="8">
        <f t="shared" si="40"/>
        <v>126.55024044545685</v>
      </c>
      <c r="N846" s="7" t="str">
        <f t="shared" si="41"/>
        <v>Média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1110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1108</v>
      </c>
      <c r="D848" s="45" t="s">
        <v>98</v>
      </c>
      <c r="E848" s="14" t="s">
        <v>846</v>
      </c>
      <c r="F848" s="7">
        <v>0</v>
      </c>
      <c r="G848" s="7">
        <v>3</v>
      </c>
      <c r="H848" s="7">
        <v>6</v>
      </c>
      <c r="I848" s="7">
        <v>2</v>
      </c>
      <c r="J848" s="13">
        <f t="shared" si="39"/>
        <v>11</v>
      </c>
      <c r="K848" s="11">
        <v>125376</v>
      </c>
      <c r="L848" s="58" t="s">
        <v>1124</v>
      </c>
      <c r="M848" s="8">
        <f t="shared" si="40"/>
        <v>8.7736089841755991</v>
      </c>
      <c r="N848" s="7" t="str">
        <f t="shared" si="41"/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1109</v>
      </c>
      <c r="D849" s="45" t="s">
        <v>17</v>
      </c>
      <c r="E849" s="14" t="s">
        <v>847</v>
      </c>
      <c r="F849" s="7">
        <v>1</v>
      </c>
      <c r="G849" s="7">
        <v>1</v>
      </c>
      <c r="H849" s="7">
        <v>0</v>
      </c>
      <c r="I849" s="7">
        <v>0</v>
      </c>
      <c r="J849" s="13">
        <f t="shared" si="39"/>
        <v>2</v>
      </c>
      <c r="K849" s="11">
        <v>78286</v>
      </c>
      <c r="L849" s="58" t="s">
        <v>1123</v>
      </c>
      <c r="M849" s="8">
        <f t="shared" si="40"/>
        <v>2.554735201696344</v>
      </c>
      <c r="N849" s="7" t="str">
        <f t="shared" si="41"/>
        <v>Baixa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1115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0</v>
      </c>
      <c r="G851" s="7">
        <v>0</v>
      </c>
      <c r="H851" s="7">
        <v>1</v>
      </c>
      <c r="I851" s="7">
        <v>1</v>
      </c>
      <c r="J851" s="13">
        <f t="shared" si="39"/>
        <v>2</v>
      </c>
      <c r="K851" s="11">
        <v>13764</v>
      </c>
      <c r="L851" s="58" t="s">
        <v>1121</v>
      </c>
      <c r="M851" s="8">
        <f t="shared" si="40"/>
        <v>14.530659691950015</v>
      </c>
      <c r="N851" s="7" t="str">
        <f t="shared" si="41"/>
        <v>Baixa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1114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1108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1</v>
      </c>
      <c r="I853" s="7">
        <v>0</v>
      </c>
      <c r="J853" s="13">
        <f t="shared" si="39"/>
        <v>1</v>
      </c>
      <c r="K853" s="11">
        <v>10537</v>
      </c>
      <c r="L853" s="58" t="s">
        <v>1121</v>
      </c>
      <c r="M853" s="8">
        <f t="shared" si="40"/>
        <v>9.4903672772136289</v>
      </c>
      <c r="N853" s="7" t="str">
        <f t="shared" si="41"/>
        <v>Baixa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1110</v>
      </c>
      <c r="D854" s="45" t="s">
        <v>22</v>
      </c>
      <c r="E854" s="14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1115</v>
      </c>
      <c r="D855" s="45" t="s">
        <v>62</v>
      </c>
      <c r="E855" s="14" t="s">
        <v>853</v>
      </c>
      <c r="F855" s="7">
        <v>42</v>
      </c>
      <c r="G855" s="7">
        <v>46</v>
      </c>
      <c r="H855" s="7">
        <v>9</v>
      </c>
      <c r="I855" s="7">
        <v>5</v>
      </c>
      <c r="J855" s="13">
        <f t="shared" si="39"/>
        <v>102</v>
      </c>
      <c r="K855" s="11">
        <v>42149</v>
      </c>
      <c r="L855" s="58" t="s">
        <v>1122</v>
      </c>
      <c r="M855" s="8">
        <f t="shared" si="40"/>
        <v>241.99862392939335</v>
      </c>
      <c r="N855" s="7" t="str">
        <f t="shared" si="41"/>
        <v>Média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1115</v>
      </c>
      <c r="D856" s="45" t="s">
        <v>38</v>
      </c>
      <c r="E856" s="14" t="s">
        <v>854</v>
      </c>
      <c r="F856" s="7">
        <v>0</v>
      </c>
      <c r="G856" s="7">
        <v>0</v>
      </c>
      <c r="H856" s="7">
        <v>1</v>
      </c>
      <c r="I856" s="7">
        <v>0</v>
      </c>
      <c r="J856" s="13">
        <f t="shared" si="39"/>
        <v>1</v>
      </c>
      <c r="K856" s="11">
        <v>5243</v>
      </c>
      <c r="L856" s="58" t="s">
        <v>1121</v>
      </c>
      <c r="M856" s="8">
        <f t="shared" si="40"/>
        <v>19.073049780659929</v>
      </c>
      <c r="N856" s="7" t="str">
        <f t="shared" si="41"/>
        <v>Baixa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1114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3034</v>
      </c>
      <c r="G858" s="12">
        <f>SUM(G5:G857)</f>
        <v>3425</v>
      </c>
      <c r="H858" s="12">
        <f>SUM(H5:H857)</f>
        <v>3383</v>
      </c>
      <c r="I858" s="12">
        <f>SUM(I5:I857)</f>
        <v>2273</v>
      </c>
      <c r="J858" s="62">
        <f>SUM(J5:J857)</f>
        <v>12115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G9" sqref="G9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84" t="s">
        <v>1130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22" ht="19.5" thickBot="1" x14ac:dyDescent="0.3">
      <c r="A3" s="85" t="str">
        <f>Dengue!A3</f>
        <v>Sinan02/03/2020</v>
      </c>
      <c r="B3" s="85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5</v>
      </c>
      <c r="G4" s="50">
        <v>6</v>
      </c>
      <c r="H4" s="50">
        <v>7</v>
      </c>
      <c r="I4" s="50">
        <v>8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1</v>
      </c>
      <c r="Q6" s="71">
        <f>P6/P$10*100</f>
        <v>0.11723329425556857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2</v>
      </c>
      <c r="Q7" s="71">
        <f>P7/P$10*100</f>
        <v>0.23446658851113714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56</v>
      </c>
      <c r="Q8" s="71">
        <f>P8/P$10*100</f>
        <v>6.5650644783118413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1</v>
      </c>
      <c r="G9" s="7">
        <v>0</v>
      </c>
      <c r="H9" s="7">
        <v>0</v>
      </c>
      <c r="I9" s="7">
        <v>0</v>
      </c>
      <c r="J9" s="13">
        <f t="shared" si="0"/>
        <v>1</v>
      </c>
      <c r="K9" s="11">
        <v>9575</v>
      </c>
      <c r="L9" s="58" t="s">
        <v>1121</v>
      </c>
      <c r="M9" s="8">
        <f t="shared" si="1"/>
        <v>10.443864229765014</v>
      </c>
      <c r="N9" s="7" t="str">
        <f t="shared" si="2"/>
        <v>Baixa</v>
      </c>
      <c r="O9" s="6" t="s">
        <v>19</v>
      </c>
      <c r="P9" s="69">
        <f>COUNTIF(N$5:N$857,"Silencioso")</f>
        <v>794</v>
      </c>
      <c r="Q9" s="71">
        <f>P9/P$10*100</f>
        <v>93.083235638921451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1122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1</v>
      </c>
      <c r="H19" s="7">
        <v>0</v>
      </c>
      <c r="I19" s="7">
        <v>0</v>
      </c>
      <c r="J19" s="13">
        <f t="shared" si="0"/>
        <v>1</v>
      </c>
      <c r="K19" s="11">
        <v>35321</v>
      </c>
      <c r="L19" s="58" t="s">
        <v>1122</v>
      </c>
      <c r="M19" s="8">
        <f t="shared" si="1"/>
        <v>2.831176920245746</v>
      </c>
      <c r="N19" s="7" t="str">
        <f t="shared" si="2"/>
        <v>Baixa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1</v>
      </c>
      <c r="H41" s="7">
        <v>0</v>
      </c>
      <c r="I41" s="7">
        <v>0</v>
      </c>
      <c r="J41" s="13">
        <f t="shared" si="0"/>
        <v>1</v>
      </c>
      <c r="K41" s="11">
        <v>36705</v>
      </c>
      <c r="L41" s="58" t="s">
        <v>1122</v>
      </c>
      <c r="M41" s="8">
        <f t="shared" si="1"/>
        <v>2.7244244653316985</v>
      </c>
      <c r="N41" s="7" t="str">
        <f t="shared" si="2"/>
        <v>Baixa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1</v>
      </c>
      <c r="G42" s="7">
        <v>1</v>
      </c>
      <c r="H42" s="7">
        <v>3</v>
      </c>
      <c r="I42" s="7">
        <v>3</v>
      </c>
      <c r="J42" s="13">
        <f t="shared" si="0"/>
        <v>8</v>
      </c>
      <c r="K42" s="11">
        <v>116691</v>
      </c>
      <c r="L42" s="58" t="s">
        <v>1124</v>
      </c>
      <c r="M42" s="8">
        <f t="shared" si="1"/>
        <v>6.8557129512987292</v>
      </c>
      <c r="N42" s="7" t="str">
        <f t="shared" si="2"/>
        <v>Baixa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1</v>
      </c>
      <c r="G55" s="7">
        <v>0</v>
      </c>
      <c r="H55" s="7">
        <v>0</v>
      </c>
      <c r="I55" s="7">
        <v>0</v>
      </c>
      <c r="J55" s="13">
        <f t="shared" si="0"/>
        <v>1</v>
      </c>
      <c r="K55" s="11">
        <v>14085</v>
      </c>
      <c r="L55" s="58" t="s">
        <v>1121</v>
      </c>
      <c r="M55" s="8">
        <f t="shared" si="1"/>
        <v>7.0997515086971958</v>
      </c>
      <c r="N55" s="7" t="str">
        <f t="shared" si="2"/>
        <v>Baixa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1</v>
      </c>
      <c r="G58" s="7">
        <v>0</v>
      </c>
      <c r="H58" s="7">
        <v>0</v>
      </c>
      <c r="I58" s="7">
        <v>0</v>
      </c>
      <c r="J58" s="13">
        <f t="shared" si="0"/>
        <v>1</v>
      </c>
      <c r="K58" s="11">
        <v>19094</v>
      </c>
      <c r="L58" s="58" t="s">
        <v>1121</v>
      </c>
      <c r="M58" s="8">
        <f t="shared" si="1"/>
        <v>5.2372473028176385</v>
      </c>
      <c r="N58" s="7" t="str">
        <f t="shared" si="2"/>
        <v>Baixa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3</v>
      </c>
      <c r="G70" s="7">
        <v>1</v>
      </c>
      <c r="H70" s="7">
        <v>1</v>
      </c>
      <c r="I70" s="7">
        <v>0</v>
      </c>
      <c r="J70" s="13">
        <f t="shared" si="3"/>
        <v>5</v>
      </c>
      <c r="K70" s="11">
        <v>2501576</v>
      </c>
      <c r="L70" s="58" t="s">
        <v>1125</v>
      </c>
      <c r="M70" s="8">
        <f t="shared" si="4"/>
        <v>0.19987399943075887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5</v>
      </c>
      <c r="G71" s="7">
        <v>8</v>
      </c>
      <c r="H71" s="7">
        <v>4</v>
      </c>
      <c r="I71" s="7">
        <v>1</v>
      </c>
      <c r="J71" s="13">
        <f t="shared" si="3"/>
        <v>18</v>
      </c>
      <c r="K71" s="11">
        <v>26396</v>
      </c>
      <c r="L71" s="58" t="s">
        <v>1122</v>
      </c>
      <c r="M71" s="8">
        <f t="shared" si="4"/>
        <v>68.192150325806935</v>
      </c>
      <c r="N71" s="7" t="str">
        <f t="shared" si="5"/>
        <v>Baixa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1</v>
      </c>
      <c r="H82" s="7">
        <v>0</v>
      </c>
      <c r="I82" s="7">
        <v>0</v>
      </c>
      <c r="J82" s="13">
        <f t="shared" si="3"/>
        <v>1</v>
      </c>
      <c r="K82" s="11">
        <v>49942</v>
      </c>
      <c r="L82" s="58" t="s">
        <v>1122</v>
      </c>
      <c r="M82" s="8">
        <f t="shared" si="4"/>
        <v>2.0023226943254175</v>
      </c>
      <c r="N82" s="7" t="str">
        <f t="shared" si="5"/>
        <v>Baixa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1</v>
      </c>
      <c r="I113" s="7">
        <v>0</v>
      </c>
      <c r="J113" s="13">
        <f t="shared" si="3"/>
        <v>1</v>
      </c>
      <c r="K113" s="11">
        <v>11495</v>
      </c>
      <c r="L113" s="58" t="s">
        <v>1121</v>
      </c>
      <c r="M113" s="8">
        <f t="shared" si="4"/>
        <v>8.6994345367551116</v>
      </c>
      <c r="N113" s="7" t="str">
        <f t="shared" si="5"/>
        <v>Baixa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1</v>
      </c>
      <c r="J127" s="13">
        <f t="shared" si="3"/>
        <v>1</v>
      </c>
      <c r="K127" s="11">
        <v>53866</v>
      </c>
      <c r="L127" s="58" t="s">
        <v>1122</v>
      </c>
      <c r="M127" s="8">
        <f t="shared" si="4"/>
        <v>1.8564586195373707</v>
      </c>
      <c r="N127" s="7" t="str">
        <f t="shared" si="5"/>
        <v>Baixa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1</v>
      </c>
      <c r="I151" s="7">
        <v>0</v>
      </c>
      <c r="J151" s="13">
        <f t="shared" si="6"/>
        <v>1</v>
      </c>
      <c r="K151" s="11">
        <v>91503</v>
      </c>
      <c r="L151" s="58" t="s">
        <v>1123</v>
      </c>
      <c r="M151" s="8">
        <f t="shared" si="7"/>
        <v>1.0928603433767199</v>
      </c>
      <c r="N151" s="7" t="str">
        <f t="shared" si="8"/>
        <v>Baixa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1121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1</v>
      </c>
      <c r="H157" s="7">
        <v>0</v>
      </c>
      <c r="I157" s="7">
        <v>0</v>
      </c>
      <c r="J157" s="13">
        <f t="shared" si="6"/>
        <v>1</v>
      </c>
      <c r="K157" s="11">
        <v>11439</v>
      </c>
      <c r="L157" s="58" t="s">
        <v>1121</v>
      </c>
      <c r="M157" s="8">
        <f t="shared" si="7"/>
        <v>8.7420229041000095</v>
      </c>
      <c r="N157" s="7" t="str">
        <f t="shared" si="8"/>
        <v>Baixa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1121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1125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1</v>
      </c>
      <c r="I216" s="7">
        <v>0</v>
      </c>
      <c r="J216" s="13">
        <f t="shared" si="9"/>
        <v>1</v>
      </c>
      <c r="K216" s="11">
        <v>10040</v>
      </c>
      <c r="L216" s="58" t="s">
        <v>1121</v>
      </c>
      <c r="M216" s="8">
        <f t="shared" si="10"/>
        <v>9.9601593625498008</v>
      </c>
      <c r="N216" s="7" t="str">
        <f t="shared" si="11"/>
        <v>Baixa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13</v>
      </c>
      <c r="G218" s="7">
        <v>7</v>
      </c>
      <c r="H218" s="7">
        <v>1</v>
      </c>
      <c r="I218" s="7">
        <v>0</v>
      </c>
      <c r="J218" s="13">
        <f t="shared" si="9"/>
        <v>21</v>
      </c>
      <c r="K218" s="11">
        <v>109405</v>
      </c>
      <c r="L218" s="58" t="s">
        <v>1124</v>
      </c>
      <c r="M218" s="8">
        <f t="shared" si="10"/>
        <v>19.194735158356565</v>
      </c>
      <c r="N218" s="7" t="str">
        <f t="shared" si="11"/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1</v>
      </c>
      <c r="G276" s="7">
        <v>3</v>
      </c>
      <c r="H276" s="7">
        <v>2</v>
      </c>
      <c r="I276" s="7">
        <v>0</v>
      </c>
      <c r="J276" s="13">
        <f t="shared" si="12"/>
        <v>6</v>
      </c>
      <c r="K276" s="11">
        <v>24773</v>
      </c>
      <c r="L276" s="58" t="s">
        <v>1121</v>
      </c>
      <c r="M276" s="8">
        <f t="shared" si="13"/>
        <v>24.219916844952166</v>
      </c>
      <c r="N276" s="7" t="str">
        <f t="shared" si="14"/>
        <v>Baixa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1</v>
      </c>
      <c r="I290" s="7">
        <v>2</v>
      </c>
      <c r="J290" s="13">
        <f t="shared" si="12"/>
        <v>3</v>
      </c>
      <c r="K290" s="11">
        <v>15235</v>
      </c>
      <c r="L290" s="58" t="s">
        <v>1121</v>
      </c>
      <c r="M290" s="8">
        <f t="shared" si="13"/>
        <v>19.691499835904168</v>
      </c>
      <c r="N290" s="7" t="str">
        <f t="shared" si="14"/>
        <v>Baixa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1</v>
      </c>
      <c r="I295" s="7">
        <v>0</v>
      </c>
      <c r="J295" s="13">
        <f t="shared" si="12"/>
        <v>1</v>
      </c>
      <c r="K295" s="11">
        <v>67540</v>
      </c>
      <c r="L295" s="58" t="s">
        <v>1122</v>
      </c>
      <c r="M295" s="8">
        <f t="shared" si="13"/>
        <v>1.4806040864672785</v>
      </c>
      <c r="N295" s="7" t="str">
        <f t="shared" si="14"/>
        <v>Baixa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1</v>
      </c>
      <c r="G309" s="7">
        <v>0</v>
      </c>
      <c r="H309" s="7">
        <v>0</v>
      </c>
      <c r="I309" s="7">
        <v>1</v>
      </c>
      <c r="J309" s="13">
        <f t="shared" si="12"/>
        <v>2</v>
      </c>
      <c r="K309" s="11">
        <v>58962</v>
      </c>
      <c r="L309" s="58" t="s">
        <v>1122</v>
      </c>
      <c r="M309" s="8">
        <f t="shared" si="13"/>
        <v>3.3920151962280793</v>
      </c>
      <c r="N309" s="7" t="str">
        <f t="shared" si="14"/>
        <v>Baixa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3</v>
      </c>
      <c r="G319" s="7">
        <v>2</v>
      </c>
      <c r="H319" s="7">
        <v>3</v>
      </c>
      <c r="I319" s="7">
        <v>1</v>
      </c>
      <c r="J319" s="13">
        <f t="shared" si="12"/>
        <v>9</v>
      </c>
      <c r="K319" s="11">
        <v>278685</v>
      </c>
      <c r="L319" s="58" t="s">
        <v>1124</v>
      </c>
      <c r="M319" s="8">
        <f t="shared" si="13"/>
        <v>3.229452607782981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2</v>
      </c>
      <c r="I322" s="7">
        <v>0</v>
      </c>
      <c r="J322" s="13">
        <f t="shared" si="12"/>
        <v>2</v>
      </c>
      <c r="K322" s="11">
        <v>34057</v>
      </c>
      <c r="L322" s="58" t="s">
        <v>1122</v>
      </c>
      <c r="M322" s="8">
        <f t="shared" si="13"/>
        <v>5.8725078544792551</v>
      </c>
      <c r="N322" s="7" t="str">
        <f t="shared" si="14"/>
        <v>Baixa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1</v>
      </c>
      <c r="J323" s="13">
        <f t="shared" si="12"/>
        <v>1</v>
      </c>
      <c r="K323" s="11">
        <v>14233</v>
      </c>
      <c r="L323" s="58" t="s">
        <v>1121</v>
      </c>
      <c r="M323" s="8">
        <f t="shared" si="13"/>
        <v>7.025925665706457</v>
      </c>
      <c r="N323" s="7" t="str">
        <f t="shared" si="14"/>
        <v>Baixa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1</v>
      </c>
      <c r="H360" s="7">
        <v>0</v>
      </c>
      <c r="I360" s="7">
        <v>0</v>
      </c>
      <c r="J360" s="13">
        <f t="shared" si="15"/>
        <v>1</v>
      </c>
      <c r="K360" s="11">
        <v>19717</v>
      </c>
      <c r="L360" s="58" t="s">
        <v>1121</v>
      </c>
      <c r="M360" s="8">
        <f t="shared" si="16"/>
        <v>5.0717654815641318</v>
      </c>
      <c r="N360" s="7" t="str">
        <f t="shared" si="17"/>
        <v>Baixa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14</v>
      </c>
      <c r="G361" s="7">
        <v>5</v>
      </c>
      <c r="H361" s="7">
        <v>7</v>
      </c>
      <c r="I361" s="7">
        <v>0</v>
      </c>
      <c r="J361" s="13">
        <f t="shared" si="15"/>
        <v>26</v>
      </c>
      <c r="K361" s="11">
        <v>261344</v>
      </c>
      <c r="L361" s="58" t="s">
        <v>1124</v>
      </c>
      <c r="M361" s="8">
        <f t="shared" si="16"/>
        <v>9.9485735276111189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1</v>
      </c>
      <c r="G370" s="7">
        <v>0</v>
      </c>
      <c r="H370" s="7">
        <v>0</v>
      </c>
      <c r="I370" s="7">
        <v>0</v>
      </c>
      <c r="J370" s="13">
        <f t="shared" si="15"/>
        <v>1</v>
      </c>
      <c r="K370" s="11">
        <v>13278</v>
      </c>
      <c r="L370" s="58" t="s">
        <v>1121</v>
      </c>
      <c r="M370" s="8">
        <f t="shared" si="16"/>
        <v>7.5312547070341918</v>
      </c>
      <c r="N370" s="7" t="str">
        <f t="shared" si="17"/>
        <v>Baixa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1</v>
      </c>
      <c r="I380" s="7">
        <v>1</v>
      </c>
      <c r="J380" s="13">
        <f t="shared" si="15"/>
        <v>2</v>
      </c>
      <c r="K380" s="11">
        <v>12212</v>
      </c>
      <c r="L380" s="58" t="s">
        <v>1121</v>
      </c>
      <c r="M380" s="8">
        <f t="shared" si="16"/>
        <v>16.377333770062233</v>
      </c>
      <c r="N380" s="7" t="str">
        <f t="shared" si="17"/>
        <v>Baixa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1</v>
      </c>
      <c r="G381" s="7">
        <v>0</v>
      </c>
      <c r="H381" s="7">
        <v>0</v>
      </c>
      <c r="I381" s="7">
        <v>0</v>
      </c>
      <c r="J381" s="13">
        <f t="shared" si="15"/>
        <v>1</v>
      </c>
      <c r="K381" s="11">
        <v>21096</v>
      </c>
      <c r="L381" s="58" t="s">
        <v>1121</v>
      </c>
      <c r="M381" s="8">
        <f t="shared" si="16"/>
        <v>4.7402351156617364</v>
      </c>
      <c r="N381" s="7" t="str">
        <f t="shared" si="17"/>
        <v>Baixa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1</v>
      </c>
      <c r="H382" s="7">
        <v>0</v>
      </c>
      <c r="I382" s="7">
        <v>0</v>
      </c>
      <c r="J382" s="13">
        <f t="shared" si="15"/>
        <v>1</v>
      </c>
      <c r="K382" s="11">
        <v>15102</v>
      </c>
      <c r="L382" s="58" t="s">
        <v>1121</v>
      </c>
      <c r="M382" s="8">
        <f t="shared" si="16"/>
        <v>6.6216395179446437</v>
      </c>
      <c r="N382" s="7" t="str">
        <f t="shared" si="17"/>
        <v>Baixa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1</v>
      </c>
      <c r="I383" s="7">
        <v>0</v>
      </c>
      <c r="J383" s="13">
        <f t="shared" si="15"/>
        <v>1</v>
      </c>
      <c r="K383" s="11">
        <v>21763</v>
      </c>
      <c r="L383" s="58" t="s">
        <v>1121</v>
      </c>
      <c r="M383" s="8">
        <f t="shared" si="16"/>
        <v>4.5949547396958144</v>
      </c>
      <c r="N383" s="7" t="str">
        <f t="shared" si="17"/>
        <v>Baixa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1</v>
      </c>
      <c r="I387" s="7">
        <v>0</v>
      </c>
      <c r="J387" s="13">
        <f t="shared" si="15"/>
        <v>1</v>
      </c>
      <c r="K387" s="11">
        <v>92561</v>
      </c>
      <c r="L387" s="58" t="s">
        <v>1123</v>
      </c>
      <c r="M387" s="8">
        <f t="shared" si="16"/>
        <v>1.0803686217737494</v>
      </c>
      <c r="N387" s="7" t="str">
        <f t="shared" si="17"/>
        <v>Baixa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1124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2</v>
      </c>
      <c r="J393" s="13">
        <f t="shared" si="18"/>
        <v>2</v>
      </c>
      <c r="K393" s="11">
        <v>38822</v>
      </c>
      <c r="L393" s="58" t="s">
        <v>1122</v>
      </c>
      <c r="M393" s="8">
        <f t="shared" si="19"/>
        <v>5.151718097985678</v>
      </c>
      <c r="N393" s="7" t="str">
        <f t="shared" si="20"/>
        <v>Baixa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1</v>
      </c>
      <c r="G423" s="7">
        <v>1</v>
      </c>
      <c r="H423" s="7">
        <v>0</v>
      </c>
      <c r="I423" s="7">
        <v>0</v>
      </c>
      <c r="J423" s="13">
        <f t="shared" si="18"/>
        <v>2</v>
      </c>
      <c r="K423" s="11">
        <v>564310</v>
      </c>
      <c r="L423" s="58" t="s">
        <v>1125</v>
      </c>
      <c r="M423" s="8">
        <f t="shared" si="19"/>
        <v>0.35441512643759637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2</v>
      </c>
      <c r="G439" s="7">
        <v>1</v>
      </c>
      <c r="H439" s="7">
        <v>2</v>
      </c>
      <c r="I439" s="7">
        <v>2</v>
      </c>
      <c r="J439" s="13">
        <f t="shared" si="18"/>
        <v>7</v>
      </c>
      <c r="K439" s="11">
        <v>6522</v>
      </c>
      <c r="L439" s="58" t="s">
        <v>1121</v>
      </c>
      <c r="M439" s="8">
        <f t="shared" si="19"/>
        <v>107.32904017172646</v>
      </c>
      <c r="N439" s="7" t="str">
        <f t="shared" si="20"/>
        <v>Média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1</v>
      </c>
      <c r="G458" s="7">
        <v>0</v>
      </c>
      <c r="H458" s="7">
        <v>0</v>
      </c>
      <c r="I458" s="7">
        <v>0</v>
      </c>
      <c r="J458" s="13">
        <f t="shared" si="21"/>
        <v>1</v>
      </c>
      <c r="K458" s="11">
        <v>89256</v>
      </c>
      <c r="L458" s="58" t="s">
        <v>1123</v>
      </c>
      <c r="M458" s="8">
        <f t="shared" si="22"/>
        <v>1.1203728600878371</v>
      </c>
      <c r="N458" s="7" t="str">
        <f t="shared" si="23"/>
        <v>Baixa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1</v>
      </c>
      <c r="G461" s="7">
        <v>0</v>
      </c>
      <c r="H461" s="7">
        <v>0</v>
      </c>
      <c r="I461" s="7">
        <v>0</v>
      </c>
      <c r="J461" s="13">
        <f t="shared" si="21"/>
        <v>1</v>
      </c>
      <c r="K461" s="11">
        <v>12725</v>
      </c>
      <c r="L461" s="58" t="s">
        <v>1121</v>
      </c>
      <c r="M461" s="8">
        <f t="shared" si="22"/>
        <v>7.8585461689587417</v>
      </c>
      <c r="N461" s="7" t="str">
        <f t="shared" si="23"/>
        <v>Baixa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1121</v>
      </c>
      <c r="M483" s="8">
        <f t="shared" si="22"/>
        <v>0</v>
      </c>
      <c r="N483" s="7" t="str">
        <f t="shared" si="23"/>
        <v>Silencioso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1</v>
      </c>
      <c r="G497" s="7">
        <v>0</v>
      </c>
      <c r="H497" s="7">
        <v>0</v>
      </c>
      <c r="I497" s="7">
        <v>0</v>
      </c>
      <c r="J497" s="13">
        <f t="shared" si="21"/>
        <v>1</v>
      </c>
      <c r="K497" s="11">
        <v>15012</v>
      </c>
      <c r="L497" s="58" t="s">
        <v>1121</v>
      </c>
      <c r="M497" s="8">
        <f t="shared" si="22"/>
        <v>6.6613375965893953</v>
      </c>
      <c r="N497" s="7" t="str">
        <f t="shared" si="23"/>
        <v>Baixa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1</v>
      </c>
      <c r="H505" s="7">
        <v>0</v>
      </c>
      <c r="I505" s="7">
        <v>0</v>
      </c>
      <c r="J505" s="13">
        <f t="shared" si="21"/>
        <v>1</v>
      </c>
      <c r="K505" s="11">
        <v>404804</v>
      </c>
      <c r="L505" s="58" t="s">
        <v>1125</v>
      </c>
      <c r="M505" s="8">
        <f t="shared" si="22"/>
        <v>0.24703313208367508</v>
      </c>
      <c r="N505" s="7" t="str">
        <f t="shared" si="23"/>
        <v>Baixa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1122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1123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1</v>
      </c>
      <c r="H566" s="7">
        <v>0</v>
      </c>
      <c r="I566" s="7">
        <v>0</v>
      </c>
      <c r="J566" s="13">
        <f t="shared" si="24"/>
        <v>1</v>
      </c>
      <c r="K566" s="11">
        <v>150833</v>
      </c>
      <c r="L566" s="58" t="s">
        <v>1124</v>
      </c>
      <c r="M566" s="8">
        <f t="shared" si="25"/>
        <v>0.66298489057434373</v>
      </c>
      <c r="N566" s="7" t="str">
        <f t="shared" si="26"/>
        <v>Baixa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1</v>
      </c>
      <c r="I573" s="7">
        <v>0</v>
      </c>
      <c r="J573" s="13">
        <f t="shared" si="24"/>
        <v>1</v>
      </c>
      <c r="K573" s="11">
        <v>24319</v>
      </c>
      <c r="L573" s="58" t="s">
        <v>1121</v>
      </c>
      <c r="M573" s="8">
        <f t="shared" si="25"/>
        <v>4.1120111846704219</v>
      </c>
      <c r="N573" s="7" t="str">
        <f t="shared" si="26"/>
        <v>Baixa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2</v>
      </c>
      <c r="H585" s="7">
        <v>0</v>
      </c>
      <c r="I585" s="7">
        <v>0</v>
      </c>
      <c r="J585" s="13">
        <f t="shared" si="27"/>
        <v>2</v>
      </c>
      <c r="K585" s="11">
        <v>11249</v>
      </c>
      <c r="L585" s="58" t="s">
        <v>1121</v>
      </c>
      <c r="M585" s="8">
        <f t="shared" si="28"/>
        <v>17.779358165170237</v>
      </c>
      <c r="N585" s="7" t="str">
        <f t="shared" si="29"/>
        <v>Baixa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4</v>
      </c>
      <c r="G588" s="7">
        <v>1</v>
      </c>
      <c r="H588" s="7">
        <v>0</v>
      </c>
      <c r="I588" s="7">
        <v>0</v>
      </c>
      <c r="J588" s="13">
        <f t="shared" si="27"/>
        <v>5</v>
      </c>
      <c r="K588" s="11">
        <v>6847</v>
      </c>
      <c r="L588" s="58" t="s">
        <v>1121</v>
      </c>
      <c r="M588" s="8">
        <f t="shared" si="28"/>
        <v>73.024682342631806</v>
      </c>
      <c r="N588" s="7" t="str">
        <f t="shared" si="29"/>
        <v>Baixa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17</v>
      </c>
      <c r="G603" s="7">
        <v>16</v>
      </c>
      <c r="H603" s="7">
        <v>5</v>
      </c>
      <c r="I603" s="7">
        <v>0</v>
      </c>
      <c r="J603" s="13">
        <f t="shared" si="27"/>
        <v>38</v>
      </c>
      <c r="K603" s="11">
        <v>10731</v>
      </c>
      <c r="L603" s="58" t="s">
        <v>1121</v>
      </c>
      <c r="M603" s="8">
        <f t="shared" si="28"/>
        <v>354.11424843910169</v>
      </c>
      <c r="N603" s="7" t="str">
        <f t="shared" si="29"/>
        <v>Alta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1</v>
      </c>
      <c r="G604" s="7">
        <v>1</v>
      </c>
      <c r="H604" s="7">
        <v>0</v>
      </c>
      <c r="I604" s="7">
        <v>0</v>
      </c>
      <c r="J604" s="13">
        <f t="shared" si="27"/>
        <v>2</v>
      </c>
      <c r="K604" s="11">
        <v>56208</v>
      </c>
      <c r="L604" s="58" t="s">
        <v>1122</v>
      </c>
      <c r="M604" s="8">
        <f t="shared" si="28"/>
        <v>3.5582123541132935</v>
      </c>
      <c r="N604" s="7" t="str">
        <f t="shared" si="29"/>
        <v>Baixa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1</v>
      </c>
      <c r="G607" s="7">
        <v>0</v>
      </c>
      <c r="H607" s="7">
        <v>0</v>
      </c>
      <c r="I607" s="7">
        <v>0</v>
      </c>
      <c r="J607" s="13">
        <f t="shared" si="27"/>
        <v>1</v>
      </c>
      <c r="K607" s="11">
        <v>34456</v>
      </c>
      <c r="L607" s="58" t="s">
        <v>1122</v>
      </c>
      <c r="M607" s="8">
        <f t="shared" si="28"/>
        <v>2.9022521476665895</v>
      </c>
      <c r="N607" s="7" t="str">
        <f t="shared" si="29"/>
        <v>Baixa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1</v>
      </c>
      <c r="G634" s="7">
        <v>0</v>
      </c>
      <c r="H634" s="7">
        <v>0</v>
      </c>
      <c r="I634" s="7">
        <v>0</v>
      </c>
      <c r="J634" s="13">
        <f t="shared" si="27"/>
        <v>1</v>
      </c>
      <c r="K634" s="11">
        <v>10514</v>
      </c>
      <c r="L634" s="58" t="s">
        <v>1121</v>
      </c>
      <c r="M634" s="8">
        <f t="shared" si="28"/>
        <v>9.5111280197831469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1</v>
      </c>
      <c r="G637" s="7">
        <v>1</v>
      </c>
      <c r="H637" s="7">
        <v>0</v>
      </c>
      <c r="I637" s="7">
        <v>0</v>
      </c>
      <c r="J637" s="13">
        <f t="shared" si="27"/>
        <v>2</v>
      </c>
      <c r="K637" s="11">
        <v>17398</v>
      </c>
      <c r="L637" s="58" t="s">
        <v>1121</v>
      </c>
      <c r="M637" s="8">
        <f t="shared" si="28"/>
        <v>11.495574203931486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1124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1121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1124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1124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1</v>
      </c>
      <c r="H695" s="7">
        <v>1</v>
      </c>
      <c r="I695" s="7">
        <v>2</v>
      </c>
      <c r="J695" s="13">
        <f t="shared" si="30"/>
        <v>4</v>
      </c>
      <c r="K695" s="11">
        <v>3971</v>
      </c>
      <c r="L695" s="58" t="s">
        <v>1121</v>
      </c>
      <c r="M695" s="8">
        <f t="shared" si="31"/>
        <v>100.73029463611181</v>
      </c>
      <c r="N695" s="7" t="str">
        <f t="shared" si="32"/>
        <v>Média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1</v>
      </c>
      <c r="H697" s="7">
        <v>0</v>
      </c>
      <c r="I697" s="7">
        <v>0</v>
      </c>
      <c r="J697" s="13">
        <f t="shared" si="30"/>
        <v>1</v>
      </c>
      <c r="K697" s="11">
        <v>4807</v>
      </c>
      <c r="L697" s="58" t="s">
        <v>1121</v>
      </c>
      <c r="M697" s="8">
        <f t="shared" si="31"/>
        <v>20.802995631370916</v>
      </c>
      <c r="N697" s="7" t="str">
        <f t="shared" si="32"/>
        <v>Baixa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2</v>
      </c>
      <c r="H699" s="7">
        <v>2</v>
      </c>
      <c r="I699" s="7">
        <v>0</v>
      </c>
      <c r="J699" s="13">
        <f t="shared" si="30"/>
        <v>4</v>
      </c>
      <c r="K699" s="11">
        <v>33934</v>
      </c>
      <c r="L699" s="58" t="s">
        <v>1122</v>
      </c>
      <c r="M699" s="8">
        <f t="shared" si="31"/>
        <v>11.787587670183298</v>
      </c>
      <c r="N699" s="7" t="str">
        <f t="shared" si="32"/>
        <v>Baixa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1122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1</v>
      </c>
      <c r="H735" s="7">
        <v>0</v>
      </c>
      <c r="I735" s="7">
        <v>0</v>
      </c>
      <c r="J735" s="13">
        <f t="shared" si="33"/>
        <v>1</v>
      </c>
      <c r="K735" s="11">
        <v>89653</v>
      </c>
      <c r="L735" s="58" t="s">
        <v>1123</v>
      </c>
      <c r="M735" s="8">
        <f t="shared" si="34"/>
        <v>1.115411642666726</v>
      </c>
      <c r="N735" s="7" t="str">
        <f t="shared" si="35"/>
        <v>Baixa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1</v>
      </c>
      <c r="H757" s="7">
        <v>1</v>
      </c>
      <c r="I757" s="7">
        <v>0</v>
      </c>
      <c r="J757" s="13">
        <f t="shared" si="33"/>
        <v>2</v>
      </c>
      <c r="K757" s="11">
        <v>7858</v>
      </c>
      <c r="L757" s="58" t="s">
        <v>1121</v>
      </c>
      <c r="M757" s="8">
        <f t="shared" si="34"/>
        <v>25.451768897938408</v>
      </c>
      <c r="N757" s="7" t="str">
        <f t="shared" si="35"/>
        <v>Baixa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2</v>
      </c>
      <c r="H768" s="7">
        <v>3</v>
      </c>
      <c r="I768" s="7">
        <v>0</v>
      </c>
      <c r="J768" s="13">
        <f t="shared" si="33"/>
        <v>5</v>
      </c>
      <c r="K768" s="11">
        <v>10922</v>
      </c>
      <c r="L768" s="58" t="s">
        <v>1121</v>
      </c>
      <c r="M768" s="8">
        <f t="shared" si="34"/>
        <v>45.779161325764512</v>
      </c>
      <c r="N768" s="7" t="str">
        <f t="shared" si="35"/>
        <v>Baixa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1124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1</v>
      </c>
      <c r="G811" s="7">
        <v>0</v>
      </c>
      <c r="H811" s="7">
        <v>1</v>
      </c>
      <c r="I811" s="7">
        <v>0</v>
      </c>
      <c r="J811" s="13">
        <f t="shared" si="36"/>
        <v>2</v>
      </c>
      <c r="K811" s="11">
        <v>89090</v>
      </c>
      <c r="L811" s="58" t="s">
        <v>1123</v>
      </c>
      <c r="M811" s="8">
        <f t="shared" si="37"/>
        <v>2.2449208665394544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1</v>
      </c>
      <c r="H814" s="7">
        <v>0</v>
      </c>
      <c r="I814" s="7">
        <v>0</v>
      </c>
      <c r="J814" s="13">
        <f t="shared" si="36"/>
        <v>1</v>
      </c>
      <c r="K814" s="11">
        <v>16602</v>
      </c>
      <c r="L814" s="58" t="s">
        <v>1121</v>
      </c>
      <c r="M814" s="8">
        <f t="shared" si="37"/>
        <v>6.0233706782315384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0</v>
      </c>
      <c r="G825" s="7">
        <v>1</v>
      </c>
      <c r="H825" s="7">
        <v>5</v>
      </c>
      <c r="I825" s="7">
        <v>1</v>
      </c>
      <c r="J825" s="13">
        <f t="shared" si="36"/>
        <v>7</v>
      </c>
      <c r="K825" s="11">
        <v>114265</v>
      </c>
      <c r="L825" s="58" t="s">
        <v>1124</v>
      </c>
      <c r="M825" s="8">
        <f t="shared" si="37"/>
        <v>6.1261103575022968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0</v>
      </c>
      <c r="G828" s="7">
        <v>1</v>
      </c>
      <c r="H828" s="7">
        <v>1</v>
      </c>
      <c r="I828" s="7">
        <v>0</v>
      </c>
      <c r="J828" s="13">
        <f t="shared" si="36"/>
        <v>2</v>
      </c>
      <c r="K828" s="11">
        <v>330361</v>
      </c>
      <c r="L828" s="58" t="s">
        <v>1124</v>
      </c>
      <c r="M828" s="8">
        <f t="shared" si="37"/>
        <v>0.60539833697076839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0</v>
      </c>
      <c r="G829" s="7">
        <v>1</v>
      </c>
      <c r="H829" s="7">
        <v>0</v>
      </c>
      <c r="I829" s="7">
        <v>0</v>
      </c>
      <c r="J829" s="13">
        <f t="shared" si="36"/>
        <v>1</v>
      </c>
      <c r="K829" s="11">
        <v>683247</v>
      </c>
      <c r="L829" s="58" t="s">
        <v>1125</v>
      </c>
      <c r="M829" s="8">
        <f t="shared" si="37"/>
        <v>0.14635995474550201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1</v>
      </c>
      <c r="J836" s="13">
        <f t="shared" si="36"/>
        <v>1</v>
      </c>
      <c r="K836" s="11">
        <v>6491</v>
      </c>
      <c r="L836" s="58" t="s">
        <v>1121</v>
      </c>
      <c r="M836" s="8">
        <f t="shared" si="37"/>
        <v>15.405946695424435</v>
      </c>
      <c r="N836" s="7" t="str">
        <f t="shared" si="38"/>
        <v>Baixa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1122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1</v>
      </c>
      <c r="H856" s="7">
        <v>0</v>
      </c>
      <c r="I856" s="7">
        <v>1</v>
      </c>
      <c r="J856" s="13">
        <f t="shared" si="39"/>
        <v>2</v>
      </c>
      <c r="K856" s="11">
        <v>5243</v>
      </c>
      <c r="L856" s="58" t="s">
        <v>1121</v>
      </c>
      <c r="M856" s="8">
        <f t="shared" si="40"/>
        <v>38.146099561319858</v>
      </c>
      <c r="N856" s="7" t="str">
        <f t="shared" si="41"/>
        <v>Baixa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78</v>
      </c>
      <c r="G858" s="12">
        <f>SUM(G5:G857)</f>
        <v>71</v>
      </c>
      <c r="H858" s="12">
        <f>SUM(H5:H857)</f>
        <v>53</v>
      </c>
      <c r="I858" s="12">
        <f>SUM(I5:I857)</f>
        <v>20</v>
      </c>
      <c r="J858" s="12">
        <f>SUM(J5:J857)</f>
        <v>222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I10" sqref="I10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84" t="s">
        <v>1129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22" ht="19.5" thickBot="1" x14ac:dyDescent="0.3">
      <c r="A3" s="85" t="str">
        <f>Dengue!A3</f>
        <v>Sinan02/03/2020</v>
      </c>
      <c r="B3" s="85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5</v>
      </c>
      <c r="G4" s="50">
        <v>6</v>
      </c>
      <c r="H4" s="50">
        <v>7</v>
      </c>
      <c r="I4" s="50">
        <v>8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75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33</v>
      </c>
      <c r="Q8" s="71">
        <f>P8/P$10*100</f>
        <v>3.8686987104337636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1</v>
      </c>
      <c r="G9" s="7">
        <v>0</v>
      </c>
      <c r="H9" s="7">
        <v>0</v>
      </c>
      <c r="I9" s="7">
        <v>0</v>
      </c>
      <c r="J9" s="13">
        <f t="shared" si="0"/>
        <v>1</v>
      </c>
      <c r="K9" s="11">
        <v>9575</v>
      </c>
      <c r="L9" s="58" t="s">
        <v>1121</v>
      </c>
      <c r="M9" s="8">
        <f t="shared" si="1"/>
        <v>10.443864229765014</v>
      </c>
      <c r="N9" s="7" t="str">
        <f t="shared" si="2"/>
        <v>Baixa</v>
      </c>
      <c r="O9" s="6" t="s">
        <v>19</v>
      </c>
      <c r="P9" s="69">
        <f>COUNTIF(N$5:N$857,"Silencioso")</f>
        <v>820</v>
      </c>
      <c r="Q9" s="71">
        <f>P9/P$10*100</f>
        <v>96.131301289566238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1</v>
      </c>
      <c r="H15" s="7">
        <v>0</v>
      </c>
      <c r="I15" s="7">
        <v>0</v>
      </c>
      <c r="J15" s="13">
        <f t="shared" si="0"/>
        <v>1</v>
      </c>
      <c r="K15" s="11">
        <v>25193</v>
      </c>
      <c r="L15" s="58" t="s">
        <v>1122</v>
      </c>
      <c r="M15" s="8">
        <f t="shared" si="1"/>
        <v>3.9693565673004403</v>
      </c>
      <c r="N15" s="7" t="str">
        <f t="shared" si="2"/>
        <v>Baixa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1</v>
      </c>
      <c r="I37" s="7">
        <v>0</v>
      </c>
      <c r="J37" s="13">
        <f t="shared" si="0"/>
        <v>1</v>
      </c>
      <c r="K37" s="11">
        <v>9363</v>
      </c>
      <c r="L37" s="58" t="s">
        <v>1121</v>
      </c>
      <c r="M37" s="8">
        <f t="shared" si="1"/>
        <v>10.680337498664958</v>
      </c>
      <c r="N37" s="7" t="str">
        <f t="shared" si="2"/>
        <v>Baixa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1122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2</v>
      </c>
      <c r="G70" s="7">
        <v>0</v>
      </c>
      <c r="H70" s="7">
        <v>0</v>
      </c>
      <c r="I70" s="7">
        <v>0</v>
      </c>
      <c r="J70" s="13">
        <f t="shared" si="3"/>
        <v>2</v>
      </c>
      <c r="K70" s="11">
        <v>2501576</v>
      </c>
      <c r="L70" s="58" t="s">
        <v>1125</v>
      </c>
      <c r="M70" s="8">
        <f t="shared" si="4"/>
        <v>7.9949599772303537E-2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1122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1</v>
      </c>
      <c r="H82" s="7">
        <v>0</v>
      </c>
      <c r="I82" s="7">
        <v>0</v>
      </c>
      <c r="J82" s="13">
        <f t="shared" si="3"/>
        <v>1</v>
      </c>
      <c r="K82" s="11">
        <v>49942</v>
      </c>
      <c r="L82" s="58" t="s">
        <v>1122</v>
      </c>
      <c r="M82" s="8">
        <f t="shared" si="4"/>
        <v>2.0023226943254175</v>
      </c>
      <c r="N82" s="7" t="str">
        <f t="shared" si="5"/>
        <v>Baixa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1</v>
      </c>
      <c r="G96" s="7">
        <v>0</v>
      </c>
      <c r="H96" s="7">
        <v>0</v>
      </c>
      <c r="I96" s="7">
        <v>0</v>
      </c>
      <c r="J96" s="13">
        <f t="shared" si="3"/>
        <v>1</v>
      </c>
      <c r="K96" s="11">
        <v>4374</v>
      </c>
      <c r="L96" s="58" t="s">
        <v>1121</v>
      </c>
      <c r="M96" s="8">
        <f t="shared" si="4"/>
        <v>22.862368541380885</v>
      </c>
      <c r="N96" s="7" t="str">
        <f t="shared" si="5"/>
        <v>Baixa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1</v>
      </c>
      <c r="I113" s="7">
        <v>0</v>
      </c>
      <c r="J113" s="13">
        <f t="shared" si="3"/>
        <v>1</v>
      </c>
      <c r="K113" s="11">
        <v>11495</v>
      </c>
      <c r="L113" s="58" t="s">
        <v>1121</v>
      </c>
      <c r="M113" s="8">
        <f t="shared" si="4"/>
        <v>8.6994345367551116</v>
      </c>
      <c r="N113" s="7" t="str">
        <f t="shared" si="5"/>
        <v>Baixa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1123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1121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1121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1</v>
      </c>
      <c r="H210" s="7">
        <v>0</v>
      </c>
      <c r="I210" s="7">
        <v>0</v>
      </c>
      <c r="J210" s="13">
        <f t="shared" si="9"/>
        <v>1</v>
      </c>
      <c r="K210" s="11">
        <v>659070</v>
      </c>
      <c r="L210" s="58" t="s">
        <v>1125</v>
      </c>
      <c r="M210" s="8">
        <f t="shared" si="10"/>
        <v>0.15172895140121687</v>
      </c>
      <c r="N210" s="7" t="str">
        <f t="shared" si="11"/>
        <v>Baixa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1124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1</v>
      </c>
      <c r="G237" s="7">
        <v>0</v>
      </c>
      <c r="H237" s="7">
        <v>0</v>
      </c>
      <c r="I237" s="7">
        <v>0</v>
      </c>
      <c r="J237" s="13">
        <f t="shared" si="9"/>
        <v>1</v>
      </c>
      <c r="K237" s="11">
        <v>79625</v>
      </c>
      <c r="L237" s="58" t="s">
        <v>1123</v>
      </c>
      <c r="M237" s="8">
        <f t="shared" si="10"/>
        <v>1.2558869701726845</v>
      </c>
      <c r="N237" s="7" t="str">
        <f t="shared" si="11"/>
        <v>Baixa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3</v>
      </c>
      <c r="G309" s="7">
        <v>2</v>
      </c>
      <c r="H309" s="7">
        <v>1</v>
      </c>
      <c r="I309" s="7">
        <v>1</v>
      </c>
      <c r="J309" s="13">
        <f t="shared" si="12"/>
        <v>7</v>
      </c>
      <c r="K309" s="11">
        <v>58962</v>
      </c>
      <c r="L309" s="58" t="s">
        <v>1122</v>
      </c>
      <c r="M309" s="8">
        <f t="shared" si="13"/>
        <v>11.872053186798276</v>
      </c>
      <c r="N309" s="7" t="str">
        <f t="shared" si="14"/>
        <v>Baixa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 t="shared" si="12"/>
        <v>0</v>
      </c>
      <c r="K319" s="11">
        <v>278685</v>
      </c>
      <c r="L319" s="58" t="s">
        <v>1124</v>
      </c>
      <c r="M319" s="8">
        <f t="shared" si="13"/>
        <v>0</v>
      </c>
      <c r="N319" s="7" t="str">
        <f t="shared" si="14"/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0</v>
      </c>
      <c r="G361" s="7">
        <v>0</v>
      </c>
      <c r="H361" s="7">
        <v>0</v>
      </c>
      <c r="I361" s="7">
        <v>0</v>
      </c>
      <c r="J361" s="13">
        <f t="shared" si="15"/>
        <v>0</v>
      </c>
      <c r="K361" s="11">
        <v>261344</v>
      </c>
      <c r="L361" s="58" t="s">
        <v>1124</v>
      </c>
      <c r="M361" s="8">
        <f t="shared" si="16"/>
        <v>0</v>
      </c>
      <c r="N361" s="7" t="str">
        <f t="shared" si="17"/>
        <v>Silencioso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2</v>
      </c>
      <c r="G370" s="7">
        <v>0</v>
      </c>
      <c r="H370" s="7">
        <v>0</v>
      </c>
      <c r="I370" s="7">
        <v>0</v>
      </c>
      <c r="J370" s="13">
        <f t="shared" si="15"/>
        <v>2</v>
      </c>
      <c r="K370" s="11">
        <v>13278</v>
      </c>
      <c r="L370" s="58" t="s">
        <v>1121</v>
      </c>
      <c r="M370" s="8">
        <f t="shared" si="16"/>
        <v>15.062509414068384</v>
      </c>
      <c r="N370" s="7" t="str">
        <f t="shared" si="17"/>
        <v>Baixa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1</v>
      </c>
      <c r="I387" s="7">
        <v>0</v>
      </c>
      <c r="J387" s="13">
        <f t="shared" si="15"/>
        <v>1</v>
      </c>
      <c r="K387" s="11">
        <v>92561</v>
      </c>
      <c r="L387" s="58" t="s">
        <v>1123</v>
      </c>
      <c r="M387" s="8">
        <f t="shared" si="16"/>
        <v>1.0803686217737494</v>
      </c>
      <c r="N387" s="7" t="str">
        <f t="shared" si="17"/>
        <v>Baixa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2</v>
      </c>
      <c r="G391" s="7">
        <v>4</v>
      </c>
      <c r="H391" s="7">
        <v>1</v>
      </c>
      <c r="I391" s="7">
        <v>0</v>
      </c>
      <c r="J391" s="13">
        <f t="shared" si="18"/>
        <v>7</v>
      </c>
      <c r="K391" s="11">
        <v>104067</v>
      </c>
      <c r="L391" s="58" t="s">
        <v>1124</v>
      </c>
      <c r="M391" s="8">
        <f t="shared" si="19"/>
        <v>6.7264358538249391</v>
      </c>
      <c r="N391" s="7" t="str">
        <f t="shared" si="20"/>
        <v>Baixa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1</v>
      </c>
      <c r="G393" s="7">
        <v>0</v>
      </c>
      <c r="H393" s="7">
        <v>0</v>
      </c>
      <c r="I393" s="7">
        <v>0</v>
      </c>
      <c r="J393" s="13">
        <f t="shared" si="18"/>
        <v>1</v>
      </c>
      <c r="K393" s="11">
        <v>38822</v>
      </c>
      <c r="L393" s="58" t="s">
        <v>1122</v>
      </c>
      <c r="M393" s="8">
        <f t="shared" si="19"/>
        <v>2.575859048992839</v>
      </c>
      <c r="N393" s="7" t="str">
        <f t="shared" si="20"/>
        <v>Baixa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2</v>
      </c>
      <c r="G401" s="7">
        <v>1</v>
      </c>
      <c r="H401" s="7">
        <v>1</v>
      </c>
      <c r="I401" s="7">
        <v>1</v>
      </c>
      <c r="J401" s="13">
        <f t="shared" si="18"/>
        <v>5</v>
      </c>
      <c r="K401" s="11">
        <v>5378</v>
      </c>
      <c r="L401" s="58" t="s">
        <v>1121</v>
      </c>
      <c r="M401" s="8">
        <f t="shared" si="19"/>
        <v>92.971364819635554</v>
      </c>
      <c r="N401" s="7" t="str">
        <f t="shared" si="20"/>
        <v>Baixa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1</v>
      </c>
      <c r="H423" s="7">
        <v>0</v>
      </c>
      <c r="I423" s="7">
        <v>0</v>
      </c>
      <c r="J423" s="13">
        <f t="shared" si="18"/>
        <v>1</v>
      </c>
      <c r="K423" s="11">
        <v>564310</v>
      </c>
      <c r="L423" s="58" t="s">
        <v>1125</v>
      </c>
      <c r="M423" s="8">
        <f t="shared" si="19"/>
        <v>0.17720756321879819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1121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1</v>
      </c>
      <c r="I457" s="7">
        <v>0</v>
      </c>
      <c r="J457" s="13">
        <f t="shared" si="21"/>
        <v>1</v>
      </c>
      <c r="K457" s="11">
        <v>18594</v>
      </c>
      <c r="L457" s="58" t="s">
        <v>1121</v>
      </c>
      <c r="M457" s="8">
        <f t="shared" si="22"/>
        <v>5.3780789501989892</v>
      </c>
      <c r="N457" s="7" t="str">
        <f t="shared" si="23"/>
        <v>Baixa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1123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1</v>
      </c>
      <c r="H483" s="7">
        <v>0</v>
      </c>
      <c r="I483" s="7">
        <v>0</v>
      </c>
      <c r="J483" s="13">
        <f t="shared" si="21"/>
        <v>1</v>
      </c>
      <c r="K483" s="11">
        <v>20882</v>
      </c>
      <c r="L483" s="58" t="s">
        <v>1121</v>
      </c>
      <c r="M483" s="8">
        <f t="shared" si="22"/>
        <v>4.7888133320563169</v>
      </c>
      <c r="N483" s="7" t="str">
        <f t="shared" si="23"/>
        <v>Baixa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1</v>
      </c>
      <c r="H489" s="7">
        <v>0</v>
      </c>
      <c r="I489" s="7">
        <v>0</v>
      </c>
      <c r="J489" s="13">
        <f t="shared" si="21"/>
        <v>1</v>
      </c>
      <c r="K489" s="11">
        <v>13557</v>
      </c>
      <c r="L489" s="58" t="s">
        <v>1121</v>
      </c>
      <c r="M489" s="8">
        <f t="shared" si="22"/>
        <v>7.3762631850704441</v>
      </c>
      <c r="N489" s="7" t="str">
        <f t="shared" si="23"/>
        <v>Baixa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1125</v>
      </c>
      <c r="M505" s="8">
        <f t="shared" si="22"/>
        <v>0</v>
      </c>
      <c r="N505" s="7" t="str">
        <f t="shared" si="23"/>
        <v>Silencioso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1</v>
      </c>
      <c r="I512" s="7">
        <v>1</v>
      </c>
      <c r="J512" s="13">
        <f t="shared" si="21"/>
        <v>2</v>
      </c>
      <c r="K512" s="11">
        <v>26997</v>
      </c>
      <c r="L512" s="58" t="s">
        <v>1122</v>
      </c>
      <c r="M512" s="8">
        <f t="shared" si="22"/>
        <v>7.4082305441345335</v>
      </c>
      <c r="N512" s="7" t="str">
        <f t="shared" si="23"/>
        <v>Baixa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1</v>
      </c>
      <c r="J529" s="13">
        <f t="shared" si="24"/>
        <v>1</v>
      </c>
      <c r="K529" s="11">
        <v>99770</v>
      </c>
      <c r="L529" s="58" t="s">
        <v>1123</v>
      </c>
      <c r="M529" s="8">
        <f t="shared" si="25"/>
        <v>1.0023053021950488</v>
      </c>
      <c r="N529" s="7" t="str">
        <f t="shared" si="26"/>
        <v>Baixa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1</v>
      </c>
      <c r="H554" s="7">
        <v>0</v>
      </c>
      <c r="I554" s="7">
        <v>0</v>
      </c>
      <c r="J554" s="13">
        <f t="shared" si="24"/>
        <v>1</v>
      </c>
      <c r="K554" s="11">
        <v>15543</v>
      </c>
      <c r="L554" s="58" t="s">
        <v>1121</v>
      </c>
      <c r="M554" s="8">
        <f t="shared" si="25"/>
        <v>6.4337643955478354</v>
      </c>
      <c r="N554" s="7" t="str">
        <f t="shared" si="26"/>
        <v>Baixa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3</v>
      </c>
      <c r="G555" s="7">
        <v>0</v>
      </c>
      <c r="H555" s="7">
        <v>0</v>
      </c>
      <c r="I555" s="7">
        <v>0</v>
      </c>
      <c r="J555" s="13">
        <f t="shared" si="24"/>
        <v>3</v>
      </c>
      <c r="K555" s="11">
        <v>93101</v>
      </c>
      <c r="L555" s="58" t="s">
        <v>1123</v>
      </c>
      <c r="M555" s="8">
        <f t="shared" si="25"/>
        <v>3.2223069569607201</v>
      </c>
      <c r="N555" s="7" t="str">
        <f t="shared" si="26"/>
        <v>Baixa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1124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1</v>
      </c>
      <c r="I586" s="7">
        <v>0</v>
      </c>
      <c r="J586" s="13">
        <f t="shared" si="27"/>
        <v>1</v>
      </c>
      <c r="K586" s="11">
        <v>16009</v>
      </c>
      <c r="L586" s="58" t="s">
        <v>1121</v>
      </c>
      <c r="M586" s="8">
        <f t="shared" si="28"/>
        <v>6.2464863514273219</v>
      </c>
      <c r="N586" s="7" t="str">
        <f t="shared" si="29"/>
        <v>Baixa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1121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1</v>
      </c>
      <c r="G607" s="7">
        <v>1</v>
      </c>
      <c r="H607" s="7">
        <v>0</v>
      </c>
      <c r="I607" s="7">
        <v>0</v>
      </c>
      <c r="J607" s="13">
        <f t="shared" si="27"/>
        <v>2</v>
      </c>
      <c r="K607" s="11">
        <v>34456</v>
      </c>
      <c r="L607" s="58" t="s">
        <v>1122</v>
      </c>
      <c r="M607" s="8">
        <f t="shared" si="28"/>
        <v>5.8045042953331789</v>
      </c>
      <c r="N607" s="7" t="str">
        <f t="shared" si="29"/>
        <v>Baixa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2</v>
      </c>
      <c r="G637" s="7">
        <v>0</v>
      </c>
      <c r="H637" s="7">
        <v>0</v>
      </c>
      <c r="I637" s="7">
        <v>0</v>
      </c>
      <c r="J637" s="13">
        <f t="shared" si="27"/>
        <v>2</v>
      </c>
      <c r="K637" s="11">
        <v>17398</v>
      </c>
      <c r="L637" s="58" t="s">
        <v>1121</v>
      </c>
      <c r="M637" s="8">
        <f t="shared" si="28"/>
        <v>11.495574203931486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1124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1121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1</v>
      </c>
      <c r="I663" s="7">
        <v>0</v>
      </c>
      <c r="J663" s="13">
        <f t="shared" si="30"/>
        <v>1</v>
      </c>
      <c r="K663" s="11">
        <v>135421</v>
      </c>
      <c r="L663" s="58" t="s">
        <v>1124</v>
      </c>
      <c r="M663" s="8">
        <f t="shared" si="31"/>
        <v>0.73843790844846813</v>
      </c>
      <c r="N663" s="7" t="str">
        <f t="shared" si="32"/>
        <v>Baixa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1124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1122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1122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1</v>
      </c>
      <c r="H753" s="7">
        <v>1</v>
      </c>
      <c r="I753" s="7">
        <v>0</v>
      </c>
      <c r="J753" s="13">
        <f t="shared" si="33"/>
        <v>2</v>
      </c>
      <c r="K753" s="11">
        <v>45488</v>
      </c>
      <c r="L753" s="58" t="s">
        <v>1122</v>
      </c>
      <c r="M753" s="8">
        <f t="shared" si="34"/>
        <v>4.3967639817094621</v>
      </c>
      <c r="N753" s="7" t="str">
        <f t="shared" si="35"/>
        <v>Baixa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1124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1</v>
      </c>
      <c r="G811" s="7">
        <v>0</v>
      </c>
      <c r="H811" s="7">
        <v>1</v>
      </c>
      <c r="I811" s="7">
        <v>0</v>
      </c>
      <c r="J811" s="13">
        <f t="shared" si="36"/>
        <v>2</v>
      </c>
      <c r="K811" s="11">
        <v>89090</v>
      </c>
      <c r="L811" s="58" t="s">
        <v>1123</v>
      </c>
      <c r="M811" s="8">
        <f t="shared" si="37"/>
        <v>2.2449208665394544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1</v>
      </c>
      <c r="I814" s="7">
        <v>0</v>
      </c>
      <c r="J814" s="13">
        <f t="shared" si="36"/>
        <v>1</v>
      </c>
      <c r="K814" s="11">
        <v>16602</v>
      </c>
      <c r="L814" s="58" t="s">
        <v>1121</v>
      </c>
      <c r="M814" s="8">
        <f t="shared" si="37"/>
        <v>6.0233706782315384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2</v>
      </c>
      <c r="G825" s="7">
        <v>3</v>
      </c>
      <c r="H825" s="7">
        <v>4</v>
      </c>
      <c r="I825" s="7">
        <v>0</v>
      </c>
      <c r="J825" s="13">
        <f t="shared" si="36"/>
        <v>9</v>
      </c>
      <c r="K825" s="11">
        <v>114265</v>
      </c>
      <c r="L825" s="58" t="s">
        <v>1124</v>
      </c>
      <c r="M825" s="8">
        <f t="shared" si="37"/>
        <v>7.8764276025029538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2</v>
      </c>
      <c r="I828" s="7">
        <v>0</v>
      </c>
      <c r="J828" s="13">
        <f t="shared" si="36"/>
        <v>2</v>
      </c>
      <c r="K828" s="11">
        <v>330361</v>
      </c>
      <c r="L828" s="58" t="s">
        <v>1124</v>
      </c>
      <c r="M828" s="8">
        <f t="shared" si="37"/>
        <v>0.60539833697076839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1125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1</v>
      </c>
      <c r="H839" s="7">
        <v>0</v>
      </c>
      <c r="I839" s="7">
        <v>0</v>
      </c>
      <c r="J839" s="13">
        <f t="shared" si="39"/>
        <v>1</v>
      </c>
      <c r="K839" s="11">
        <v>134477</v>
      </c>
      <c r="L839" s="58" t="s">
        <v>1124</v>
      </c>
      <c r="M839" s="8">
        <f t="shared" si="40"/>
        <v>0.74362158584739402</v>
      </c>
      <c r="N839" s="7" t="str">
        <f t="shared" si="41"/>
        <v>Baixa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1122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A858" s="75"/>
      <c r="C858" s="75"/>
      <c r="E858" s="5"/>
      <c r="F858" s="12">
        <f>SUM(F5:F857)</f>
        <v>24</v>
      </c>
      <c r="G858" s="12">
        <f>SUM(G5:G857)</f>
        <v>20</v>
      </c>
      <c r="H858" s="12">
        <f>SUM(H5:H857)</f>
        <v>19</v>
      </c>
      <c r="I858" s="12">
        <f>SUM(I5:I857)</f>
        <v>4</v>
      </c>
      <c r="J858" s="12">
        <f>SUM(J5:J857)</f>
        <v>67</v>
      </c>
      <c r="K858" s="12">
        <v>20869101</v>
      </c>
      <c r="L858" s="12"/>
      <c r="N858" s="75"/>
    </row>
    <row r="862" spans="1:22" x14ac:dyDescent="0.25">
      <c r="I862" s="7" t="s">
        <v>0</v>
      </c>
    </row>
  </sheetData>
  <autoFilter ref="A4:N858">
    <sortState ref="A5:N858">
      <sortCondition ref="E4:E858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abSelected="1" zoomScaleNormal="100" workbookViewId="0">
      <selection activeCell="E11" sqref="E11"/>
    </sheetView>
  </sheetViews>
  <sheetFormatPr defaultRowHeight="15" x14ac:dyDescent="0.25"/>
  <cols>
    <col min="1" max="1" width="16.140625" style="7" bestFit="1" customWidth="1"/>
    <col min="2" max="2" width="16.28515625" style="7" bestFit="1" customWidth="1"/>
    <col min="3" max="3" width="17.85546875" style="7" bestFit="1" customWidth="1"/>
    <col min="4" max="4" width="20.85546875" style="36" customWidth="1"/>
    <col min="5" max="5" width="30" style="36" bestFit="1" customWidth="1"/>
    <col min="6" max="6" width="12.42578125" style="7" bestFit="1" customWidth="1"/>
    <col min="7" max="7" width="9.42578125" style="7" bestFit="1" customWidth="1"/>
    <col min="8" max="8" width="9.140625" style="7" bestFit="1" customWidth="1"/>
    <col min="9" max="9" width="10" style="7" bestFit="1" customWidth="1"/>
    <col min="10" max="10" width="14.7109375" style="7" bestFit="1" customWidth="1"/>
    <col min="11" max="11" width="14" style="7" bestFit="1" customWidth="1"/>
    <col min="12" max="12" width="26.28515625" style="7" bestFit="1" customWidth="1"/>
    <col min="13" max="13" width="14.5703125" style="7" bestFit="1" customWidth="1"/>
    <col min="14" max="16" width="15.42578125" style="7" bestFit="1" customWidth="1"/>
    <col min="17" max="18" width="1.42578125" style="67" customWidth="1"/>
    <col min="19" max="19" width="14.5703125" style="14" bestFit="1" customWidth="1"/>
    <col min="20" max="20" width="15.42578125" style="14" bestFit="1" customWidth="1"/>
    <col min="21" max="21" width="17" style="14" bestFit="1" customWidth="1"/>
    <col min="22" max="247" width="9.140625" style="14"/>
    <col min="248" max="248" width="19.28515625" style="14" bestFit="1" customWidth="1"/>
    <col min="249" max="249" width="29.7109375" style="14" customWidth="1"/>
    <col min="250" max="251" width="6.7109375" style="14" customWidth="1"/>
    <col min="252" max="252" width="7.42578125" style="14" customWidth="1"/>
    <col min="253" max="253" width="7.140625" style="14" customWidth="1"/>
    <col min="254" max="254" width="9.140625" style="14"/>
    <col min="255" max="255" width="10.28515625" style="14" customWidth="1"/>
    <col min="256" max="256" width="10.5703125" style="14" customWidth="1"/>
    <col min="257" max="257" width="14.85546875" style="14" customWidth="1"/>
    <col min="258" max="258" width="13.7109375" style="14" customWidth="1"/>
    <col min="259" max="259" width="11.7109375" style="14" customWidth="1"/>
    <col min="260" max="503" width="9.140625" style="14"/>
    <col min="504" max="504" width="19.28515625" style="14" bestFit="1" customWidth="1"/>
    <col min="505" max="505" width="29.7109375" style="14" customWidth="1"/>
    <col min="506" max="507" width="6.7109375" style="14" customWidth="1"/>
    <col min="508" max="508" width="7.42578125" style="14" customWidth="1"/>
    <col min="509" max="509" width="7.140625" style="14" customWidth="1"/>
    <col min="510" max="510" width="9.140625" style="14"/>
    <col min="511" max="511" width="10.28515625" style="14" customWidth="1"/>
    <col min="512" max="512" width="10.5703125" style="14" customWidth="1"/>
    <col min="513" max="513" width="14.85546875" style="14" customWidth="1"/>
    <col min="514" max="514" width="13.7109375" style="14" customWidth="1"/>
    <col min="515" max="515" width="11.7109375" style="14" customWidth="1"/>
    <col min="516" max="759" width="9.140625" style="14"/>
    <col min="760" max="760" width="19.28515625" style="14" bestFit="1" customWidth="1"/>
    <col min="761" max="761" width="29.7109375" style="14" customWidth="1"/>
    <col min="762" max="763" width="6.7109375" style="14" customWidth="1"/>
    <col min="764" max="764" width="7.42578125" style="14" customWidth="1"/>
    <col min="765" max="765" width="7.140625" style="14" customWidth="1"/>
    <col min="766" max="766" width="9.140625" style="14"/>
    <col min="767" max="767" width="10.28515625" style="14" customWidth="1"/>
    <col min="768" max="768" width="10.5703125" style="14" customWidth="1"/>
    <col min="769" max="769" width="14.85546875" style="14" customWidth="1"/>
    <col min="770" max="770" width="13.7109375" style="14" customWidth="1"/>
    <col min="771" max="771" width="11.7109375" style="14" customWidth="1"/>
    <col min="772" max="1015" width="9.140625" style="14"/>
    <col min="1016" max="1016" width="19.28515625" style="14" bestFit="1" customWidth="1"/>
    <col min="1017" max="1017" width="29.7109375" style="14" customWidth="1"/>
    <col min="1018" max="1019" width="6.7109375" style="14" customWidth="1"/>
    <col min="1020" max="1020" width="7.42578125" style="14" customWidth="1"/>
    <col min="1021" max="1021" width="7.140625" style="14" customWidth="1"/>
    <col min="1022" max="1022" width="9.140625" style="14"/>
    <col min="1023" max="1023" width="10.28515625" style="14" customWidth="1"/>
    <col min="1024" max="1024" width="10.5703125" style="14" customWidth="1"/>
    <col min="1025" max="1025" width="14.85546875" style="14" customWidth="1"/>
    <col min="1026" max="1026" width="13.7109375" style="14" customWidth="1"/>
    <col min="1027" max="1027" width="11.7109375" style="14" customWidth="1"/>
    <col min="1028" max="1271" width="9.140625" style="14"/>
    <col min="1272" max="1272" width="19.28515625" style="14" bestFit="1" customWidth="1"/>
    <col min="1273" max="1273" width="29.7109375" style="14" customWidth="1"/>
    <col min="1274" max="1275" width="6.7109375" style="14" customWidth="1"/>
    <col min="1276" max="1276" width="7.42578125" style="14" customWidth="1"/>
    <col min="1277" max="1277" width="7.140625" style="14" customWidth="1"/>
    <col min="1278" max="1278" width="9.140625" style="14"/>
    <col min="1279" max="1279" width="10.28515625" style="14" customWidth="1"/>
    <col min="1280" max="1280" width="10.5703125" style="14" customWidth="1"/>
    <col min="1281" max="1281" width="14.85546875" style="14" customWidth="1"/>
    <col min="1282" max="1282" width="13.7109375" style="14" customWidth="1"/>
    <col min="1283" max="1283" width="11.7109375" style="14" customWidth="1"/>
    <col min="1284" max="1527" width="9.140625" style="14"/>
    <col min="1528" max="1528" width="19.28515625" style="14" bestFit="1" customWidth="1"/>
    <col min="1529" max="1529" width="29.7109375" style="14" customWidth="1"/>
    <col min="1530" max="1531" width="6.7109375" style="14" customWidth="1"/>
    <col min="1532" max="1532" width="7.42578125" style="14" customWidth="1"/>
    <col min="1533" max="1533" width="7.140625" style="14" customWidth="1"/>
    <col min="1534" max="1534" width="9.140625" style="14"/>
    <col min="1535" max="1535" width="10.28515625" style="14" customWidth="1"/>
    <col min="1536" max="1536" width="10.5703125" style="14" customWidth="1"/>
    <col min="1537" max="1537" width="14.85546875" style="14" customWidth="1"/>
    <col min="1538" max="1538" width="13.7109375" style="14" customWidth="1"/>
    <col min="1539" max="1539" width="11.7109375" style="14" customWidth="1"/>
    <col min="1540" max="1783" width="9.140625" style="14"/>
    <col min="1784" max="1784" width="19.28515625" style="14" bestFit="1" customWidth="1"/>
    <col min="1785" max="1785" width="29.7109375" style="14" customWidth="1"/>
    <col min="1786" max="1787" width="6.7109375" style="14" customWidth="1"/>
    <col min="1788" max="1788" width="7.42578125" style="14" customWidth="1"/>
    <col min="1789" max="1789" width="7.140625" style="14" customWidth="1"/>
    <col min="1790" max="1790" width="9.140625" style="14"/>
    <col min="1791" max="1791" width="10.28515625" style="14" customWidth="1"/>
    <col min="1792" max="1792" width="10.5703125" style="14" customWidth="1"/>
    <col min="1793" max="1793" width="14.85546875" style="14" customWidth="1"/>
    <col min="1794" max="1794" width="13.7109375" style="14" customWidth="1"/>
    <col min="1795" max="1795" width="11.7109375" style="14" customWidth="1"/>
    <col min="1796" max="2039" width="9.140625" style="14"/>
    <col min="2040" max="2040" width="19.28515625" style="14" bestFit="1" customWidth="1"/>
    <col min="2041" max="2041" width="29.7109375" style="14" customWidth="1"/>
    <col min="2042" max="2043" width="6.7109375" style="14" customWidth="1"/>
    <col min="2044" max="2044" width="7.42578125" style="14" customWidth="1"/>
    <col min="2045" max="2045" width="7.140625" style="14" customWidth="1"/>
    <col min="2046" max="2046" width="9.140625" style="14"/>
    <col min="2047" max="2047" width="10.28515625" style="14" customWidth="1"/>
    <col min="2048" max="2048" width="10.5703125" style="14" customWidth="1"/>
    <col min="2049" max="2049" width="14.85546875" style="14" customWidth="1"/>
    <col min="2050" max="2050" width="13.7109375" style="14" customWidth="1"/>
    <col min="2051" max="2051" width="11.7109375" style="14" customWidth="1"/>
    <col min="2052" max="2295" width="9.140625" style="14"/>
    <col min="2296" max="2296" width="19.28515625" style="14" bestFit="1" customWidth="1"/>
    <col min="2297" max="2297" width="29.7109375" style="14" customWidth="1"/>
    <col min="2298" max="2299" width="6.7109375" style="14" customWidth="1"/>
    <col min="2300" max="2300" width="7.42578125" style="14" customWidth="1"/>
    <col min="2301" max="2301" width="7.140625" style="14" customWidth="1"/>
    <col min="2302" max="2302" width="9.140625" style="14"/>
    <col min="2303" max="2303" width="10.28515625" style="14" customWidth="1"/>
    <col min="2304" max="2304" width="10.5703125" style="14" customWidth="1"/>
    <col min="2305" max="2305" width="14.85546875" style="14" customWidth="1"/>
    <col min="2306" max="2306" width="13.7109375" style="14" customWidth="1"/>
    <col min="2307" max="2307" width="11.7109375" style="14" customWidth="1"/>
    <col min="2308" max="2551" width="9.140625" style="14"/>
    <col min="2552" max="2552" width="19.28515625" style="14" bestFit="1" customWidth="1"/>
    <col min="2553" max="2553" width="29.7109375" style="14" customWidth="1"/>
    <col min="2554" max="2555" width="6.7109375" style="14" customWidth="1"/>
    <col min="2556" max="2556" width="7.42578125" style="14" customWidth="1"/>
    <col min="2557" max="2557" width="7.140625" style="14" customWidth="1"/>
    <col min="2558" max="2558" width="9.140625" style="14"/>
    <col min="2559" max="2559" width="10.28515625" style="14" customWidth="1"/>
    <col min="2560" max="2560" width="10.5703125" style="14" customWidth="1"/>
    <col min="2561" max="2561" width="14.85546875" style="14" customWidth="1"/>
    <col min="2562" max="2562" width="13.7109375" style="14" customWidth="1"/>
    <col min="2563" max="2563" width="11.7109375" style="14" customWidth="1"/>
    <col min="2564" max="2807" width="9.140625" style="14"/>
    <col min="2808" max="2808" width="19.28515625" style="14" bestFit="1" customWidth="1"/>
    <col min="2809" max="2809" width="29.7109375" style="14" customWidth="1"/>
    <col min="2810" max="2811" width="6.7109375" style="14" customWidth="1"/>
    <col min="2812" max="2812" width="7.42578125" style="14" customWidth="1"/>
    <col min="2813" max="2813" width="7.140625" style="14" customWidth="1"/>
    <col min="2814" max="2814" width="9.140625" style="14"/>
    <col min="2815" max="2815" width="10.28515625" style="14" customWidth="1"/>
    <col min="2816" max="2816" width="10.5703125" style="14" customWidth="1"/>
    <col min="2817" max="2817" width="14.85546875" style="14" customWidth="1"/>
    <col min="2818" max="2818" width="13.7109375" style="14" customWidth="1"/>
    <col min="2819" max="2819" width="11.7109375" style="14" customWidth="1"/>
    <col min="2820" max="3063" width="9.140625" style="14"/>
    <col min="3064" max="3064" width="19.28515625" style="14" bestFit="1" customWidth="1"/>
    <col min="3065" max="3065" width="29.7109375" style="14" customWidth="1"/>
    <col min="3066" max="3067" width="6.7109375" style="14" customWidth="1"/>
    <col min="3068" max="3068" width="7.42578125" style="14" customWidth="1"/>
    <col min="3069" max="3069" width="7.140625" style="14" customWidth="1"/>
    <col min="3070" max="3070" width="9.140625" style="14"/>
    <col min="3071" max="3071" width="10.28515625" style="14" customWidth="1"/>
    <col min="3072" max="3072" width="10.5703125" style="14" customWidth="1"/>
    <col min="3073" max="3073" width="14.85546875" style="14" customWidth="1"/>
    <col min="3074" max="3074" width="13.7109375" style="14" customWidth="1"/>
    <col min="3075" max="3075" width="11.7109375" style="14" customWidth="1"/>
    <col min="3076" max="3319" width="9.140625" style="14"/>
    <col min="3320" max="3320" width="19.28515625" style="14" bestFit="1" customWidth="1"/>
    <col min="3321" max="3321" width="29.7109375" style="14" customWidth="1"/>
    <col min="3322" max="3323" width="6.7109375" style="14" customWidth="1"/>
    <col min="3324" max="3324" width="7.42578125" style="14" customWidth="1"/>
    <col min="3325" max="3325" width="7.140625" style="14" customWidth="1"/>
    <col min="3326" max="3326" width="9.140625" style="14"/>
    <col min="3327" max="3327" width="10.28515625" style="14" customWidth="1"/>
    <col min="3328" max="3328" width="10.5703125" style="14" customWidth="1"/>
    <col min="3329" max="3329" width="14.85546875" style="14" customWidth="1"/>
    <col min="3330" max="3330" width="13.7109375" style="14" customWidth="1"/>
    <col min="3331" max="3331" width="11.7109375" style="14" customWidth="1"/>
    <col min="3332" max="3575" width="9.140625" style="14"/>
    <col min="3576" max="3576" width="19.28515625" style="14" bestFit="1" customWidth="1"/>
    <col min="3577" max="3577" width="29.7109375" style="14" customWidth="1"/>
    <col min="3578" max="3579" width="6.7109375" style="14" customWidth="1"/>
    <col min="3580" max="3580" width="7.42578125" style="14" customWidth="1"/>
    <col min="3581" max="3581" width="7.140625" style="14" customWidth="1"/>
    <col min="3582" max="3582" width="9.140625" style="14"/>
    <col min="3583" max="3583" width="10.28515625" style="14" customWidth="1"/>
    <col min="3584" max="3584" width="10.5703125" style="14" customWidth="1"/>
    <col min="3585" max="3585" width="14.85546875" style="14" customWidth="1"/>
    <col min="3586" max="3586" width="13.7109375" style="14" customWidth="1"/>
    <col min="3587" max="3587" width="11.7109375" style="14" customWidth="1"/>
    <col min="3588" max="3831" width="9.140625" style="14"/>
    <col min="3832" max="3832" width="19.28515625" style="14" bestFit="1" customWidth="1"/>
    <col min="3833" max="3833" width="29.7109375" style="14" customWidth="1"/>
    <col min="3834" max="3835" width="6.7109375" style="14" customWidth="1"/>
    <col min="3836" max="3836" width="7.42578125" style="14" customWidth="1"/>
    <col min="3837" max="3837" width="7.140625" style="14" customWidth="1"/>
    <col min="3838" max="3838" width="9.140625" style="14"/>
    <col min="3839" max="3839" width="10.28515625" style="14" customWidth="1"/>
    <col min="3840" max="3840" width="10.5703125" style="14" customWidth="1"/>
    <col min="3841" max="3841" width="14.85546875" style="14" customWidth="1"/>
    <col min="3842" max="3842" width="13.7109375" style="14" customWidth="1"/>
    <col min="3843" max="3843" width="11.7109375" style="14" customWidth="1"/>
    <col min="3844" max="4087" width="9.140625" style="14"/>
    <col min="4088" max="4088" width="19.28515625" style="14" bestFit="1" customWidth="1"/>
    <col min="4089" max="4089" width="29.7109375" style="14" customWidth="1"/>
    <col min="4090" max="4091" width="6.7109375" style="14" customWidth="1"/>
    <col min="4092" max="4092" width="7.42578125" style="14" customWidth="1"/>
    <col min="4093" max="4093" width="7.140625" style="14" customWidth="1"/>
    <col min="4094" max="4094" width="9.140625" style="14"/>
    <col min="4095" max="4095" width="10.28515625" style="14" customWidth="1"/>
    <col min="4096" max="4096" width="10.5703125" style="14" customWidth="1"/>
    <col min="4097" max="4097" width="14.85546875" style="14" customWidth="1"/>
    <col min="4098" max="4098" width="13.7109375" style="14" customWidth="1"/>
    <col min="4099" max="4099" width="11.7109375" style="14" customWidth="1"/>
    <col min="4100" max="4343" width="9.140625" style="14"/>
    <col min="4344" max="4344" width="19.28515625" style="14" bestFit="1" customWidth="1"/>
    <col min="4345" max="4345" width="29.7109375" style="14" customWidth="1"/>
    <col min="4346" max="4347" width="6.7109375" style="14" customWidth="1"/>
    <col min="4348" max="4348" width="7.42578125" style="14" customWidth="1"/>
    <col min="4349" max="4349" width="7.140625" style="14" customWidth="1"/>
    <col min="4350" max="4350" width="9.140625" style="14"/>
    <col min="4351" max="4351" width="10.28515625" style="14" customWidth="1"/>
    <col min="4352" max="4352" width="10.5703125" style="14" customWidth="1"/>
    <col min="4353" max="4353" width="14.85546875" style="14" customWidth="1"/>
    <col min="4354" max="4354" width="13.7109375" style="14" customWidth="1"/>
    <col min="4355" max="4355" width="11.7109375" style="14" customWidth="1"/>
    <col min="4356" max="4599" width="9.140625" style="14"/>
    <col min="4600" max="4600" width="19.28515625" style="14" bestFit="1" customWidth="1"/>
    <col min="4601" max="4601" width="29.7109375" style="14" customWidth="1"/>
    <col min="4602" max="4603" width="6.7109375" style="14" customWidth="1"/>
    <col min="4604" max="4604" width="7.42578125" style="14" customWidth="1"/>
    <col min="4605" max="4605" width="7.140625" style="14" customWidth="1"/>
    <col min="4606" max="4606" width="9.140625" style="14"/>
    <col min="4607" max="4607" width="10.28515625" style="14" customWidth="1"/>
    <col min="4608" max="4608" width="10.5703125" style="14" customWidth="1"/>
    <col min="4609" max="4609" width="14.85546875" style="14" customWidth="1"/>
    <col min="4610" max="4610" width="13.7109375" style="14" customWidth="1"/>
    <col min="4611" max="4611" width="11.7109375" style="14" customWidth="1"/>
    <col min="4612" max="4855" width="9.140625" style="14"/>
    <col min="4856" max="4856" width="19.28515625" style="14" bestFit="1" customWidth="1"/>
    <col min="4857" max="4857" width="29.7109375" style="14" customWidth="1"/>
    <col min="4858" max="4859" width="6.7109375" style="14" customWidth="1"/>
    <col min="4860" max="4860" width="7.42578125" style="14" customWidth="1"/>
    <col min="4861" max="4861" width="7.140625" style="14" customWidth="1"/>
    <col min="4862" max="4862" width="9.140625" style="14"/>
    <col min="4863" max="4863" width="10.28515625" style="14" customWidth="1"/>
    <col min="4864" max="4864" width="10.5703125" style="14" customWidth="1"/>
    <col min="4865" max="4865" width="14.85546875" style="14" customWidth="1"/>
    <col min="4866" max="4866" width="13.7109375" style="14" customWidth="1"/>
    <col min="4867" max="4867" width="11.7109375" style="14" customWidth="1"/>
    <col min="4868" max="5111" width="9.140625" style="14"/>
    <col min="5112" max="5112" width="19.28515625" style="14" bestFit="1" customWidth="1"/>
    <col min="5113" max="5113" width="29.7109375" style="14" customWidth="1"/>
    <col min="5114" max="5115" width="6.7109375" style="14" customWidth="1"/>
    <col min="5116" max="5116" width="7.42578125" style="14" customWidth="1"/>
    <col min="5117" max="5117" width="7.140625" style="14" customWidth="1"/>
    <col min="5118" max="5118" width="9.140625" style="14"/>
    <col min="5119" max="5119" width="10.28515625" style="14" customWidth="1"/>
    <col min="5120" max="5120" width="10.5703125" style="14" customWidth="1"/>
    <col min="5121" max="5121" width="14.85546875" style="14" customWidth="1"/>
    <col min="5122" max="5122" width="13.7109375" style="14" customWidth="1"/>
    <col min="5123" max="5123" width="11.7109375" style="14" customWidth="1"/>
    <col min="5124" max="5367" width="9.140625" style="14"/>
    <col min="5368" max="5368" width="19.28515625" style="14" bestFit="1" customWidth="1"/>
    <col min="5369" max="5369" width="29.7109375" style="14" customWidth="1"/>
    <col min="5370" max="5371" width="6.7109375" style="14" customWidth="1"/>
    <col min="5372" max="5372" width="7.42578125" style="14" customWidth="1"/>
    <col min="5373" max="5373" width="7.140625" style="14" customWidth="1"/>
    <col min="5374" max="5374" width="9.140625" style="14"/>
    <col min="5375" max="5375" width="10.28515625" style="14" customWidth="1"/>
    <col min="5376" max="5376" width="10.5703125" style="14" customWidth="1"/>
    <col min="5377" max="5377" width="14.85546875" style="14" customWidth="1"/>
    <col min="5378" max="5378" width="13.7109375" style="14" customWidth="1"/>
    <col min="5379" max="5379" width="11.7109375" style="14" customWidth="1"/>
    <col min="5380" max="5623" width="9.140625" style="14"/>
    <col min="5624" max="5624" width="19.28515625" style="14" bestFit="1" customWidth="1"/>
    <col min="5625" max="5625" width="29.7109375" style="14" customWidth="1"/>
    <col min="5626" max="5627" width="6.7109375" style="14" customWidth="1"/>
    <col min="5628" max="5628" width="7.42578125" style="14" customWidth="1"/>
    <col min="5629" max="5629" width="7.140625" style="14" customWidth="1"/>
    <col min="5630" max="5630" width="9.140625" style="14"/>
    <col min="5631" max="5631" width="10.28515625" style="14" customWidth="1"/>
    <col min="5632" max="5632" width="10.5703125" style="14" customWidth="1"/>
    <col min="5633" max="5633" width="14.85546875" style="14" customWidth="1"/>
    <col min="5634" max="5634" width="13.7109375" style="14" customWidth="1"/>
    <col min="5635" max="5635" width="11.7109375" style="14" customWidth="1"/>
    <col min="5636" max="5879" width="9.140625" style="14"/>
    <col min="5880" max="5880" width="19.28515625" style="14" bestFit="1" customWidth="1"/>
    <col min="5881" max="5881" width="29.7109375" style="14" customWidth="1"/>
    <col min="5882" max="5883" width="6.7109375" style="14" customWidth="1"/>
    <col min="5884" max="5884" width="7.42578125" style="14" customWidth="1"/>
    <col min="5885" max="5885" width="7.140625" style="14" customWidth="1"/>
    <col min="5886" max="5886" width="9.140625" style="14"/>
    <col min="5887" max="5887" width="10.28515625" style="14" customWidth="1"/>
    <col min="5888" max="5888" width="10.5703125" style="14" customWidth="1"/>
    <col min="5889" max="5889" width="14.85546875" style="14" customWidth="1"/>
    <col min="5890" max="5890" width="13.7109375" style="14" customWidth="1"/>
    <col min="5891" max="5891" width="11.7109375" style="14" customWidth="1"/>
    <col min="5892" max="6135" width="9.140625" style="14"/>
    <col min="6136" max="6136" width="19.28515625" style="14" bestFit="1" customWidth="1"/>
    <col min="6137" max="6137" width="29.7109375" style="14" customWidth="1"/>
    <col min="6138" max="6139" width="6.7109375" style="14" customWidth="1"/>
    <col min="6140" max="6140" width="7.42578125" style="14" customWidth="1"/>
    <col min="6141" max="6141" width="7.140625" style="14" customWidth="1"/>
    <col min="6142" max="6142" width="9.140625" style="14"/>
    <col min="6143" max="6143" width="10.28515625" style="14" customWidth="1"/>
    <col min="6144" max="6144" width="10.5703125" style="14" customWidth="1"/>
    <col min="6145" max="6145" width="14.85546875" style="14" customWidth="1"/>
    <col min="6146" max="6146" width="13.7109375" style="14" customWidth="1"/>
    <col min="6147" max="6147" width="11.7109375" style="14" customWidth="1"/>
    <col min="6148" max="6391" width="9.140625" style="14"/>
    <col min="6392" max="6392" width="19.28515625" style="14" bestFit="1" customWidth="1"/>
    <col min="6393" max="6393" width="29.7109375" style="14" customWidth="1"/>
    <col min="6394" max="6395" width="6.7109375" style="14" customWidth="1"/>
    <col min="6396" max="6396" width="7.42578125" style="14" customWidth="1"/>
    <col min="6397" max="6397" width="7.140625" style="14" customWidth="1"/>
    <col min="6398" max="6398" width="9.140625" style="14"/>
    <col min="6399" max="6399" width="10.28515625" style="14" customWidth="1"/>
    <col min="6400" max="6400" width="10.5703125" style="14" customWidth="1"/>
    <col min="6401" max="6401" width="14.85546875" style="14" customWidth="1"/>
    <col min="6402" max="6402" width="13.7109375" style="14" customWidth="1"/>
    <col min="6403" max="6403" width="11.7109375" style="14" customWidth="1"/>
    <col min="6404" max="6647" width="9.140625" style="14"/>
    <col min="6648" max="6648" width="19.28515625" style="14" bestFit="1" customWidth="1"/>
    <col min="6649" max="6649" width="29.7109375" style="14" customWidth="1"/>
    <col min="6650" max="6651" width="6.7109375" style="14" customWidth="1"/>
    <col min="6652" max="6652" width="7.42578125" style="14" customWidth="1"/>
    <col min="6653" max="6653" width="7.140625" style="14" customWidth="1"/>
    <col min="6654" max="6654" width="9.140625" style="14"/>
    <col min="6655" max="6655" width="10.28515625" style="14" customWidth="1"/>
    <col min="6656" max="6656" width="10.5703125" style="14" customWidth="1"/>
    <col min="6657" max="6657" width="14.85546875" style="14" customWidth="1"/>
    <col min="6658" max="6658" width="13.7109375" style="14" customWidth="1"/>
    <col min="6659" max="6659" width="11.7109375" style="14" customWidth="1"/>
    <col min="6660" max="6903" width="9.140625" style="14"/>
    <col min="6904" max="6904" width="19.28515625" style="14" bestFit="1" customWidth="1"/>
    <col min="6905" max="6905" width="29.7109375" style="14" customWidth="1"/>
    <col min="6906" max="6907" width="6.7109375" style="14" customWidth="1"/>
    <col min="6908" max="6908" width="7.42578125" style="14" customWidth="1"/>
    <col min="6909" max="6909" width="7.140625" style="14" customWidth="1"/>
    <col min="6910" max="6910" width="9.140625" style="14"/>
    <col min="6911" max="6911" width="10.28515625" style="14" customWidth="1"/>
    <col min="6912" max="6912" width="10.5703125" style="14" customWidth="1"/>
    <col min="6913" max="6913" width="14.85546875" style="14" customWidth="1"/>
    <col min="6914" max="6914" width="13.7109375" style="14" customWidth="1"/>
    <col min="6915" max="6915" width="11.7109375" style="14" customWidth="1"/>
    <col min="6916" max="7159" width="9.140625" style="14"/>
    <col min="7160" max="7160" width="19.28515625" style="14" bestFit="1" customWidth="1"/>
    <col min="7161" max="7161" width="29.7109375" style="14" customWidth="1"/>
    <col min="7162" max="7163" width="6.7109375" style="14" customWidth="1"/>
    <col min="7164" max="7164" width="7.42578125" style="14" customWidth="1"/>
    <col min="7165" max="7165" width="7.140625" style="14" customWidth="1"/>
    <col min="7166" max="7166" width="9.140625" style="14"/>
    <col min="7167" max="7167" width="10.28515625" style="14" customWidth="1"/>
    <col min="7168" max="7168" width="10.5703125" style="14" customWidth="1"/>
    <col min="7169" max="7169" width="14.85546875" style="14" customWidth="1"/>
    <col min="7170" max="7170" width="13.7109375" style="14" customWidth="1"/>
    <col min="7171" max="7171" width="11.7109375" style="14" customWidth="1"/>
    <col min="7172" max="7415" width="9.140625" style="14"/>
    <col min="7416" max="7416" width="19.28515625" style="14" bestFit="1" customWidth="1"/>
    <col min="7417" max="7417" width="29.7109375" style="14" customWidth="1"/>
    <col min="7418" max="7419" width="6.7109375" style="14" customWidth="1"/>
    <col min="7420" max="7420" width="7.42578125" style="14" customWidth="1"/>
    <col min="7421" max="7421" width="7.140625" style="14" customWidth="1"/>
    <col min="7422" max="7422" width="9.140625" style="14"/>
    <col min="7423" max="7423" width="10.28515625" style="14" customWidth="1"/>
    <col min="7424" max="7424" width="10.5703125" style="14" customWidth="1"/>
    <col min="7425" max="7425" width="14.85546875" style="14" customWidth="1"/>
    <col min="7426" max="7426" width="13.7109375" style="14" customWidth="1"/>
    <col min="7427" max="7427" width="11.7109375" style="14" customWidth="1"/>
    <col min="7428" max="7671" width="9.140625" style="14"/>
    <col min="7672" max="7672" width="19.28515625" style="14" bestFit="1" customWidth="1"/>
    <col min="7673" max="7673" width="29.7109375" style="14" customWidth="1"/>
    <col min="7674" max="7675" width="6.7109375" style="14" customWidth="1"/>
    <col min="7676" max="7676" width="7.42578125" style="14" customWidth="1"/>
    <col min="7677" max="7677" width="7.140625" style="14" customWidth="1"/>
    <col min="7678" max="7678" width="9.140625" style="14"/>
    <col min="7679" max="7679" width="10.28515625" style="14" customWidth="1"/>
    <col min="7680" max="7680" width="10.5703125" style="14" customWidth="1"/>
    <col min="7681" max="7681" width="14.85546875" style="14" customWidth="1"/>
    <col min="7682" max="7682" width="13.7109375" style="14" customWidth="1"/>
    <col min="7683" max="7683" width="11.7109375" style="14" customWidth="1"/>
    <col min="7684" max="7927" width="9.140625" style="14"/>
    <col min="7928" max="7928" width="19.28515625" style="14" bestFit="1" customWidth="1"/>
    <col min="7929" max="7929" width="29.7109375" style="14" customWidth="1"/>
    <col min="7930" max="7931" width="6.7109375" style="14" customWidth="1"/>
    <col min="7932" max="7932" width="7.42578125" style="14" customWidth="1"/>
    <col min="7933" max="7933" width="7.140625" style="14" customWidth="1"/>
    <col min="7934" max="7934" width="9.140625" style="14"/>
    <col min="7935" max="7935" width="10.28515625" style="14" customWidth="1"/>
    <col min="7936" max="7936" width="10.5703125" style="14" customWidth="1"/>
    <col min="7937" max="7937" width="14.85546875" style="14" customWidth="1"/>
    <col min="7938" max="7938" width="13.7109375" style="14" customWidth="1"/>
    <col min="7939" max="7939" width="11.7109375" style="14" customWidth="1"/>
    <col min="7940" max="8183" width="9.140625" style="14"/>
    <col min="8184" max="8184" width="19.28515625" style="14" bestFit="1" customWidth="1"/>
    <col min="8185" max="8185" width="29.7109375" style="14" customWidth="1"/>
    <col min="8186" max="8187" width="6.7109375" style="14" customWidth="1"/>
    <col min="8188" max="8188" width="7.42578125" style="14" customWidth="1"/>
    <col min="8189" max="8189" width="7.140625" style="14" customWidth="1"/>
    <col min="8190" max="8190" width="9.140625" style="14"/>
    <col min="8191" max="8191" width="10.28515625" style="14" customWidth="1"/>
    <col min="8192" max="8192" width="10.5703125" style="14" customWidth="1"/>
    <col min="8193" max="8193" width="14.85546875" style="14" customWidth="1"/>
    <col min="8194" max="8194" width="13.7109375" style="14" customWidth="1"/>
    <col min="8195" max="8195" width="11.7109375" style="14" customWidth="1"/>
    <col min="8196" max="8439" width="9.140625" style="14"/>
    <col min="8440" max="8440" width="19.28515625" style="14" bestFit="1" customWidth="1"/>
    <col min="8441" max="8441" width="29.7109375" style="14" customWidth="1"/>
    <col min="8442" max="8443" width="6.7109375" style="14" customWidth="1"/>
    <col min="8444" max="8444" width="7.42578125" style="14" customWidth="1"/>
    <col min="8445" max="8445" width="7.140625" style="14" customWidth="1"/>
    <col min="8446" max="8446" width="9.140625" style="14"/>
    <col min="8447" max="8447" width="10.28515625" style="14" customWidth="1"/>
    <col min="8448" max="8448" width="10.5703125" style="14" customWidth="1"/>
    <col min="8449" max="8449" width="14.85546875" style="14" customWidth="1"/>
    <col min="8450" max="8450" width="13.7109375" style="14" customWidth="1"/>
    <col min="8451" max="8451" width="11.7109375" style="14" customWidth="1"/>
    <col min="8452" max="8695" width="9.140625" style="14"/>
    <col min="8696" max="8696" width="19.28515625" style="14" bestFit="1" customWidth="1"/>
    <col min="8697" max="8697" width="29.7109375" style="14" customWidth="1"/>
    <col min="8698" max="8699" width="6.7109375" style="14" customWidth="1"/>
    <col min="8700" max="8700" width="7.42578125" style="14" customWidth="1"/>
    <col min="8701" max="8701" width="7.140625" style="14" customWidth="1"/>
    <col min="8702" max="8702" width="9.140625" style="14"/>
    <col min="8703" max="8703" width="10.28515625" style="14" customWidth="1"/>
    <col min="8704" max="8704" width="10.5703125" style="14" customWidth="1"/>
    <col min="8705" max="8705" width="14.85546875" style="14" customWidth="1"/>
    <col min="8706" max="8706" width="13.7109375" style="14" customWidth="1"/>
    <col min="8707" max="8707" width="11.7109375" style="14" customWidth="1"/>
    <col min="8708" max="8951" width="9.140625" style="14"/>
    <col min="8952" max="8952" width="19.28515625" style="14" bestFit="1" customWidth="1"/>
    <col min="8953" max="8953" width="29.7109375" style="14" customWidth="1"/>
    <col min="8954" max="8955" width="6.7109375" style="14" customWidth="1"/>
    <col min="8956" max="8956" width="7.42578125" style="14" customWidth="1"/>
    <col min="8957" max="8957" width="7.140625" style="14" customWidth="1"/>
    <col min="8958" max="8958" width="9.140625" style="14"/>
    <col min="8959" max="8959" width="10.28515625" style="14" customWidth="1"/>
    <col min="8960" max="8960" width="10.5703125" style="14" customWidth="1"/>
    <col min="8961" max="8961" width="14.85546875" style="14" customWidth="1"/>
    <col min="8962" max="8962" width="13.7109375" style="14" customWidth="1"/>
    <col min="8963" max="8963" width="11.7109375" style="14" customWidth="1"/>
    <col min="8964" max="9207" width="9.140625" style="14"/>
    <col min="9208" max="9208" width="19.28515625" style="14" bestFit="1" customWidth="1"/>
    <col min="9209" max="9209" width="29.7109375" style="14" customWidth="1"/>
    <col min="9210" max="9211" width="6.7109375" style="14" customWidth="1"/>
    <col min="9212" max="9212" width="7.42578125" style="14" customWidth="1"/>
    <col min="9213" max="9213" width="7.140625" style="14" customWidth="1"/>
    <col min="9214" max="9214" width="9.140625" style="14"/>
    <col min="9215" max="9215" width="10.28515625" style="14" customWidth="1"/>
    <col min="9216" max="9216" width="10.5703125" style="14" customWidth="1"/>
    <col min="9217" max="9217" width="14.85546875" style="14" customWidth="1"/>
    <col min="9218" max="9218" width="13.7109375" style="14" customWidth="1"/>
    <col min="9219" max="9219" width="11.7109375" style="14" customWidth="1"/>
    <col min="9220" max="9463" width="9.140625" style="14"/>
    <col min="9464" max="9464" width="19.28515625" style="14" bestFit="1" customWidth="1"/>
    <col min="9465" max="9465" width="29.7109375" style="14" customWidth="1"/>
    <col min="9466" max="9467" width="6.7109375" style="14" customWidth="1"/>
    <col min="9468" max="9468" width="7.42578125" style="14" customWidth="1"/>
    <col min="9469" max="9469" width="7.140625" style="14" customWidth="1"/>
    <col min="9470" max="9470" width="9.140625" style="14"/>
    <col min="9471" max="9471" width="10.28515625" style="14" customWidth="1"/>
    <col min="9472" max="9472" width="10.5703125" style="14" customWidth="1"/>
    <col min="9473" max="9473" width="14.85546875" style="14" customWidth="1"/>
    <col min="9474" max="9474" width="13.7109375" style="14" customWidth="1"/>
    <col min="9475" max="9475" width="11.7109375" style="14" customWidth="1"/>
    <col min="9476" max="9719" width="9.140625" style="14"/>
    <col min="9720" max="9720" width="19.28515625" style="14" bestFit="1" customWidth="1"/>
    <col min="9721" max="9721" width="29.7109375" style="14" customWidth="1"/>
    <col min="9722" max="9723" width="6.7109375" style="14" customWidth="1"/>
    <col min="9724" max="9724" width="7.42578125" style="14" customWidth="1"/>
    <col min="9725" max="9725" width="7.140625" style="14" customWidth="1"/>
    <col min="9726" max="9726" width="9.140625" style="14"/>
    <col min="9727" max="9727" width="10.28515625" style="14" customWidth="1"/>
    <col min="9728" max="9728" width="10.5703125" style="14" customWidth="1"/>
    <col min="9729" max="9729" width="14.85546875" style="14" customWidth="1"/>
    <col min="9730" max="9730" width="13.7109375" style="14" customWidth="1"/>
    <col min="9731" max="9731" width="11.7109375" style="14" customWidth="1"/>
    <col min="9732" max="9975" width="9.140625" style="14"/>
    <col min="9976" max="9976" width="19.28515625" style="14" bestFit="1" customWidth="1"/>
    <col min="9977" max="9977" width="29.7109375" style="14" customWidth="1"/>
    <col min="9978" max="9979" width="6.7109375" style="14" customWidth="1"/>
    <col min="9980" max="9980" width="7.42578125" style="14" customWidth="1"/>
    <col min="9981" max="9981" width="7.140625" style="14" customWidth="1"/>
    <col min="9982" max="9982" width="9.140625" style="14"/>
    <col min="9983" max="9983" width="10.28515625" style="14" customWidth="1"/>
    <col min="9984" max="9984" width="10.5703125" style="14" customWidth="1"/>
    <col min="9985" max="9985" width="14.85546875" style="14" customWidth="1"/>
    <col min="9986" max="9986" width="13.7109375" style="14" customWidth="1"/>
    <col min="9987" max="9987" width="11.7109375" style="14" customWidth="1"/>
    <col min="9988" max="10231" width="9.140625" style="14"/>
    <col min="10232" max="10232" width="19.28515625" style="14" bestFit="1" customWidth="1"/>
    <col min="10233" max="10233" width="29.7109375" style="14" customWidth="1"/>
    <col min="10234" max="10235" width="6.7109375" style="14" customWidth="1"/>
    <col min="10236" max="10236" width="7.42578125" style="14" customWidth="1"/>
    <col min="10237" max="10237" width="7.140625" style="14" customWidth="1"/>
    <col min="10238" max="10238" width="9.140625" style="14"/>
    <col min="10239" max="10239" width="10.28515625" style="14" customWidth="1"/>
    <col min="10240" max="10240" width="10.5703125" style="14" customWidth="1"/>
    <col min="10241" max="10241" width="14.85546875" style="14" customWidth="1"/>
    <col min="10242" max="10242" width="13.7109375" style="14" customWidth="1"/>
    <col min="10243" max="10243" width="11.7109375" style="14" customWidth="1"/>
    <col min="10244" max="10487" width="9.140625" style="14"/>
    <col min="10488" max="10488" width="19.28515625" style="14" bestFit="1" customWidth="1"/>
    <col min="10489" max="10489" width="29.7109375" style="14" customWidth="1"/>
    <col min="10490" max="10491" width="6.7109375" style="14" customWidth="1"/>
    <col min="10492" max="10492" width="7.42578125" style="14" customWidth="1"/>
    <col min="10493" max="10493" width="7.140625" style="14" customWidth="1"/>
    <col min="10494" max="10494" width="9.140625" style="14"/>
    <col min="10495" max="10495" width="10.28515625" style="14" customWidth="1"/>
    <col min="10496" max="10496" width="10.5703125" style="14" customWidth="1"/>
    <col min="10497" max="10497" width="14.85546875" style="14" customWidth="1"/>
    <col min="10498" max="10498" width="13.7109375" style="14" customWidth="1"/>
    <col min="10499" max="10499" width="11.7109375" style="14" customWidth="1"/>
    <col min="10500" max="10743" width="9.140625" style="14"/>
    <col min="10744" max="10744" width="19.28515625" style="14" bestFit="1" customWidth="1"/>
    <col min="10745" max="10745" width="29.7109375" style="14" customWidth="1"/>
    <col min="10746" max="10747" width="6.7109375" style="14" customWidth="1"/>
    <col min="10748" max="10748" width="7.42578125" style="14" customWidth="1"/>
    <col min="10749" max="10749" width="7.140625" style="14" customWidth="1"/>
    <col min="10750" max="10750" width="9.140625" style="14"/>
    <col min="10751" max="10751" width="10.28515625" style="14" customWidth="1"/>
    <col min="10752" max="10752" width="10.5703125" style="14" customWidth="1"/>
    <col min="10753" max="10753" width="14.85546875" style="14" customWidth="1"/>
    <col min="10754" max="10754" width="13.7109375" style="14" customWidth="1"/>
    <col min="10755" max="10755" width="11.7109375" style="14" customWidth="1"/>
    <col min="10756" max="10999" width="9.140625" style="14"/>
    <col min="11000" max="11000" width="19.28515625" style="14" bestFit="1" customWidth="1"/>
    <col min="11001" max="11001" width="29.7109375" style="14" customWidth="1"/>
    <col min="11002" max="11003" width="6.7109375" style="14" customWidth="1"/>
    <col min="11004" max="11004" width="7.42578125" style="14" customWidth="1"/>
    <col min="11005" max="11005" width="7.140625" style="14" customWidth="1"/>
    <col min="11006" max="11006" width="9.140625" style="14"/>
    <col min="11007" max="11007" width="10.28515625" style="14" customWidth="1"/>
    <col min="11008" max="11008" width="10.5703125" style="14" customWidth="1"/>
    <col min="11009" max="11009" width="14.85546875" style="14" customWidth="1"/>
    <col min="11010" max="11010" width="13.7109375" style="14" customWidth="1"/>
    <col min="11011" max="11011" width="11.7109375" style="14" customWidth="1"/>
    <col min="11012" max="11255" width="9.140625" style="14"/>
    <col min="11256" max="11256" width="19.28515625" style="14" bestFit="1" customWidth="1"/>
    <col min="11257" max="11257" width="29.7109375" style="14" customWidth="1"/>
    <col min="11258" max="11259" width="6.7109375" style="14" customWidth="1"/>
    <col min="11260" max="11260" width="7.42578125" style="14" customWidth="1"/>
    <col min="11261" max="11261" width="7.140625" style="14" customWidth="1"/>
    <col min="11262" max="11262" width="9.140625" style="14"/>
    <col min="11263" max="11263" width="10.28515625" style="14" customWidth="1"/>
    <col min="11264" max="11264" width="10.5703125" style="14" customWidth="1"/>
    <col min="11265" max="11265" width="14.85546875" style="14" customWidth="1"/>
    <col min="11266" max="11266" width="13.7109375" style="14" customWidth="1"/>
    <col min="11267" max="11267" width="11.7109375" style="14" customWidth="1"/>
    <col min="11268" max="11511" width="9.140625" style="14"/>
    <col min="11512" max="11512" width="19.28515625" style="14" bestFit="1" customWidth="1"/>
    <col min="11513" max="11513" width="29.7109375" style="14" customWidth="1"/>
    <col min="11514" max="11515" width="6.7109375" style="14" customWidth="1"/>
    <col min="11516" max="11516" width="7.42578125" style="14" customWidth="1"/>
    <col min="11517" max="11517" width="7.140625" style="14" customWidth="1"/>
    <col min="11518" max="11518" width="9.140625" style="14"/>
    <col min="11519" max="11519" width="10.28515625" style="14" customWidth="1"/>
    <col min="11520" max="11520" width="10.5703125" style="14" customWidth="1"/>
    <col min="11521" max="11521" width="14.85546875" style="14" customWidth="1"/>
    <col min="11522" max="11522" width="13.7109375" style="14" customWidth="1"/>
    <col min="11523" max="11523" width="11.7109375" style="14" customWidth="1"/>
    <col min="11524" max="11767" width="9.140625" style="14"/>
    <col min="11768" max="11768" width="19.28515625" style="14" bestFit="1" customWidth="1"/>
    <col min="11769" max="11769" width="29.7109375" style="14" customWidth="1"/>
    <col min="11770" max="11771" width="6.7109375" style="14" customWidth="1"/>
    <col min="11772" max="11772" width="7.42578125" style="14" customWidth="1"/>
    <col min="11773" max="11773" width="7.140625" style="14" customWidth="1"/>
    <col min="11774" max="11774" width="9.140625" style="14"/>
    <col min="11775" max="11775" width="10.28515625" style="14" customWidth="1"/>
    <col min="11776" max="11776" width="10.5703125" style="14" customWidth="1"/>
    <col min="11777" max="11777" width="14.85546875" style="14" customWidth="1"/>
    <col min="11778" max="11778" width="13.7109375" style="14" customWidth="1"/>
    <col min="11779" max="11779" width="11.7109375" style="14" customWidth="1"/>
    <col min="11780" max="12023" width="9.140625" style="14"/>
    <col min="12024" max="12024" width="19.28515625" style="14" bestFit="1" customWidth="1"/>
    <col min="12025" max="12025" width="29.7109375" style="14" customWidth="1"/>
    <col min="12026" max="12027" width="6.7109375" style="14" customWidth="1"/>
    <col min="12028" max="12028" width="7.42578125" style="14" customWidth="1"/>
    <col min="12029" max="12029" width="7.140625" style="14" customWidth="1"/>
    <col min="12030" max="12030" width="9.140625" style="14"/>
    <col min="12031" max="12031" width="10.28515625" style="14" customWidth="1"/>
    <col min="12032" max="12032" width="10.5703125" style="14" customWidth="1"/>
    <col min="12033" max="12033" width="14.85546875" style="14" customWidth="1"/>
    <col min="12034" max="12034" width="13.7109375" style="14" customWidth="1"/>
    <col min="12035" max="12035" width="11.7109375" style="14" customWidth="1"/>
    <col min="12036" max="12279" width="9.140625" style="14"/>
    <col min="12280" max="12280" width="19.28515625" style="14" bestFit="1" customWidth="1"/>
    <col min="12281" max="12281" width="29.7109375" style="14" customWidth="1"/>
    <col min="12282" max="12283" width="6.7109375" style="14" customWidth="1"/>
    <col min="12284" max="12284" width="7.42578125" style="14" customWidth="1"/>
    <col min="12285" max="12285" width="7.140625" style="14" customWidth="1"/>
    <col min="12286" max="12286" width="9.140625" style="14"/>
    <col min="12287" max="12287" width="10.28515625" style="14" customWidth="1"/>
    <col min="12288" max="12288" width="10.5703125" style="14" customWidth="1"/>
    <col min="12289" max="12289" width="14.85546875" style="14" customWidth="1"/>
    <col min="12290" max="12290" width="13.7109375" style="14" customWidth="1"/>
    <col min="12291" max="12291" width="11.7109375" style="14" customWidth="1"/>
    <col min="12292" max="12535" width="9.140625" style="14"/>
    <col min="12536" max="12536" width="19.28515625" style="14" bestFit="1" customWidth="1"/>
    <col min="12537" max="12537" width="29.7109375" style="14" customWidth="1"/>
    <col min="12538" max="12539" width="6.7109375" style="14" customWidth="1"/>
    <col min="12540" max="12540" width="7.42578125" style="14" customWidth="1"/>
    <col min="12541" max="12541" width="7.140625" style="14" customWidth="1"/>
    <col min="12542" max="12542" width="9.140625" style="14"/>
    <col min="12543" max="12543" width="10.28515625" style="14" customWidth="1"/>
    <col min="12544" max="12544" width="10.5703125" style="14" customWidth="1"/>
    <col min="12545" max="12545" width="14.85546875" style="14" customWidth="1"/>
    <col min="12546" max="12546" width="13.7109375" style="14" customWidth="1"/>
    <col min="12547" max="12547" width="11.7109375" style="14" customWidth="1"/>
    <col min="12548" max="12791" width="9.140625" style="14"/>
    <col min="12792" max="12792" width="19.28515625" style="14" bestFit="1" customWidth="1"/>
    <col min="12793" max="12793" width="29.7109375" style="14" customWidth="1"/>
    <col min="12794" max="12795" width="6.7109375" style="14" customWidth="1"/>
    <col min="12796" max="12796" width="7.42578125" style="14" customWidth="1"/>
    <col min="12797" max="12797" width="7.140625" style="14" customWidth="1"/>
    <col min="12798" max="12798" width="9.140625" style="14"/>
    <col min="12799" max="12799" width="10.28515625" style="14" customWidth="1"/>
    <col min="12800" max="12800" width="10.5703125" style="14" customWidth="1"/>
    <col min="12801" max="12801" width="14.85546875" style="14" customWidth="1"/>
    <col min="12802" max="12802" width="13.7109375" style="14" customWidth="1"/>
    <col min="12803" max="12803" width="11.7109375" style="14" customWidth="1"/>
    <col min="12804" max="13047" width="9.140625" style="14"/>
    <col min="13048" max="13048" width="19.28515625" style="14" bestFit="1" customWidth="1"/>
    <col min="13049" max="13049" width="29.7109375" style="14" customWidth="1"/>
    <col min="13050" max="13051" width="6.7109375" style="14" customWidth="1"/>
    <col min="13052" max="13052" width="7.42578125" style="14" customWidth="1"/>
    <col min="13053" max="13053" width="7.140625" style="14" customWidth="1"/>
    <col min="13054" max="13054" width="9.140625" style="14"/>
    <col min="13055" max="13055" width="10.28515625" style="14" customWidth="1"/>
    <col min="13056" max="13056" width="10.5703125" style="14" customWidth="1"/>
    <col min="13057" max="13057" width="14.85546875" style="14" customWidth="1"/>
    <col min="13058" max="13058" width="13.7109375" style="14" customWidth="1"/>
    <col min="13059" max="13059" width="11.7109375" style="14" customWidth="1"/>
    <col min="13060" max="13303" width="9.140625" style="14"/>
    <col min="13304" max="13304" width="19.28515625" style="14" bestFit="1" customWidth="1"/>
    <col min="13305" max="13305" width="29.7109375" style="14" customWidth="1"/>
    <col min="13306" max="13307" width="6.7109375" style="14" customWidth="1"/>
    <col min="13308" max="13308" width="7.42578125" style="14" customWidth="1"/>
    <col min="13309" max="13309" width="7.140625" style="14" customWidth="1"/>
    <col min="13310" max="13310" width="9.140625" style="14"/>
    <col min="13311" max="13311" width="10.28515625" style="14" customWidth="1"/>
    <col min="13312" max="13312" width="10.5703125" style="14" customWidth="1"/>
    <col min="13313" max="13313" width="14.85546875" style="14" customWidth="1"/>
    <col min="13314" max="13314" width="13.7109375" style="14" customWidth="1"/>
    <col min="13315" max="13315" width="11.7109375" style="14" customWidth="1"/>
    <col min="13316" max="13559" width="9.140625" style="14"/>
    <col min="13560" max="13560" width="19.28515625" style="14" bestFit="1" customWidth="1"/>
    <col min="13561" max="13561" width="29.7109375" style="14" customWidth="1"/>
    <col min="13562" max="13563" width="6.7109375" style="14" customWidth="1"/>
    <col min="13564" max="13564" width="7.42578125" style="14" customWidth="1"/>
    <col min="13565" max="13565" width="7.140625" style="14" customWidth="1"/>
    <col min="13566" max="13566" width="9.140625" style="14"/>
    <col min="13567" max="13567" width="10.28515625" style="14" customWidth="1"/>
    <col min="13568" max="13568" width="10.5703125" style="14" customWidth="1"/>
    <col min="13569" max="13569" width="14.85546875" style="14" customWidth="1"/>
    <col min="13570" max="13570" width="13.7109375" style="14" customWidth="1"/>
    <col min="13571" max="13571" width="11.7109375" style="14" customWidth="1"/>
    <col min="13572" max="13815" width="9.140625" style="14"/>
    <col min="13816" max="13816" width="19.28515625" style="14" bestFit="1" customWidth="1"/>
    <col min="13817" max="13817" width="29.7109375" style="14" customWidth="1"/>
    <col min="13818" max="13819" width="6.7109375" style="14" customWidth="1"/>
    <col min="13820" max="13820" width="7.42578125" style="14" customWidth="1"/>
    <col min="13821" max="13821" width="7.140625" style="14" customWidth="1"/>
    <col min="13822" max="13822" width="9.140625" style="14"/>
    <col min="13823" max="13823" width="10.28515625" style="14" customWidth="1"/>
    <col min="13824" max="13824" width="10.5703125" style="14" customWidth="1"/>
    <col min="13825" max="13825" width="14.85546875" style="14" customWidth="1"/>
    <col min="13826" max="13826" width="13.7109375" style="14" customWidth="1"/>
    <col min="13827" max="13827" width="11.7109375" style="14" customWidth="1"/>
    <col min="13828" max="14071" width="9.140625" style="14"/>
    <col min="14072" max="14072" width="19.28515625" style="14" bestFit="1" customWidth="1"/>
    <col min="14073" max="14073" width="29.7109375" style="14" customWidth="1"/>
    <col min="14074" max="14075" width="6.7109375" style="14" customWidth="1"/>
    <col min="14076" max="14076" width="7.42578125" style="14" customWidth="1"/>
    <col min="14077" max="14077" width="7.140625" style="14" customWidth="1"/>
    <col min="14078" max="14078" width="9.140625" style="14"/>
    <col min="14079" max="14079" width="10.28515625" style="14" customWidth="1"/>
    <col min="14080" max="14080" width="10.5703125" style="14" customWidth="1"/>
    <col min="14081" max="14081" width="14.85546875" style="14" customWidth="1"/>
    <col min="14082" max="14082" width="13.7109375" style="14" customWidth="1"/>
    <col min="14083" max="14083" width="11.7109375" style="14" customWidth="1"/>
    <col min="14084" max="14327" width="9.140625" style="14"/>
    <col min="14328" max="14328" width="19.28515625" style="14" bestFit="1" customWidth="1"/>
    <col min="14329" max="14329" width="29.7109375" style="14" customWidth="1"/>
    <col min="14330" max="14331" width="6.7109375" style="14" customWidth="1"/>
    <col min="14332" max="14332" width="7.42578125" style="14" customWidth="1"/>
    <col min="14333" max="14333" width="7.140625" style="14" customWidth="1"/>
    <col min="14334" max="14334" width="9.140625" style="14"/>
    <col min="14335" max="14335" width="10.28515625" style="14" customWidth="1"/>
    <col min="14336" max="14336" width="10.5703125" style="14" customWidth="1"/>
    <col min="14337" max="14337" width="14.85546875" style="14" customWidth="1"/>
    <col min="14338" max="14338" width="13.7109375" style="14" customWidth="1"/>
    <col min="14339" max="14339" width="11.7109375" style="14" customWidth="1"/>
    <col min="14340" max="14583" width="9.140625" style="14"/>
    <col min="14584" max="14584" width="19.28515625" style="14" bestFit="1" customWidth="1"/>
    <col min="14585" max="14585" width="29.7109375" style="14" customWidth="1"/>
    <col min="14586" max="14587" width="6.7109375" style="14" customWidth="1"/>
    <col min="14588" max="14588" width="7.42578125" style="14" customWidth="1"/>
    <col min="14589" max="14589" width="7.140625" style="14" customWidth="1"/>
    <col min="14590" max="14590" width="9.140625" style="14"/>
    <col min="14591" max="14591" width="10.28515625" style="14" customWidth="1"/>
    <col min="14592" max="14592" width="10.5703125" style="14" customWidth="1"/>
    <col min="14593" max="14593" width="14.85546875" style="14" customWidth="1"/>
    <col min="14594" max="14594" width="13.7109375" style="14" customWidth="1"/>
    <col min="14595" max="14595" width="11.7109375" style="14" customWidth="1"/>
    <col min="14596" max="14839" width="9.140625" style="14"/>
    <col min="14840" max="14840" width="19.28515625" style="14" bestFit="1" customWidth="1"/>
    <col min="14841" max="14841" width="29.7109375" style="14" customWidth="1"/>
    <col min="14842" max="14843" width="6.7109375" style="14" customWidth="1"/>
    <col min="14844" max="14844" width="7.42578125" style="14" customWidth="1"/>
    <col min="14845" max="14845" width="7.140625" style="14" customWidth="1"/>
    <col min="14846" max="14846" width="9.140625" style="14"/>
    <col min="14847" max="14847" width="10.28515625" style="14" customWidth="1"/>
    <col min="14848" max="14848" width="10.5703125" style="14" customWidth="1"/>
    <col min="14849" max="14849" width="14.85546875" style="14" customWidth="1"/>
    <col min="14850" max="14850" width="13.7109375" style="14" customWidth="1"/>
    <col min="14851" max="14851" width="11.7109375" style="14" customWidth="1"/>
    <col min="14852" max="15095" width="9.140625" style="14"/>
    <col min="15096" max="15096" width="19.28515625" style="14" bestFit="1" customWidth="1"/>
    <col min="15097" max="15097" width="29.7109375" style="14" customWidth="1"/>
    <col min="15098" max="15099" width="6.7109375" style="14" customWidth="1"/>
    <col min="15100" max="15100" width="7.42578125" style="14" customWidth="1"/>
    <col min="15101" max="15101" width="7.140625" style="14" customWidth="1"/>
    <col min="15102" max="15102" width="9.140625" style="14"/>
    <col min="15103" max="15103" width="10.28515625" style="14" customWidth="1"/>
    <col min="15104" max="15104" width="10.5703125" style="14" customWidth="1"/>
    <col min="15105" max="15105" width="14.85546875" style="14" customWidth="1"/>
    <col min="15106" max="15106" width="13.7109375" style="14" customWidth="1"/>
    <col min="15107" max="15107" width="11.7109375" style="14" customWidth="1"/>
    <col min="15108" max="15351" width="9.140625" style="14"/>
    <col min="15352" max="15352" width="19.28515625" style="14" bestFit="1" customWidth="1"/>
    <col min="15353" max="15353" width="29.7109375" style="14" customWidth="1"/>
    <col min="15354" max="15355" width="6.7109375" style="14" customWidth="1"/>
    <col min="15356" max="15356" width="7.42578125" style="14" customWidth="1"/>
    <col min="15357" max="15357" width="7.140625" style="14" customWidth="1"/>
    <col min="15358" max="15358" width="9.140625" style="14"/>
    <col min="15359" max="15359" width="10.28515625" style="14" customWidth="1"/>
    <col min="15360" max="15360" width="10.5703125" style="14" customWidth="1"/>
    <col min="15361" max="15361" width="14.85546875" style="14" customWidth="1"/>
    <col min="15362" max="15362" width="13.7109375" style="14" customWidth="1"/>
    <col min="15363" max="15363" width="11.7109375" style="14" customWidth="1"/>
    <col min="15364" max="15607" width="9.140625" style="14"/>
    <col min="15608" max="15608" width="19.28515625" style="14" bestFit="1" customWidth="1"/>
    <col min="15609" max="15609" width="29.7109375" style="14" customWidth="1"/>
    <col min="15610" max="15611" width="6.7109375" style="14" customWidth="1"/>
    <col min="15612" max="15612" width="7.42578125" style="14" customWidth="1"/>
    <col min="15613" max="15613" width="7.140625" style="14" customWidth="1"/>
    <col min="15614" max="15614" width="9.140625" style="14"/>
    <col min="15615" max="15615" width="10.28515625" style="14" customWidth="1"/>
    <col min="15616" max="15616" width="10.5703125" style="14" customWidth="1"/>
    <col min="15617" max="15617" width="14.85546875" style="14" customWidth="1"/>
    <col min="15618" max="15618" width="13.7109375" style="14" customWidth="1"/>
    <col min="15619" max="15619" width="11.7109375" style="14" customWidth="1"/>
    <col min="15620" max="15863" width="9.140625" style="14"/>
    <col min="15864" max="15864" width="19.28515625" style="14" bestFit="1" customWidth="1"/>
    <col min="15865" max="15865" width="29.7109375" style="14" customWidth="1"/>
    <col min="15866" max="15867" width="6.7109375" style="14" customWidth="1"/>
    <col min="15868" max="15868" width="7.42578125" style="14" customWidth="1"/>
    <col min="15869" max="15869" width="7.140625" style="14" customWidth="1"/>
    <col min="15870" max="15870" width="9.140625" style="14"/>
    <col min="15871" max="15871" width="10.28515625" style="14" customWidth="1"/>
    <col min="15872" max="15872" width="10.5703125" style="14" customWidth="1"/>
    <col min="15873" max="15873" width="14.85546875" style="14" customWidth="1"/>
    <col min="15874" max="15874" width="13.7109375" style="14" customWidth="1"/>
    <col min="15875" max="15875" width="11.7109375" style="14" customWidth="1"/>
    <col min="15876" max="16119" width="9.140625" style="14"/>
    <col min="16120" max="16120" width="19.28515625" style="14" bestFit="1" customWidth="1"/>
    <col min="16121" max="16121" width="29.7109375" style="14" customWidth="1"/>
    <col min="16122" max="16123" width="6.7109375" style="14" customWidth="1"/>
    <col min="16124" max="16124" width="7.42578125" style="14" customWidth="1"/>
    <col min="16125" max="16125" width="7.140625" style="14" customWidth="1"/>
    <col min="16126" max="16126" width="9.140625" style="14"/>
    <col min="16127" max="16127" width="10.28515625" style="14" customWidth="1"/>
    <col min="16128" max="16128" width="10.5703125" style="14" customWidth="1"/>
    <col min="16129" max="16129" width="14.85546875" style="14" customWidth="1"/>
    <col min="16130" max="16130" width="13.7109375" style="14" customWidth="1"/>
    <col min="16131" max="16131" width="11.7109375" style="14" customWidth="1"/>
    <col min="16132" max="16384" width="9.140625" style="14"/>
  </cols>
  <sheetData>
    <row r="2" spans="1:21" ht="18.75" x14ac:dyDescent="0.25">
      <c r="A2" s="89" t="s">
        <v>1128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18"/>
      <c r="O2" s="18"/>
      <c r="P2" s="18"/>
    </row>
    <row r="3" spans="1:21" ht="18.75" x14ac:dyDescent="0.25">
      <c r="A3" s="43" t="str">
        <f>Dengue!A3</f>
        <v>Sinan02/03/2020</v>
      </c>
      <c r="B3" s="40"/>
      <c r="C3" s="40"/>
    </row>
    <row r="4" spans="1:21" ht="19.5" customHeight="1" thickBot="1" x14ac:dyDescent="0.3">
      <c r="A4" s="39"/>
      <c r="B4" s="40"/>
      <c r="C4" s="40"/>
      <c r="F4" s="86" t="s">
        <v>869</v>
      </c>
      <c r="G4" s="87"/>
      <c r="H4" s="88"/>
      <c r="I4" s="92" t="s">
        <v>870</v>
      </c>
      <c r="J4" s="93"/>
      <c r="K4" s="93"/>
      <c r="L4" s="93"/>
      <c r="M4" s="94"/>
      <c r="N4" s="90" t="s">
        <v>1104</v>
      </c>
      <c r="O4" s="91"/>
      <c r="P4" s="91"/>
    </row>
    <row r="5" spans="1:21" ht="16.5" thickTop="1" thickBot="1" x14ac:dyDescent="0.3">
      <c r="A5" s="47" t="s">
        <v>866</v>
      </c>
      <c r="B5" s="47" t="s">
        <v>1</v>
      </c>
      <c r="C5" s="47" t="s">
        <v>1106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1126</v>
      </c>
      <c r="I5" s="51" t="s">
        <v>3</v>
      </c>
      <c r="J5" s="51" t="s">
        <v>1105</v>
      </c>
      <c r="K5" s="51" t="s">
        <v>1120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1</v>
      </c>
      <c r="B6" s="7">
        <v>310010</v>
      </c>
      <c r="C6" s="17" t="s">
        <v>1107</v>
      </c>
      <c r="D6" s="36" t="s">
        <v>8</v>
      </c>
      <c r="E6" s="36" t="s">
        <v>9</v>
      </c>
      <c r="F6" s="12">
        <f>VLOOKUP(A6,Dengue!$1:$1048576,10,FALSE)</f>
        <v>2</v>
      </c>
      <c r="G6" s="12">
        <f>VLOOKUP($A6,Chik!$1:$1048576,10,FALSE)</f>
        <v>0</v>
      </c>
      <c r="H6" s="12">
        <f>VLOOKUP($A6,zika!$1:$1048576,10,FALSE)</f>
        <v>0</v>
      </c>
      <c r="I6" s="12">
        <f>H6+F6+G6</f>
        <v>2</v>
      </c>
      <c r="J6" s="11">
        <v>6972</v>
      </c>
      <c r="K6" s="58" t="s">
        <v>1121</v>
      </c>
      <c r="L6" s="8">
        <f>I6/J6*100000</f>
        <v>28.686173264486516</v>
      </c>
      <c r="M6" s="7" t="str">
        <f>IF(L6=0,"Silencioso",IF(AND(L6&gt;0,L6&lt;100),"Baixa",IF(AND(L6&gt;=100,L6&lt;300),"Média",IF(AND(L6&gt;=300,L6&lt;500),"Alta",IF(L6&gt;=500,"Muito Alta","Avaliar")))))</f>
        <v>Baixa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76">
        <f>COUNTIF(M$5:M$857,"Muito Alta")</f>
        <v>28</v>
      </c>
      <c r="U6" s="71">
        <f>T6/T$10*100</f>
        <v>7.1794871794871788</v>
      </c>
    </row>
    <row r="7" spans="1:21" ht="15.75" x14ac:dyDescent="0.25">
      <c r="A7" s="42">
        <v>2</v>
      </c>
      <c r="B7" s="7">
        <v>310020</v>
      </c>
      <c r="C7" s="17" t="s">
        <v>1108</v>
      </c>
      <c r="D7" s="36" t="s">
        <v>11</v>
      </c>
      <c r="E7" s="36" t="s">
        <v>12</v>
      </c>
      <c r="F7" s="12">
        <f>VLOOKUP(A7,Dengue!$1:$1048576,10,FALSE)</f>
        <v>0</v>
      </c>
      <c r="G7" s="12">
        <f>VLOOKUP($A7,Chik!$1:$1048576,10,FALSE)</f>
        <v>0</v>
      </c>
      <c r="H7" s="12">
        <f>VLOOKUP($A7,zika!$1:$1048576,10,FALSE)</f>
        <v>0</v>
      </c>
      <c r="I7" s="12">
        <f>H7+F7+G7</f>
        <v>0</v>
      </c>
      <c r="J7" s="11">
        <v>23223</v>
      </c>
      <c r="K7" s="58" t="s">
        <v>1121</v>
      </c>
      <c r="L7" s="8">
        <f>I7/J7*100000</f>
        <v>0</v>
      </c>
      <c r="M7" s="7" t="str">
        <f>IF(L7=0,"Silencioso",IF(AND(L7&gt;0,L7&lt;100),"Baixa",IF(AND(L7&gt;=100,L7&lt;300),"Média",IF(AND(L7&gt;=300,L7&lt;500),"Alta",IF(L7&gt;=500,"Muito Alta","Avaliar")))))</f>
        <v>Silencioso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76">
        <f>COUNTIF(M$5:M$857,"Alta")</f>
        <v>23</v>
      </c>
      <c r="U7" s="71">
        <f>T7/T$10*100</f>
        <v>5.8974358974358969</v>
      </c>
    </row>
    <row r="8" spans="1:21" ht="15.75" x14ac:dyDescent="0.25">
      <c r="A8" s="42">
        <v>3</v>
      </c>
      <c r="B8" s="7">
        <v>310030</v>
      </c>
      <c r="C8" s="17" t="s">
        <v>1109</v>
      </c>
      <c r="D8" s="36" t="s">
        <v>14</v>
      </c>
      <c r="E8" s="36" t="s">
        <v>15</v>
      </c>
      <c r="F8" s="12">
        <f>VLOOKUP(A8,Dengue!$1:$1048576,10,FALSE)</f>
        <v>0</v>
      </c>
      <c r="G8" s="12">
        <f>VLOOKUP($A8,Chik!$1:$1048576,10,FALSE)</f>
        <v>0</v>
      </c>
      <c r="H8" s="12">
        <f>VLOOKUP($A8,zika!$1:$1048576,10,FALSE)</f>
        <v>0</v>
      </c>
      <c r="I8" s="12">
        <f>H8+F8+G8</f>
        <v>0</v>
      </c>
      <c r="J8" s="11">
        <v>13465</v>
      </c>
      <c r="K8" s="58" t="s">
        <v>1121</v>
      </c>
      <c r="L8" s="8">
        <f>I8/J8*100000</f>
        <v>0</v>
      </c>
      <c r="M8" s="7" t="str">
        <f>IF(L8=0,"Silencioso",IF(AND(L8&gt;0,L8&lt;100),"Baixa",IF(AND(L8&gt;=100,L8&lt;300),"Média",IF(AND(L8&gt;=300,L8&lt;500),"Alta",IF(L8&gt;=500,"Muito Alta","Avaliar")))))</f>
        <v>Silencioso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76">
        <f>COUNTIF(M$5:M$857,"Média")</f>
        <v>62</v>
      </c>
      <c r="U8" s="71">
        <f>T8/T$10*100</f>
        <v>15.897435897435896</v>
      </c>
    </row>
    <row r="9" spans="1:21" ht="15.75" x14ac:dyDescent="0.25">
      <c r="A9" s="42">
        <v>4</v>
      </c>
      <c r="B9" s="7">
        <v>310040</v>
      </c>
      <c r="C9" s="17" t="s">
        <v>1109</v>
      </c>
      <c r="D9" s="36" t="s">
        <v>17</v>
      </c>
      <c r="E9" s="36" t="s">
        <v>18</v>
      </c>
      <c r="F9" s="12">
        <f>VLOOKUP(A9,Dengue!$1:$1048576,10,FALSE)</f>
        <v>0</v>
      </c>
      <c r="G9" s="12">
        <f>VLOOKUP($A9,Chik!$1:$1048576,10,FALSE)</f>
        <v>0</v>
      </c>
      <c r="H9" s="12">
        <f>VLOOKUP($A9,zika!$1:$1048576,10,FALSE)</f>
        <v>0</v>
      </c>
      <c r="I9" s="12">
        <f>H9+F9+G9</f>
        <v>0</v>
      </c>
      <c r="J9" s="11">
        <v>3994</v>
      </c>
      <c r="K9" s="58" t="s">
        <v>1121</v>
      </c>
      <c r="L9" s="8">
        <f>I9/J9*100000</f>
        <v>0</v>
      </c>
      <c r="M9" s="7" t="str">
        <f>IF(L9=0,"Silencioso",IF(AND(L9&gt;0,L9&lt;100),"Baixa",IF(AND(L9&gt;=100,L9&lt;300),"Média",IF(AND(L9&gt;=300,L9&lt;500),"Alta",IF(L9&gt;=500,"Muito Alta","Avaliar")))))</f>
        <v>Silencioso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76">
        <f>COUNTIF(M$5:M$857,"Baixa")</f>
        <v>349</v>
      </c>
      <c r="U9" s="71">
        <f>T9/T$10*100</f>
        <v>89.487179487179489</v>
      </c>
    </row>
    <row r="10" spans="1:21" ht="16.5" thickBot="1" x14ac:dyDescent="0.3">
      <c r="A10" s="42">
        <v>5</v>
      </c>
      <c r="B10" s="7">
        <v>310050</v>
      </c>
      <c r="C10" s="17" t="s">
        <v>1110</v>
      </c>
      <c r="D10" s="36" t="s">
        <v>20</v>
      </c>
      <c r="E10" s="36" t="s">
        <v>21</v>
      </c>
      <c r="F10" s="12">
        <f>VLOOKUP(A10,Dengue!$1:$1048576,10,FALSE)</f>
        <v>20</v>
      </c>
      <c r="G10" s="12">
        <f>VLOOKUP($A10,Chik!$1:$1048576,10,FALSE)</f>
        <v>1</v>
      </c>
      <c r="H10" s="12">
        <f>VLOOKUP($A10,zika!$1:$1048576,10,FALSE)</f>
        <v>1</v>
      </c>
      <c r="I10" s="12">
        <f>H10+F10+G10</f>
        <v>22</v>
      </c>
      <c r="J10" s="11">
        <v>9575</v>
      </c>
      <c r="K10" s="58" t="s">
        <v>1121</v>
      </c>
      <c r="L10" s="8">
        <f>I10/J10*100000</f>
        <v>229.76501305483026</v>
      </c>
      <c r="M10" s="7" t="str">
        <f>IF(L10=0,"Silencioso",IF(AND(L10&gt;0,L10&lt;100),"Baixa",IF(AND(L10&gt;=100,L10&lt;300),"Média",IF(AND(L10&gt;=300,L10&lt;500),"Alta",IF(L10&gt;=500,"Muito Alta","Avaliar")))))</f>
        <v>Média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76">
        <f>COUNTIF(M$5:M$857,"Silencioso")</f>
        <v>390</v>
      </c>
      <c r="U10" s="71">
        <f>T10/T$10*100</f>
        <v>100</v>
      </c>
    </row>
    <row r="11" spans="1:21" ht="17.25" thickTop="1" thickBot="1" x14ac:dyDescent="0.3">
      <c r="A11" s="42">
        <v>6</v>
      </c>
      <c r="B11" s="7">
        <v>310060</v>
      </c>
      <c r="C11" s="17" t="s">
        <v>1110</v>
      </c>
      <c r="D11" s="36" t="s">
        <v>22</v>
      </c>
      <c r="E11" s="36" t="s">
        <v>23</v>
      </c>
      <c r="F11" s="12">
        <f>VLOOKUP(A11,Dengue!$1:$1048576,10,FALSE)</f>
        <v>0</v>
      </c>
      <c r="G11" s="12">
        <f>VLOOKUP($A11,Chik!$1:$1048576,10,FALSE)</f>
        <v>0</v>
      </c>
      <c r="H11" s="12">
        <f>VLOOKUP($A11,zika!$1:$1048576,10,FALSE)</f>
        <v>0</v>
      </c>
      <c r="I11" s="12">
        <f>H11+F11+G11</f>
        <v>0</v>
      </c>
      <c r="J11" s="11">
        <v>13600</v>
      </c>
      <c r="K11" s="58" t="s">
        <v>1121</v>
      </c>
      <c r="L11" s="8">
        <f>I11/J11*100000</f>
        <v>0</v>
      </c>
      <c r="M11" s="7" t="str">
        <f>IF(L11=0,"Silencioso",IF(AND(L11&gt;0,L11&lt;100),"Baixa",IF(AND(L11&gt;=100,L11&lt;300),"Média",IF(AND(L11&gt;=300,L11&lt;500),"Alta",IF(L11&gt;=500,"Muito Alta","Avaliar")))))</f>
        <v>Silencioso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218.46153846153845</v>
      </c>
    </row>
    <row r="12" spans="1:21" ht="16.5" thickTop="1" x14ac:dyDescent="0.25">
      <c r="A12" s="42">
        <v>7</v>
      </c>
      <c r="B12" s="7">
        <v>310070</v>
      </c>
      <c r="C12" s="17" t="s">
        <v>1111</v>
      </c>
      <c r="D12" s="36" t="s">
        <v>24</v>
      </c>
      <c r="E12" s="36" t="s">
        <v>25</v>
      </c>
      <c r="F12" s="12">
        <f>VLOOKUP(A12,Dengue!$1:$1048576,10,FALSE)</f>
        <v>1</v>
      </c>
      <c r="G12" s="12">
        <f>VLOOKUP($A12,Chik!$1:$1048576,10,FALSE)</f>
        <v>0</v>
      </c>
      <c r="H12" s="12">
        <f>VLOOKUP($A12,zika!$1:$1048576,10,FALSE)</f>
        <v>0</v>
      </c>
      <c r="I12" s="12">
        <f>H12+F12+G12</f>
        <v>1</v>
      </c>
      <c r="J12" s="11">
        <v>2005</v>
      </c>
      <c r="K12" s="58" t="s">
        <v>1121</v>
      </c>
      <c r="L12" s="8">
        <f>I12/J12*100000</f>
        <v>49.875311720698249</v>
      </c>
      <c r="M12" s="7" t="str">
        <f>IF(L12=0,"Silencioso",IF(AND(L12&gt;0,L12&lt;100),"Baixa",IF(AND(L12&gt;=100,L12&lt;300),"Média",IF(AND(L12&gt;=300,L12&lt;500),"Alta",IF(L12&gt;=500,"Muito Alta","Avaliar")))))</f>
        <v>Baixa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78"/>
      <c r="T12" s="78"/>
      <c r="U12" s="78"/>
    </row>
    <row r="13" spans="1:21" ht="15.75" x14ac:dyDescent="0.25">
      <c r="A13" s="42">
        <v>8</v>
      </c>
      <c r="B13" s="7">
        <v>310080</v>
      </c>
      <c r="C13" s="17" t="s">
        <v>1112</v>
      </c>
      <c r="D13" s="36" t="s">
        <v>26</v>
      </c>
      <c r="E13" s="36" t="s">
        <v>27</v>
      </c>
      <c r="F13" s="12">
        <f>VLOOKUP(A13,Dengue!$1:$1048576,10,FALSE)</f>
        <v>6</v>
      </c>
      <c r="G13" s="12">
        <f>VLOOKUP($A13,Chik!$1:$1048576,10,FALSE)</f>
        <v>0</v>
      </c>
      <c r="H13" s="12">
        <f>VLOOKUP($A13,zika!$1:$1048576,10,FALSE)</f>
        <v>0</v>
      </c>
      <c r="I13" s="12">
        <f>H13+F13+G13</f>
        <v>6</v>
      </c>
      <c r="J13" s="11">
        <v>4448</v>
      </c>
      <c r="K13" s="58" t="s">
        <v>1121</v>
      </c>
      <c r="L13" s="8">
        <f>I13/J13*100000</f>
        <v>134.89208633093526</v>
      </c>
      <c r="M13" s="7" t="str">
        <f>IF(L13=0,"Silencioso",IF(AND(L13&gt;0,L13&lt;100),"Baixa",IF(AND(L13&gt;=100,L13&lt;300),"Média",IF(AND(L13&gt;=300,L13&lt;500),"Alta",IF(L13&gt;=500,"Muito Alta","Avaliar")))))</f>
        <v>Média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78"/>
      <c r="T13" s="78"/>
      <c r="U13" s="78"/>
    </row>
    <row r="14" spans="1:21" ht="15.75" x14ac:dyDescent="0.25">
      <c r="A14" s="42">
        <v>9</v>
      </c>
      <c r="B14" s="7">
        <v>310090</v>
      </c>
      <c r="C14" s="17" t="s">
        <v>1113</v>
      </c>
      <c r="D14" s="36" t="s">
        <v>28</v>
      </c>
      <c r="E14" s="36" t="s">
        <v>29</v>
      </c>
      <c r="F14" s="12">
        <f>VLOOKUP(A14,Dengue!$1:$1048576,10,FALSE)</f>
        <v>3</v>
      </c>
      <c r="G14" s="12">
        <f>VLOOKUP($A14,Chik!$1:$1048576,10,FALSE)</f>
        <v>0</v>
      </c>
      <c r="H14" s="12">
        <f>VLOOKUP($A14,zika!$1:$1048576,10,FALSE)</f>
        <v>0</v>
      </c>
      <c r="I14" s="12">
        <f>H14+F14+G14</f>
        <v>3</v>
      </c>
      <c r="J14" s="11">
        <v>19166</v>
      </c>
      <c r="K14" s="58" t="s">
        <v>1121</v>
      </c>
      <c r="L14" s="8">
        <f>I14/J14*100000</f>
        <v>15.652718355421056</v>
      </c>
      <c r="M14" s="7" t="str">
        <f>IF(L14=0,"Silencioso",IF(AND(L14&gt;0,L14&lt;100),"Baixa",IF(AND(L14&gt;=100,L14&lt;300),"Média",IF(AND(L14&gt;=300,L14&lt;500),"Alta",IF(L14&gt;=500,"Muito Alta","Avaliar")))))</f>
        <v>Baixa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78"/>
      <c r="T14" s="78"/>
      <c r="U14" s="78"/>
    </row>
    <row r="15" spans="1:21" ht="15.75" x14ac:dyDescent="0.25">
      <c r="A15" s="42">
        <v>10</v>
      </c>
      <c r="B15" s="7">
        <v>310100</v>
      </c>
      <c r="C15" s="17" t="s">
        <v>1113</v>
      </c>
      <c r="D15" s="36" t="s">
        <v>30</v>
      </c>
      <c r="E15" s="36" t="s">
        <v>31</v>
      </c>
      <c r="F15" s="12">
        <f>VLOOKUP(A15,Dengue!$1:$1048576,10,FALSE)</f>
        <v>0</v>
      </c>
      <c r="G15" s="12">
        <f>VLOOKUP($A15,Chik!$1:$1048576,10,FALSE)</f>
        <v>0</v>
      </c>
      <c r="H15" s="12">
        <f>VLOOKUP($A15,zika!$1:$1048576,10,FALSE)</f>
        <v>0</v>
      </c>
      <c r="I15" s="12">
        <f>H15+F15+G15</f>
        <v>0</v>
      </c>
      <c r="J15" s="11">
        <v>13477</v>
      </c>
      <c r="K15" s="58" t="s">
        <v>1121</v>
      </c>
      <c r="L15" s="8">
        <f>I15/J15*100000</f>
        <v>0</v>
      </c>
      <c r="M15" s="7" t="str">
        <f>IF(L15=0,"Silencioso",IF(AND(L15&gt;0,L15&lt;100),"Baixa",IF(AND(L15&gt;=100,L15&lt;300),"Média",IF(AND(L15&gt;=300,L15&lt;500),"Alta",IF(L15&gt;=500,"Muito Alta","Avaliar")))))</f>
        <v>Silencioso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78"/>
      <c r="T15" s="78"/>
      <c r="U15" s="78"/>
    </row>
    <row r="16" spans="1:21" ht="15.75" x14ac:dyDescent="0.25">
      <c r="A16" s="42">
        <v>11</v>
      </c>
      <c r="B16" s="7">
        <v>310110</v>
      </c>
      <c r="C16" s="17" t="s">
        <v>1110</v>
      </c>
      <c r="D16" s="36" t="s">
        <v>22</v>
      </c>
      <c r="E16" s="36" t="s">
        <v>32</v>
      </c>
      <c r="F16" s="12">
        <f>VLOOKUP(A16,Dengue!$1:$1048576,10,FALSE)</f>
        <v>17</v>
      </c>
      <c r="G16" s="12">
        <f>VLOOKUP($A16,Chik!$1:$1048576,10,FALSE)</f>
        <v>0</v>
      </c>
      <c r="H16" s="12">
        <f>VLOOKUP($A16,zika!$1:$1048576,10,FALSE)</f>
        <v>1</v>
      </c>
      <c r="I16" s="12">
        <f>H16+F16+G16</f>
        <v>18</v>
      </c>
      <c r="J16" s="11">
        <v>25193</v>
      </c>
      <c r="K16" s="58" t="s">
        <v>1122</v>
      </c>
      <c r="L16" s="8">
        <f>I16/J16*100000</f>
        <v>71.448418211407926</v>
      </c>
      <c r="M16" s="7" t="str">
        <f>IF(L16=0,"Silencioso",IF(AND(L16&gt;0,L16&lt;100),"Baixa",IF(AND(L16&gt;=100,L16&lt;300),"Média",IF(AND(L16&gt;=300,L16&lt;500),"Alta",IF(L16&gt;=500,"Muito Alta","Avaliar")))))</f>
        <v>Baixa</v>
      </c>
      <c r="N16" s="7">
        <f>VLOOKUP($B16,LIRAa!$1:$1048576,3,FALSE)</f>
        <v>4.3</v>
      </c>
      <c r="O16" s="7">
        <f>VLOOKUP($B16,LIRAa!$1:$1048576,4,FALSE)</f>
        <v>5.6</v>
      </c>
      <c r="P16" s="7">
        <f>VLOOKUP($B16,LIRAa!$1:$1048576,5,FALSE)</f>
        <v>3</v>
      </c>
      <c r="S16" s="78"/>
      <c r="T16" s="78"/>
      <c r="U16" s="78"/>
    </row>
    <row r="17" spans="1:21" ht="15.75" x14ac:dyDescent="0.25">
      <c r="A17" s="42">
        <v>12</v>
      </c>
      <c r="B17" s="7">
        <v>310120</v>
      </c>
      <c r="C17" s="17" t="s">
        <v>1114</v>
      </c>
      <c r="D17" s="36" t="s">
        <v>33</v>
      </c>
      <c r="E17" s="36" t="s">
        <v>34</v>
      </c>
      <c r="F17" s="12">
        <f>VLOOKUP(A17,Dengue!$1:$1048576,10,FALSE)</f>
        <v>0</v>
      </c>
      <c r="G17" s="12">
        <f>VLOOKUP($A17,Chik!$1:$1048576,10,FALSE)</f>
        <v>0</v>
      </c>
      <c r="H17" s="12">
        <f>VLOOKUP($A17,zika!$1:$1048576,10,FALSE)</f>
        <v>0</v>
      </c>
      <c r="I17" s="12">
        <f>H17+F17+G17</f>
        <v>0</v>
      </c>
      <c r="J17" s="11">
        <v>6032</v>
      </c>
      <c r="K17" s="58" t="s">
        <v>1121</v>
      </c>
      <c r="L17" s="8">
        <f>I17/J17*100000</f>
        <v>0</v>
      </c>
      <c r="M17" s="7" t="str">
        <f>IF(L17=0,"Silencioso",IF(AND(L17&gt;0,L17&lt;100),"Baixa",IF(AND(L17&gt;=100,L17&lt;300),"Média",IF(AND(L17&gt;=300,L17&lt;500),"Alta",IF(L17&gt;=500,"Muito Alta","Avaliar")))))</f>
        <v>Silencioso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78"/>
      <c r="T17" s="78"/>
      <c r="U17" s="78"/>
    </row>
    <row r="18" spans="1:21" ht="15.75" x14ac:dyDescent="0.25">
      <c r="A18" s="42">
        <v>13</v>
      </c>
      <c r="B18" s="7">
        <v>310130</v>
      </c>
      <c r="C18" s="17" t="s">
        <v>1114</v>
      </c>
      <c r="D18" s="36" t="s">
        <v>33</v>
      </c>
      <c r="E18" s="36" t="s">
        <v>35</v>
      </c>
      <c r="F18" s="12">
        <f>VLOOKUP(A18,Dengue!$1:$1048576,10,FALSE)</f>
        <v>1</v>
      </c>
      <c r="G18" s="12">
        <f>VLOOKUP($A18,Chik!$1:$1048576,10,FALSE)</f>
        <v>0</v>
      </c>
      <c r="H18" s="12">
        <f>VLOOKUP($A18,zika!$1:$1048576,10,FALSE)</f>
        <v>0</v>
      </c>
      <c r="I18" s="12">
        <f>H18+F18+G18</f>
        <v>1</v>
      </c>
      <c r="J18" s="11">
        <v>2683</v>
      </c>
      <c r="K18" s="58" t="s">
        <v>1121</v>
      </c>
      <c r="L18" s="8">
        <f>I18/J18*100000</f>
        <v>37.271710771524411</v>
      </c>
      <c r="M18" s="7" t="str">
        <f>IF(L18=0,"Silencioso",IF(AND(L18&gt;0,L18&lt;100),"Baixa",IF(AND(L18&gt;=100,L18&lt;300),"Média",IF(AND(L18&gt;=300,L18&lt;500),"Alta",IF(L18&gt;=500,"Muito Alta","Avaliar")))))</f>
        <v>Baixa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78"/>
      <c r="T18" s="78"/>
      <c r="U18" s="78"/>
    </row>
    <row r="19" spans="1:21" ht="15.75" x14ac:dyDescent="0.25">
      <c r="A19" s="42">
        <v>14</v>
      </c>
      <c r="B19" s="7">
        <v>310140</v>
      </c>
      <c r="C19" s="17" t="s">
        <v>1114</v>
      </c>
      <c r="D19" s="36" t="s">
        <v>36</v>
      </c>
      <c r="E19" s="36" t="s">
        <v>37</v>
      </c>
      <c r="F19" s="12">
        <f>VLOOKUP(A19,Dengue!$1:$1048576,10,FALSE)</f>
        <v>0</v>
      </c>
      <c r="G19" s="12">
        <f>VLOOKUP($A19,Chik!$1:$1048576,10,FALSE)</f>
        <v>0</v>
      </c>
      <c r="H19" s="12">
        <f>VLOOKUP($A19,zika!$1:$1048576,10,FALSE)</f>
        <v>0</v>
      </c>
      <c r="I19" s="12">
        <f>H19+F19+G19</f>
        <v>0</v>
      </c>
      <c r="J19" s="11">
        <v>3003</v>
      </c>
      <c r="K19" s="58" t="s">
        <v>1121</v>
      </c>
      <c r="L19" s="8">
        <f>I19/J19*100000</f>
        <v>0</v>
      </c>
      <c r="M19" s="7" t="str">
        <f>IF(L19=0,"Silencioso",IF(AND(L19&gt;0,L19&lt;100),"Baixa",IF(AND(L19&gt;=100,L19&lt;300),"Média",IF(AND(L19&gt;=300,L19&lt;500),"Alta",IF(L19&gt;=500,"Muito Alta","Avaliar")))))</f>
        <v>Silencioso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38"/>
    </row>
    <row r="20" spans="1:21" ht="15.75" x14ac:dyDescent="0.25">
      <c r="A20" s="42">
        <v>15</v>
      </c>
      <c r="B20" s="7">
        <v>310150</v>
      </c>
      <c r="C20" s="17" t="s">
        <v>1115</v>
      </c>
      <c r="D20" s="36" t="s">
        <v>38</v>
      </c>
      <c r="E20" s="36" t="s">
        <v>39</v>
      </c>
      <c r="F20" s="12">
        <f>VLOOKUP(A20,Dengue!$1:$1048576,10,FALSE)</f>
        <v>2</v>
      </c>
      <c r="G20" s="12">
        <f>VLOOKUP($A20,Chik!$1:$1048576,10,FALSE)</f>
        <v>1</v>
      </c>
      <c r="H20" s="12">
        <f>VLOOKUP($A20,zika!$1:$1048576,10,FALSE)</f>
        <v>0</v>
      </c>
      <c r="I20" s="12">
        <f>H20+F20+G20</f>
        <v>3</v>
      </c>
      <c r="J20" s="11">
        <v>35321</v>
      </c>
      <c r="K20" s="58" t="s">
        <v>1122</v>
      </c>
      <c r="L20" s="8">
        <f>I20/J20*100000</f>
        <v>8.4935307607372383</v>
      </c>
      <c r="M20" s="7" t="str">
        <f>IF(L20=0,"Silencioso",IF(AND(L20&gt;0,L20&lt;100),"Baixa",IF(AND(L20&gt;=100,L20&lt;300),"Média",IF(AND(L20&gt;=300,L20&lt;500),"Alta",IF(L20&gt;=500,"Muito Alta","Avaliar")))))</f>
        <v>Baixa</v>
      </c>
      <c r="N20" s="7">
        <f>VLOOKUP($B20,LIRAa!$1:$1048576,3,FALSE)</f>
        <v>1.6</v>
      </c>
      <c r="O20" s="7">
        <f>VLOOKUP($B20,LIRAa!$1:$1048576,4,FALSE)</f>
        <v>2.6</v>
      </c>
      <c r="P20" s="7">
        <f>VLOOKUP($B20,LIRAa!$1:$1048576,5,FALSE)</f>
        <v>1.9</v>
      </c>
      <c r="S20" s="78"/>
      <c r="T20" s="78"/>
      <c r="U20" s="78"/>
    </row>
    <row r="21" spans="1:21" ht="15.75" x14ac:dyDescent="0.25">
      <c r="A21" s="42">
        <v>16</v>
      </c>
      <c r="B21" s="7">
        <v>310160</v>
      </c>
      <c r="C21" s="17" t="s">
        <v>1114</v>
      </c>
      <c r="D21" s="36" t="s">
        <v>40</v>
      </c>
      <c r="E21" s="36" t="s">
        <v>40</v>
      </c>
      <c r="F21" s="12">
        <f>VLOOKUP(A21,Dengue!$1:$1048576,10,FALSE)</f>
        <v>72</v>
      </c>
      <c r="G21" s="12">
        <f>VLOOKUP($A21,Chik!$1:$1048576,10,FALSE)</f>
        <v>0</v>
      </c>
      <c r="H21" s="12">
        <f>VLOOKUP($A21,zika!$1:$1048576,10,FALSE)</f>
        <v>0</v>
      </c>
      <c r="I21" s="12">
        <f>H21+F21+G21</f>
        <v>72</v>
      </c>
      <c r="J21" s="11">
        <v>79481</v>
      </c>
      <c r="K21" s="58" t="s">
        <v>1123</v>
      </c>
      <c r="L21" s="8">
        <f>I21/J21*100000</f>
        <v>90.587687623457185</v>
      </c>
      <c r="M21" s="7" t="str">
        <f>IF(L21=0,"Silencioso",IF(AND(L21&gt;0,L21&lt;100),"Baixa",IF(AND(L21&gt;=100,L21&lt;300),"Média",IF(AND(L21&gt;=300,L21&lt;500),"Alta",IF(L21&gt;=500,"Muito Alta","Avaliar")))))</f>
        <v>Baixa</v>
      </c>
      <c r="N21" s="7">
        <f>VLOOKUP($B21,LIRAa!$1:$1048576,3,FALSE)</f>
        <v>0.9</v>
      </c>
      <c r="O21" s="7">
        <f>VLOOKUP($B21,LIRAa!$1:$1048576,4,FALSE)</f>
        <v>2.5</v>
      </c>
      <c r="P21" s="7">
        <f>VLOOKUP($B21,LIRAa!$1:$1048576,5,FALSE)</f>
        <v>1.6</v>
      </c>
      <c r="S21" s="78"/>
      <c r="T21" s="78"/>
      <c r="U21" s="78"/>
    </row>
    <row r="22" spans="1:21" ht="15.75" x14ac:dyDescent="0.25">
      <c r="A22" s="42">
        <v>17</v>
      </c>
      <c r="B22" s="7">
        <v>310163</v>
      </c>
      <c r="C22" s="17" t="s">
        <v>1116</v>
      </c>
      <c r="D22" s="36" t="s">
        <v>41</v>
      </c>
      <c r="E22" s="36" t="s">
        <v>42</v>
      </c>
      <c r="F22" s="12">
        <f>VLOOKUP(A22,Dengue!$1:$1048576,10,FALSE)</f>
        <v>0</v>
      </c>
      <c r="G22" s="12">
        <f>VLOOKUP($A22,Chik!$1:$1048576,10,FALSE)</f>
        <v>0</v>
      </c>
      <c r="H22" s="12">
        <f>VLOOKUP($A22,zika!$1:$1048576,10,FALSE)</f>
        <v>0</v>
      </c>
      <c r="I22" s="12">
        <f>H22+F22+G22</f>
        <v>0</v>
      </c>
      <c r="J22" s="11">
        <v>6831</v>
      </c>
      <c r="K22" s="58" t="s">
        <v>1121</v>
      </c>
      <c r="L22" s="8">
        <f>I22/J22*100000</f>
        <v>0</v>
      </c>
      <c r="M22" s="7" t="str">
        <f>IF(L22=0,"Silencioso",IF(AND(L22&gt;0,L22&lt;100),"Baixa",IF(AND(L22&gt;=100,L22&lt;300),"Média",IF(AND(L22&gt;=300,L22&lt;500),"Alta",IF(L22&gt;=500,"Muito Alta","Avaliar")))))</f>
        <v>Silencioso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78"/>
      <c r="T22" s="78"/>
      <c r="U22" s="78"/>
    </row>
    <row r="23" spans="1:21" ht="15.75" x14ac:dyDescent="0.25">
      <c r="A23" s="42">
        <v>18</v>
      </c>
      <c r="B23" s="7">
        <v>310170</v>
      </c>
      <c r="C23" s="17" t="s">
        <v>1113</v>
      </c>
      <c r="D23" s="36" t="s">
        <v>30</v>
      </c>
      <c r="E23" s="36" t="s">
        <v>43</v>
      </c>
      <c r="F23" s="12">
        <f>VLOOKUP(A23,Dengue!$1:$1048576,10,FALSE)</f>
        <v>12</v>
      </c>
      <c r="G23" s="12">
        <f>VLOOKUP($A23,Chik!$1:$1048576,10,FALSE)</f>
        <v>0</v>
      </c>
      <c r="H23" s="12">
        <f>VLOOKUP($A23,zika!$1:$1048576,10,FALSE)</f>
        <v>0</v>
      </c>
      <c r="I23" s="12">
        <f>H23+F23+G23</f>
        <v>12</v>
      </c>
      <c r="J23" s="11">
        <v>41642</v>
      </c>
      <c r="K23" s="58" t="s">
        <v>1122</v>
      </c>
      <c r="L23" s="8">
        <f>I23/J23*100000</f>
        <v>28.817059699342011</v>
      </c>
      <c r="M23" s="7" t="str">
        <f>IF(L23=0,"Silencioso",IF(AND(L23&gt;0,L23&lt;100),"Baixa",IF(AND(L23&gt;=100,L23&lt;300),"Média",IF(AND(L23&gt;=300,L23&lt;500),"Alta",IF(L23&gt;=500,"Muito Alta","Avaliar")))))</f>
        <v>Baixa</v>
      </c>
      <c r="N23" s="7">
        <f>VLOOKUP($B23,LIRAa!$1:$1048576,3,FALSE)</f>
        <v>1.3</v>
      </c>
      <c r="O23" s="7">
        <f>VLOOKUP($B23,LIRAa!$1:$1048576,4,FALSE)</f>
        <v>2.1</v>
      </c>
      <c r="P23" s="7">
        <f>VLOOKUP($B23,LIRAa!$1:$1048576,5,FALSE)</f>
        <v>0.6</v>
      </c>
      <c r="S23" s="38"/>
    </row>
    <row r="24" spans="1:21" ht="15.75" x14ac:dyDescent="0.25">
      <c r="A24" s="42">
        <v>19</v>
      </c>
      <c r="B24" s="7">
        <v>310180</v>
      </c>
      <c r="C24" s="17" t="s">
        <v>1110</v>
      </c>
      <c r="D24" s="36" t="s">
        <v>22</v>
      </c>
      <c r="E24" s="36" t="s">
        <v>44</v>
      </c>
      <c r="F24" s="12">
        <f>VLOOKUP(A24,Dengue!$1:$1048576,10,FALSE)</f>
        <v>2</v>
      </c>
      <c r="G24" s="12">
        <f>VLOOKUP($A24,Chik!$1:$1048576,10,FALSE)</f>
        <v>0</v>
      </c>
      <c r="H24" s="12">
        <f>VLOOKUP($A24,zika!$1:$1048576,10,FALSE)</f>
        <v>0</v>
      </c>
      <c r="I24" s="12">
        <f>H24+F24+G24</f>
        <v>2</v>
      </c>
      <c r="J24" s="11">
        <v>7411</v>
      </c>
      <c r="K24" s="58" t="s">
        <v>1121</v>
      </c>
      <c r="L24" s="8">
        <f>I24/J24*100000</f>
        <v>26.986911347996223</v>
      </c>
      <c r="M24" s="7" t="str">
        <f>IF(L24=0,"Silencioso",IF(AND(L24&gt;0,L24&lt;100),"Baixa",IF(AND(L24&gt;=100,L24&lt;300),"Média",IF(AND(L24&gt;=300,L24&lt;500),"Alta",IF(L24&gt;=500,"Muito Alta","Avaliar")))))</f>
        <v>Baixa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21" ht="15.75" x14ac:dyDescent="0.25">
      <c r="A25" s="42">
        <v>20</v>
      </c>
      <c r="B25" s="7">
        <v>310190</v>
      </c>
      <c r="C25" s="17" t="s">
        <v>1114</v>
      </c>
      <c r="D25" s="36" t="s">
        <v>45</v>
      </c>
      <c r="E25" s="36" t="s">
        <v>46</v>
      </c>
      <c r="F25" s="12">
        <f>VLOOKUP(A25,Dengue!$1:$1048576,10,FALSE)</f>
        <v>7</v>
      </c>
      <c r="G25" s="12">
        <f>VLOOKUP($A25,Chik!$1:$1048576,10,FALSE)</f>
        <v>0</v>
      </c>
      <c r="H25" s="12">
        <f>VLOOKUP($A25,zika!$1:$1048576,10,FALSE)</f>
        <v>0</v>
      </c>
      <c r="I25" s="12">
        <f>H25+F25+G25</f>
        <v>7</v>
      </c>
      <c r="J25" s="11">
        <v>19745</v>
      </c>
      <c r="K25" s="58" t="s">
        <v>1121</v>
      </c>
      <c r="L25" s="8">
        <f>I25/J25*100000</f>
        <v>35.452013167890605</v>
      </c>
      <c r="M25" s="7" t="str">
        <f>IF(L25=0,"Silencioso",IF(AND(L25&gt;0,L25&lt;100),"Baixa",IF(AND(L25&gt;=100,L25&lt;300),"Média",IF(AND(L25&gt;=300,L25&lt;500),"Alta",IF(L25&gt;=500,"Muito Alta","Avaliar")))))</f>
        <v>Baixa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21" ht="15.75" x14ac:dyDescent="0.25">
      <c r="A26" s="42">
        <v>21</v>
      </c>
      <c r="B26" s="7">
        <v>310200</v>
      </c>
      <c r="C26" s="17" t="s">
        <v>1114</v>
      </c>
      <c r="D26" s="36" t="s">
        <v>40</v>
      </c>
      <c r="E26" s="36" t="s">
        <v>47</v>
      </c>
      <c r="F26" s="12">
        <f>VLOOKUP(A26,Dengue!$1:$1048576,10,FALSE)</f>
        <v>2</v>
      </c>
      <c r="G26" s="12">
        <f>VLOOKUP($A26,Chik!$1:$1048576,10,FALSE)</f>
        <v>0</v>
      </c>
      <c r="H26" s="12">
        <f>VLOOKUP($A26,zika!$1:$1048576,10,FALSE)</f>
        <v>0</v>
      </c>
      <c r="I26" s="12">
        <f>H26+F26+G26</f>
        <v>2</v>
      </c>
      <c r="J26" s="11">
        <v>14414</v>
      </c>
      <c r="K26" s="58" t="s">
        <v>1121</v>
      </c>
      <c r="L26" s="8">
        <f>I26/J26*100000</f>
        <v>13.875398917718885</v>
      </c>
      <c r="M26" s="7" t="str">
        <f>IF(L26=0,"Silencioso",IF(AND(L26&gt;0,L26&lt;100),"Baixa",IF(AND(L26&gt;=100,L26&lt;300),"Média",IF(AND(L26&gt;=300,L26&lt;500),"Alta",IF(L26&gt;=500,"Muito Alta","Avaliar")))))</f>
        <v>Baixa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21" ht="15.75" x14ac:dyDescent="0.25">
      <c r="A27" s="42">
        <v>22</v>
      </c>
      <c r="B27" s="7">
        <v>310205</v>
      </c>
      <c r="C27" s="17" t="s">
        <v>1109</v>
      </c>
      <c r="D27" s="36" t="s">
        <v>14</v>
      </c>
      <c r="E27" s="36" t="s">
        <v>48</v>
      </c>
      <c r="F27" s="12">
        <f>VLOOKUP(A27,Dengue!$1:$1048576,10,FALSE)</f>
        <v>0</v>
      </c>
      <c r="G27" s="12">
        <f>VLOOKUP($A27,Chik!$1:$1048576,10,FALSE)</f>
        <v>0</v>
      </c>
      <c r="H27" s="12">
        <f>VLOOKUP($A27,zika!$1:$1048576,10,FALSE)</f>
        <v>0</v>
      </c>
      <c r="I27" s="12">
        <f>H27+F27+G27</f>
        <v>0</v>
      </c>
      <c r="J27" s="11">
        <v>5799</v>
      </c>
      <c r="K27" s="58" t="s">
        <v>1121</v>
      </c>
      <c r="L27" s="8">
        <f>I27/J27*100000</f>
        <v>0</v>
      </c>
      <c r="M27" s="7" t="str">
        <f>IF(L27=0,"Silencioso",IF(AND(L27&gt;0,L27&lt;100),"Baixa",IF(AND(L27&gt;=100,L27&lt;300),"Média",IF(AND(L27&gt;=300,L27&lt;500),"Alta",IF(L27&gt;=500,"Muito Alta","Avaliar")))))</f>
        <v>Silencioso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78"/>
      <c r="T27" s="78"/>
      <c r="U27" s="78"/>
    </row>
    <row r="28" spans="1:21" ht="15.75" x14ac:dyDescent="0.25">
      <c r="A28" s="42">
        <v>23</v>
      </c>
      <c r="B28" s="7">
        <v>315350</v>
      </c>
      <c r="C28" s="17" t="s">
        <v>1109</v>
      </c>
      <c r="D28" s="36" t="s">
        <v>14</v>
      </c>
      <c r="E28" s="36" t="s">
        <v>49</v>
      </c>
      <c r="F28" s="12">
        <f>VLOOKUP(A28,Dengue!$1:$1048576,10,FALSE)</f>
        <v>50</v>
      </c>
      <c r="G28" s="12">
        <f>VLOOKUP($A28,Chik!$1:$1048576,10,FALSE)</f>
        <v>0</v>
      </c>
      <c r="H28" s="12">
        <f>VLOOKUP($A28,zika!$1:$1048576,10,FALSE)</f>
        <v>0</v>
      </c>
      <c r="I28" s="12">
        <f>H28+F28+G28</f>
        <v>50</v>
      </c>
      <c r="J28" s="11">
        <v>8333</v>
      </c>
      <c r="K28" s="58" t="s">
        <v>1121</v>
      </c>
      <c r="L28" s="8">
        <f>I28/J28*100000</f>
        <v>600.02400096003839</v>
      </c>
      <c r="M28" s="7" t="str">
        <f>IF(L28=0,"Silencioso",IF(AND(L28&gt;0,L28&lt;100),"Baixa",IF(AND(L28&gt;=100,L28&lt;300),"Média",IF(AND(L28&gt;=300,L28&lt;500),"Alta",IF(L28&gt;=500,"Muito Alta","Avaliar")))))</f>
        <v>Muito Alta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38"/>
    </row>
    <row r="29" spans="1:21" ht="15.75" x14ac:dyDescent="0.25">
      <c r="A29" s="42">
        <v>24</v>
      </c>
      <c r="B29" s="7">
        <v>310210</v>
      </c>
      <c r="C29" s="17" t="s">
        <v>1116</v>
      </c>
      <c r="D29" s="36" t="s">
        <v>41</v>
      </c>
      <c r="E29" s="36" t="s">
        <v>50</v>
      </c>
      <c r="F29" s="12">
        <f>VLOOKUP(A29,Dengue!$1:$1048576,10,FALSE)</f>
        <v>0</v>
      </c>
      <c r="G29" s="12">
        <f>VLOOKUP($A29,Chik!$1:$1048576,10,FALSE)</f>
        <v>0</v>
      </c>
      <c r="H29" s="12">
        <f>VLOOKUP($A29,zika!$1:$1048576,10,FALSE)</f>
        <v>0</v>
      </c>
      <c r="I29" s="12">
        <f>H29+F29+G29</f>
        <v>0</v>
      </c>
      <c r="J29" s="11">
        <v>11146</v>
      </c>
      <c r="K29" s="58" t="s">
        <v>1121</v>
      </c>
      <c r="L29" s="8">
        <f>I29/J29*100000</f>
        <v>0</v>
      </c>
      <c r="M29" s="7" t="str">
        <f>IF(L29=0,"Silencioso",IF(AND(L29&gt;0,L29&lt;100),"Baixa",IF(AND(L29&gt;=100,L29&lt;300),"Média",IF(AND(L29&gt;=300,L29&lt;500),"Alta",IF(L29&gt;=500,"Muito Alta","Avaliar")))))</f>
        <v>Silencioso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21" ht="15.75" x14ac:dyDescent="0.25">
      <c r="A30" s="42">
        <v>25</v>
      </c>
      <c r="B30" s="7">
        <v>310220</v>
      </c>
      <c r="C30" s="17" t="s">
        <v>1110</v>
      </c>
      <c r="D30" s="36" t="s">
        <v>22</v>
      </c>
      <c r="E30" s="36" t="s">
        <v>51</v>
      </c>
      <c r="F30" s="12">
        <f>VLOOKUP(A30,Dengue!$1:$1048576,10,FALSE)</f>
        <v>0</v>
      </c>
      <c r="G30" s="12">
        <f>VLOOKUP($A30,Chik!$1:$1048576,10,FALSE)</f>
        <v>0</v>
      </c>
      <c r="H30" s="12">
        <f>VLOOKUP($A30,zika!$1:$1048576,10,FALSE)</f>
        <v>0</v>
      </c>
      <c r="I30" s="12">
        <f>H30+F30+G30</f>
        <v>0</v>
      </c>
      <c r="J30" s="11">
        <v>3973</v>
      </c>
      <c r="K30" s="58" t="s">
        <v>1121</v>
      </c>
      <c r="L30" s="8">
        <f>I30/J30*100000</f>
        <v>0</v>
      </c>
      <c r="M30" s="7" t="str">
        <f>IF(L30=0,"Silencioso",IF(AND(L30&gt;0,L30&lt;100),"Baixa",IF(AND(L30&gt;=100,L30&lt;300),"Média",IF(AND(L30&gt;=300,L30&lt;500),"Alta",IF(L30&gt;=500,"Muito Alta","Avaliar")))))</f>
        <v>Silencioso</v>
      </c>
      <c r="N30" s="7" t="str">
        <f>VLOOKUP($B30,LIRAa!$1:$1048576,3,FALSE)</f>
        <v>Sem Informação</v>
      </c>
      <c r="O30" s="7" t="str">
        <f>VLOOKUP($B30,LIRAa!$1:$1048576,4,FALSE)</f>
        <v>Sem Informação</v>
      </c>
      <c r="P30" s="7" t="str">
        <f>VLOOKUP($B30,LIRAa!$1:$1048576,5,FALSE)</f>
        <v>Sem Informação</v>
      </c>
      <c r="S30" s="38"/>
    </row>
    <row r="31" spans="1:21" ht="15.75" x14ac:dyDescent="0.25">
      <c r="A31" s="42">
        <v>26</v>
      </c>
      <c r="B31" s="7">
        <v>310230</v>
      </c>
      <c r="C31" s="17" t="s">
        <v>1109</v>
      </c>
      <c r="D31" s="36" t="s">
        <v>17</v>
      </c>
      <c r="E31" s="36" t="s">
        <v>52</v>
      </c>
      <c r="F31" s="12">
        <f>VLOOKUP(A31,Dengue!$1:$1048576,10,FALSE)</f>
        <v>1</v>
      </c>
      <c r="G31" s="12">
        <f>VLOOKUP($A31,Chik!$1:$1048576,10,FALSE)</f>
        <v>0</v>
      </c>
      <c r="H31" s="12">
        <f>VLOOKUP($A31,zika!$1:$1048576,10,FALSE)</f>
        <v>0</v>
      </c>
      <c r="I31" s="12">
        <f>H31+F31+G31</f>
        <v>1</v>
      </c>
      <c r="J31" s="11">
        <v>15239</v>
      </c>
      <c r="K31" s="58" t="s">
        <v>1121</v>
      </c>
      <c r="L31" s="8">
        <f>I31/J31*100000</f>
        <v>6.5621103746965028</v>
      </c>
      <c r="M31" s="7" t="str">
        <f>IF(L31=0,"Silencioso",IF(AND(L31&gt;0,L31&lt;100),"Baixa",IF(AND(L31&gt;=100,L31&lt;300),"Média",IF(AND(L31&gt;=300,L31&lt;500),"Alta",IF(L31&gt;=500,"Muito Alta","Avaliar")))))</f>
        <v>Baixa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38"/>
    </row>
    <row r="32" spans="1:21" ht="15.75" x14ac:dyDescent="0.25">
      <c r="A32" s="42">
        <v>27</v>
      </c>
      <c r="B32" s="7">
        <v>310240</v>
      </c>
      <c r="C32" s="17" t="s">
        <v>432</v>
      </c>
      <c r="D32" s="36" t="s">
        <v>53</v>
      </c>
      <c r="E32" s="36" t="s">
        <v>54</v>
      </c>
      <c r="F32" s="12">
        <f>VLOOKUP(A32,Dengue!$1:$1048576,10,FALSE)</f>
        <v>0</v>
      </c>
      <c r="G32" s="12">
        <f>VLOOKUP($A32,Chik!$1:$1048576,10,FALSE)</f>
        <v>0</v>
      </c>
      <c r="H32" s="12">
        <f>VLOOKUP($A32,zika!$1:$1048576,10,FALSE)</f>
        <v>0</v>
      </c>
      <c r="I32" s="12">
        <f>H32+F32+G32</f>
        <v>0</v>
      </c>
      <c r="J32" s="11">
        <v>3606</v>
      </c>
      <c r="K32" s="58" t="s">
        <v>1121</v>
      </c>
      <c r="L32" s="8">
        <f>I32/J32*100000</f>
        <v>0</v>
      </c>
      <c r="M32" s="7" t="str">
        <f>IF(L32=0,"Silencioso",IF(AND(L32&gt;0,L32&lt;100),"Baixa",IF(AND(L32&gt;=100,L32&lt;300),"Média",IF(AND(L32&gt;=300,L32&lt;500),"Alta",IF(L32&gt;=500,"Muito Alta","Avaliar")))))</f>
        <v>Silencioso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38"/>
    </row>
    <row r="33" spans="1:21" ht="15.75" x14ac:dyDescent="0.25">
      <c r="A33" s="42">
        <v>28</v>
      </c>
      <c r="B33" s="7">
        <v>310250</v>
      </c>
      <c r="C33" s="17" t="s">
        <v>1109</v>
      </c>
      <c r="D33" s="36" t="s">
        <v>17</v>
      </c>
      <c r="E33" s="36" t="s">
        <v>55</v>
      </c>
      <c r="F33" s="12">
        <f>VLOOKUP(A33,Dengue!$1:$1048576,10,FALSE)</f>
        <v>0</v>
      </c>
      <c r="G33" s="12">
        <f>VLOOKUP($A33,Chik!$1:$1048576,10,FALSE)</f>
        <v>0</v>
      </c>
      <c r="H33" s="12">
        <f>VLOOKUP($A33,zika!$1:$1048576,10,FALSE)</f>
        <v>0</v>
      </c>
      <c r="I33" s="12">
        <f>H33+F33+G33</f>
        <v>0</v>
      </c>
      <c r="J33" s="11">
        <v>4751</v>
      </c>
      <c r="K33" s="58" t="s">
        <v>1121</v>
      </c>
      <c r="L33" s="8">
        <f>I33/J33*100000</f>
        <v>0</v>
      </c>
      <c r="M33" s="7" t="str">
        <f>IF(L33=0,"Silencioso",IF(AND(L33&gt;0,L33&lt;100),"Baixa",IF(AND(L33&gt;=100,L33&lt;300),"Média",IF(AND(L33&gt;=300,L33&lt;500),"Alta",IF(L33&gt;=500,"Muito Alta","Avaliar")))))</f>
        <v>Silencioso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78"/>
      <c r="T33" s="78"/>
      <c r="U33" s="78"/>
    </row>
    <row r="34" spans="1:21" ht="15.75" x14ac:dyDescent="0.25">
      <c r="A34" s="42">
        <v>29</v>
      </c>
      <c r="B34" s="7">
        <v>310260</v>
      </c>
      <c r="C34" s="17" t="s">
        <v>1114</v>
      </c>
      <c r="D34" s="36" t="s">
        <v>36</v>
      </c>
      <c r="E34" s="36" t="s">
        <v>56</v>
      </c>
      <c r="F34" s="12">
        <f>VLOOKUP(A34,Dengue!$1:$1048576,10,FALSE)</f>
        <v>5</v>
      </c>
      <c r="G34" s="12">
        <f>VLOOKUP($A34,Chik!$1:$1048576,10,FALSE)</f>
        <v>0</v>
      </c>
      <c r="H34" s="12">
        <f>VLOOKUP($A34,zika!$1:$1048576,10,FALSE)</f>
        <v>0</v>
      </c>
      <c r="I34" s="12">
        <f>H34+F34+G34</f>
        <v>5</v>
      </c>
      <c r="J34" s="11">
        <v>40747</v>
      </c>
      <c r="K34" s="58" t="s">
        <v>1122</v>
      </c>
      <c r="L34" s="8">
        <f>I34/J34*100000</f>
        <v>12.270842025179768</v>
      </c>
      <c r="M34" s="7" t="str">
        <f>IF(L34=0,"Silencioso",IF(AND(L34&gt;0,L34&lt;100),"Baixa",IF(AND(L34&gt;=100,L34&lt;300),"Média",IF(AND(L34&gt;=300,L34&lt;500),"Alta",IF(L34&gt;=500,"Muito Alta","Avaliar")))))</f>
        <v>Baixa</v>
      </c>
      <c r="N34" s="7">
        <f>VLOOKUP($B34,LIRAa!$1:$1048576,3,FALSE)</f>
        <v>0.8</v>
      </c>
      <c r="O34" s="7">
        <f>VLOOKUP($B34,LIRAa!$1:$1048576,4,FALSE)</f>
        <v>3.1</v>
      </c>
      <c r="P34" s="7">
        <f>VLOOKUP($B34,LIRAa!$1:$1048576,5,FALSE)</f>
        <v>3.2</v>
      </c>
      <c r="S34" s="38"/>
    </row>
    <row r="35" spans="1:21" ht="15.75" x14ac:dyDescent="0.25">
      <c r="A35" s="42">
        <v>30</v>
      </c>
      <c r="B35" s="7">
        <v>310280</v>
      </c>
      <c r="C35" s="17" t="s">
        <v>1115</v>
      </c>
      <c r="D35" s="36" t="s">
        <v>57</v>
      </c>
      <c r="E35" s="36" t="s">
        <v>58</v>
      </c>
      <c r="F35" s="12">
        <f>VLOOKUP(A35,Dengue!$1:$1048576,10,FALSE)</f>
        <v>0</v>
      </c>
      <c r="G35" s="12">
        <f>VLOOKUP($A35,Chik!$1:$1048576,10,FALSE)</f>
        <v>0</v>
      </c>
      <c r="H35" s="12">
        <f>VLOOKUP($A35,zika!$1:$1048576,10,FALSE)</f>
        <v>0</v>
      </c>
      <c r="I35" s="12">
        <f>H35+F35+G35</f>
        <v>0</v>
      </c>
      <c r="J35" s="11">
        <v>12242</v>
      </c>
      <c r="K35" s="58" t="s">
        <v>1121</v>
      </c>
      <c r="L35" s="8">
        <f>I35/J35*100000</f>
        <v>0</v>
      </c>
      <c r="M35" s="7" t="str">
        <f>IF(L35=0,"Silencioso",IF(AND(L35&gt;0,L35&lt;100),"Baixa",IF(AND(L35&gt;=100,L35&lt;300),"Média",IF(AND(L35&gt;=300,L35&lt;500),"Alta",IF(L35&gt;=500,"Muito Alta","Avaliar")))))</f>
        <v>Silencioso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38"/>
    </row>
    <row r="36" spans="1:21" ht="15.75" x14ac:dyDescent="0.25">
      <c r="A36" s="42">
        <v>31</v>
      </c>
      <c r="B36" s="7">
        <v>310285</v>
      </c>
      <c r="C36" s="17" t="s">
        <v>1113</v>
      </c>
      <c r="D36" s="36" t="s">
        <v>28</v>
      </c>
      <c r="E36" s="36" t="s">
        <v>59</v>
      </c>
      <c r="F36" s="12">
        <f>VLOOKUP(A36,Dengue!$1:$1048576,10,FALSE)</f>
        <v>0</v>
      </c>
      <c r="G36" s="12">
        <f>VLOOKUP($A36,Chik!$1:$1048576,10,FALSE)</f>
        <v>0</v>
      </c>
      <c r="H36" s="12">
        <f>VLOOKUP($A36,zika!$1:$1048576,10,FALSE)</f>
        <v>0</v>
      </c>
      <c r="I36" s="12">
        <f>H36+F36+G36</f>
        <v>0</v>
      </c>
      <c r="J36" s="11">
        <v>8481</v>
      </c>
      <c r="K36" s="58" t="s">
        <v>1121</v>
      </c>
      <c r="L36" s="8">
        <f>I36/J36*100000</f>
        <v>0</v>
      </c>
      <c r="M36" s="7" t="str">
        <f>IF(L36=0,"Silencioso",IF(AND(L36&gt;0,L36&lt;100),"Baixa",IF(AND(L36&gt;=100,L36&lt;300),"Média",IF(AND(L36&gt;=300,L36&lt;500),"Alta",IF(L36&gt;=500,"Muito Alta","Avaliar")))))</f>
        <v>Silencioso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38"/>
    </row>
    <row r="37" spans="1:21" ht="15.75" x14ac:dyDescent="0.25">
      <c r="A37" s="42">
        <v>32</v>
      </c>
      <c r="B37" s="7">
        <v>310290</v>
      </c>
      <c r="C37" s="17" t="s">
        <v>1116</v>
      </c>
      <c r="D37" s="36" t="s">
        <v>41</v>
      </c>
      <c r="E37" s="36" t="s">
        <v>60</v>
      </c>
      <c r="F37" s="12">
        <f>VLOOKUP(A37,Dengue!$1:$1048576,10,FALSE)</f>
        <v>0</v>
      </c>
      <c r="G37" s="12">
        <f>VLOOKUP($A37,Chik!$1:$1048576,10,FALSE)</f>
        <v>0</v>
      </c>
      <c r="H37" s="12">
        <f>VLOOKUP($A37,zika!$1:$1048576,10,FALSE)</f>
        <v>0</v>
      </c>
      <c r="I37" s="12">
        <f>H37+F37+G37</f>
        <v>0</v>
      </c>
      <c r="J37" s="11">
        <v>11432</v>
      </c>
      <c r="K37" s="58" t="s">
        <v>1121</v>
      </c>
      <c r="L37" s="8">
        <f>I37/J37*100000</f>
        <v>0</v>
      </c>
      <c r="M37" s="7" t="str">
        <f>IF(L37=0,"Silencioso",IF(AND(L37&gt;0,L37&lt;100),"Baixa",IF(AND(L37&gt;=100,L37&lt;300),"Média",IF(AND(L37&gt;=300,L37&lt;500),"Alta",IF(L37&gt;=500,"Muito Alta","Avaliar")))))</f>
        <v>Silencioso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38"/>
    </row>
    <row r="38" spans="1:21" ht="15.75" x14ac:dyDescent="0.25">
      <c r="A38" s="42">
        <v>33</v>
      </c>
      <c r="B38" s="7">
        <v>310300</v>
      </c>
      <c r="C38" s="17" t="s">
        <v>1110</v>
      </c>
      <c r="D38" s="36" t="s">
        <v>20</v>
      </c>
      <c r="E38" s="36" t="s">
        <v>61</v>
      </c>
      <c r="F38" s="12">
        <f>VLOOKUP(A38,Dengue!$1:$1048576,10,FALSE)</f>
        <v>6</v>
      </c>
      <c r="G38" s="12">
        <f>VLOOKUP($A38,Chik!$1:$1048576,10,FALSE)</f>
        <v>0</v>
      </c>
      <c r="H38" s="12">
        <f>VLOOKUP($A38,zika!$1:$1048576,10,FALSE)</f>
        <v>1</v>
      </c>
      <c r="I38" s="12">
        <f>H38+F38+G38</f>
        <v>7</v>
      </c>
      <c r="J38" s="11">
        <v>9363</v>
      </c>
      <c r="K38" s="58" t="s">
        <v>1121</v>
      </c>
      <c r="L38" s="8">
        <f>I38/J38*100000</f>
        <v>74.762362490654709</v>
      </c>
      <c r="M38" s="7" t="str">
        <f>IF(L38=0,"Silencioso",IF(AND(L38&gt;0,L38&lt;100),"Baixa",IF(AND(L38&gt;=100,L38&lt;300),"Média",IF(AND(L38&gt;=300,L38&lt;500),"Alta",IF(L38&gt;=500,"Muito Alta","Avaliar")))))</f>
        <v>Baixa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21" ht="15.75" x14ac:dyDescent="0.25">
      <c r="A39" s="42">
        <v>34</v>
      </c>
      <c r="B39" s="7">
        <v>310310</v>
      </c>
      <c r="C39" s="17" t="s">
        <v>1115</v>
      </c>
      <c r="D39" s="36" t="s">
        <v>62</v>
      </c>
      <c r="E39" s="36" t="s">
        <v>63</v>
      </c>
      <c r="F39" s="12">
        <f>VLOOKUP(A39,Dengue!$1:$1048576,10,FALSE)</f>
        <v>0</v>
      </c>
      <c r="G39" s="12">
        <f>VLOOKUP($A39,Chik!$1:$1048576,10,FALSE)</f>
        <v>0</v>
      </c>
      <c r="H39" s="12">
        <f>VLOOKUP($A39,zika!$1:$1048576,10,FALSE)</f>
        <v>0</v>
      </c>
      <c r="I39" s="12">
        <f>H39+F39+G39</f>
        <v>0</v>
      </c>
      <c r="J39" s="11">
        <v>1609</v>
      </c>
      <c r="K39" s="58" t="s">
        <v>1121</v>
      </c>
      <c r="L39" s="8">
        <f>I39/J39*100000</f>
        <v>0</v>
      </c>
      <c r="M39" s="7" t="str">
        <f>IF(L39=0,"Silencioso",IF(AND(L39&gt;0,L39&lt;100),"Baixa",IF(AND(L39&gt;=100,L39&lt;300),"Média",IF(AND(L39&gt;=300,L39&lt;500),"Alta",IF(L39&gt;=500,"Muito Alta","Avaliar")))))</f>
        <v>Silencioso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21" ht="15.75" x14ac:dyDescent="0.25">
      <c r="A40" s="42">
        <v>35</v>
      </c>
      <c r="B40" s="7">
        <v>310320</v>
      </c>
      <c r="C40" s="17" t="s">
        <v>1108</v>
      </c>
      <c r="D40" s="36" t="s">
        <v>11</v>
      </c>
      <c r="E40" s="36" t="s">
        <v>64</v>
      </c>
      <c r="F40" s="12">
        <f>VLOOKUP(A40,Dengue!$1:$1048576,10,FALSE)</f>
        <v>1</v>
      </c>
      <c r="G40" s="12">
        <f>VLOOKUP($A40,Chik!$1:$1048576,10,FALSE)</f>
        <v>0</v>
      </c>
      <c r="H40" s="12">
        <f>VLOOKUP($A40,zika!$1:$1048576,10,FALSE)</f>
        <v>0</v>
      </c>
      <c r="I40" s="12">
        <f>H40+F40+G40</f>
        <v>1</v>
      </c>
      <c r="J40" s="11">
        <v>2341</v>
      </c>
      <c r="K40" s="58" t="s">
        <v>1121</v>
      </c>
      <c r="L40" s="8">
        <f>I40/J40*100000</f>
        <v>42.716787697565145</v>
      </c>
      <c r="M40" s="7" t="str">
        <f>IF(L40=0,"Silencioso",IF(AND(L40&gt;0,L40&lt;100),"Baixa",IF(AND(L40&gt;=100,L40&lt;300),"Média",IF(AND(L40&gt;=300,L40&lt;500),"Alta",IF(L40&gt;=500,"Muito Alta","Avaliar")))))</f>
        <v>Baixa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38"/>
    </row>
    <row r="41" spans="1:21" ht="15.75" x14ac:dyDescent="0.25">
      <c r="A41" s="42">
        <v>36</v>
      </c>
      <c r="B41" s="7">
        <v>310330</v>
      </c>
      <c r="C41" s="17" t="s">
        <v>1115</v>
      </c>
      <c r="D41" s="36" t="s">
        <v>57</v>
      </c>
      <c r="E41" s="36" t="s">
        <v>65</v>
      </c>
      <c r="F41" s="12">
        <f>VLOOKUP(A41,Dengue!$1:$1048576,10,FALSE)</f>
        <v>0</v>
      </c>
      <c r="G41" s="12">
        <f>VLOOKUP($A41,Chik!$1:$1048576,10,FALSE)</f>
        <v>0</v>
      </c>
      <c r="H41" s="12">
        <f>VLOOKUP($A41,zika!$1:$1048576,10,FALSE)</f>
        <v>0</v>
      </c>
      <c r="I41" s="12">
        <f>H41+F41+G41</f>
        <v>0</v>
      </c>
      <c r="J41" s="11">
        <v>2066</v>
      </c>
      <c r="K41" s="58" t="s">
        <v>1121</v>
      </c>
      <c r="L41" s="8">
        <f>I41/J41*100000</f>
        <v>0</v>
      </c>
      <c r="M41" s="7" t="str">
        <f>IF(L41=0,"Silencioso",IF(AND(L41&gt;0,L41&lt;100),"Baixa",IF(AND(L41&gt;=100,L41&lt;300),"Média",IF(AND(L41&gt;=300,L41&lt;500),"Alta",IF(L41&gt;=500,"Muito Alta","Avaliar")))))</f>
        <v>Silencioso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78"/>
      <c r="T41" s="78"/>
      <c r="U41" s="78"/>
    </row>
    <row r="42" spans="1:21" ht="15.75" x14ac:dyDescent="0.25">
      <c r="A42" s="42">
        <v>37</v>
      </c>
      <c r="B42" s="7">
        <v>310340</v>
      </c>
      <c r="C42" s="17" t="s">
        <v>432</v>
      </c>
      <c r="D42" s="36" t="s">
        <v>53</v>
      </c>
      <c r="E42" s="36" t="s">
        <v>66</v>
      </c>
      <c r="F42" s="12">
        <f>VLOOKUP(A42,Dengue!$1:$1048576,10,FALSE)</f>
        <v>11</v>
      </c>
      <c r="G42" s="12">
        <f>VLOOKUP($A42,Chik!$1:$1048576,10,FALSE)</f>
        <v>1</v>
      </c>
      <c r="H42" s="12">
        <f>VLOOKUP($A42,zika!$1:$1048576,10,FALSE)</f>
        <v>0</v>
      </c>
      <c r="I42" s="12">
        <f>H42+F42+G42</f>
        <v>12</v>
      </c>
      <c r="J42" s="11">
        <v>36705</v>
      </c>
      <c r="K42" s="58" t="s">
        <v>1122</v>
      </c>
      <c r="L42" s="8">
        <f>I42/J42*100000</f>
        <v>32.693093583980385</v>
      </c>
      <c r="M42" s="7" t="str">
        <f>IF(L42=0,"Silencioso",IF(AND(L42&gt;0,L42&lt;100),"Baixa",IF(AND(L42&gt;=100,L42&lt;300),"Média",IF(AND(L42&gt;=300,L42&lt;500),"Alta",IF(L42&gt;=500,"Muito Alta","Avaliar")))))</f>
        <v>Baixa</v>
      </c>
      <c r="N42" s="7">
        <f>VLOOKUP($B42,LIRAa!$1:$1048576,3,FALSE)</f>
        <v>2.1</v>
      </c>
      <c r="O42" s="7">
        <f>VLOOKUP($B42,LIRAa!$1:$1048576,4,FALSE)</f>
        <v>4.2</v>
      </c>
      <c r="P42" s="7">
        <f>VLOOKUP($B42,LIRAa!$1:$1048576,5,FALSE)</f>
        <v>4</v>
      </c>
      <c r="S42" s="38"/>
    </row>
    <row r="43" spans="1:21" ht="15.75" x14ac:dyDescent="0.25">
      <c r="A43" s="42">
        <v>38</v>
      </c>
      <c r="B43" s="7">
        <v>310350</v>
      </c>
      <c r="C43" s="17" t="s">
        <v>1107</v>
      </c>
      <c r="D43" s="36" t="s">
        <v>8</v>
      </c>
      <c r="E43" s="36" t="s">
        <v>67</v>
      </c>
      <c r="F43" s="12">
        <f>VLOOKUP(A43,Dengue!$1:$1048576,10,FALSE)</f>
        <v>19</v>
      </c>
      <c r="G43" s="12">
        <f>VLOOKUP($A43,Chik!$1:$1048576,10,FALSE)</f>
        <v>8</v>
      </c>
      <c r="H43" s="12">
        <f>VLOOKUP($A43,zika!$1:$1048576,10,FALSE)</f>
        <v>0</v>
      </c>
      <c r="I43" s="12">
        <f>H43+F43+G43</f>
        <v>27</v>
      </c>
      <c r="J43" s="11">
        <v>116691</v>
      </c>
      <c r="K43" s="58" t="s">
        <v>1124</v>
      </c>
      <c r="L43" s="8">
        <f>I43/J43*100000</f>
        <v>23.138031210633208</v>
      </c>
      <c r="M43" s="7" t="str">
        <f>IF(L43=0,"Silencioso",IF(AND(L43&gt;0,L43&lt;100),"Baixa",IF(AND(L43&gt;=100,L43&lt;300),"Média",IF(AND(L43&gt;=300,L43&lt;500),"Alta",IF(L43&gt;=500,"Muito Alta","Avaliar")))))</f>
        <v>Baixa</v>
      </c>
      <c r="N43" s="7">
        <f>VLOOKUP($B43,LIRAa!$1:$1048576,3,FALSE)</f>
        <v>1.6</v>
      </c>
      <c r="O43" s="7">
        <f>VLOOKUP($B43,LIRAa!$1:$1048576,4,FALSE)</f>
        <v>3.8</v>
      </c>
      <c r="P43" s="7">
        <f>VLOOKUP($B43,LIRAa!$1:$1048576,5,FALSE)</f>
        <v>4.5</v>
      </c>
      <c r="S43" s="38"/>
    </row>
    <row r="44" spans="1:21" ht="15.75" x14ac:dyDescent="0.25">
      <c r="A44" s="42">
        <v>39</v>
      </c>
      <c r="B44" s="7">
        <v>310360</v>
      </c>
      <c r="C44" s="17" t="s">
        <v>1115</v>
      </c>
      <c r="D44" s="36" t="s">
        <v>57</v>
      </c>
      <c r="E44" s="36" t="s">
        <v>68</v>
      </c>
      <c r="F44" s="12">
        <f>VLOOKUP(A44,Dengue!$1:$1048576,10,FALSE)</f>
        <v>0</v>
      </c>
      <c r="G44" s="12">
        <f>VLOOKUP($A44,Chik!$1:$1048576,10,FALSE)</f>
        <v>0</v>
      </c>
      <c r="H44" s="12">
        <f>VLOOKUP($A44,zika!$1:$1048576,10,FALSE)</f>
        <v>0</v>
      </c>
      <c r="I44" s="12">
        <f>H44+F44+G44</f>
        <v>0</v>
      </c>
      <c r="J44" s="11">
        <v>2804</v>
      </c>
      <c r="K44" s="58" t="s">
        <v>1121</v>
      </c>
      <c r="L44" s="8">
        <f>I44/J44*100000</f>
        <v>0</v>
      </c>
      <c r="M44" s="7" t="str">
        <f>IF(L44=0,"Silencioso",IF(AND(L44&gt;0,L44&lt;100),"Baixa",IF(AND(L44&gt;=100,L44&lt;300),"Média",IF(AND(L44&gt;=300,L44&lt;500),"Alta",IF(L44&gt;=500,"Muito Alta","Avaliar")))))</f>
        <v>Silencioso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78"/>
      <c r="T44" s="78"/>
      <c r="U44" s="78"/>
    </row>
    <row r="45" spans="1:21" ht="15.75" x14ac:dyDescent="0.25">
      <c r="A45" s="42">
        <v>40</v>
      </c>
      <c r="B45" s="7">
        <v>310370</v>
      </c>
      <c r="C45" s="17" t="s">
        <v>1109</v>
      </c>
      <c r="D45" s="36" t="s">
        <v>17</v>
      </c>
      <c r="E45" s="36" t="s">
        <v>69</v>
      </c>
      <c r="F45" s="12">
        <f>VLOOKUP(A45,Dengue!$1:$1048576,10,FALSE)</f>
        <v>0</v>
      </c>
      <c r="G45" s="12">
        <f>VLOOKUP($A45,Chik!$1:$1048576,10,FALSE)</f>
        <v>0</v>
      </c>
      <c r="H45" s="12">
        <f>VLOOKUP($A45,zika!$1:$1048576,10,FALSE)</f>
        <v>0</v>
      </c>
      <c r="I45" s="12">
        <f>H45+F45+G45</f>
        <v>0</v>
      </c>
      <c r="J45" s="11">
        <v>8425</v>
      </c>
      <c r="K45" s="58" t="s">
        <v>1121</v>
      </c>
      <c r="L45" s="8">
        <f>I45/J45*100000</f>
        <v>0</v>
      </c>
      <c r="M45" s="7" t="str">
        <f>IF(L45=0,"Silencioso",IF(AND(L45&gt;0,L45&lt;100),"Baixa",IF(AND(L45&gt;=100,L45&lt;300),"Média",IF(AND(L45&gt;=300,L45&lt;500),"Alta",IF(L45&gt;=500,"Muito Alta","Avaliar")))))</f>
        <v>Silencioso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38"/>
    </row>
    <row r="46" spans="1:21" ht="15.75" x14ac:dyDescent="0.25">
      <c r="A46" s="42">
        <v>41</v>
      </c>
      <c r="B46" s="7">
        <v>310375</v>
      </c>
      <c r="C46" s="17" t="s">
        <v>1107</v>
      </c>
      <c r="D46" s="36" t="s">
        <v>8</v>
      </c>
      <c r="E46" s="36" t="s">
        <v>70</v>
      </c>
      <c r="F46" s="12">
        <f>VLOOKUP(A46,Dengue!$1:$1048576,10,FALSE)</f>
        <v>2</v>
      </c>
      <c r="G46" s="12">
        <f>VLOOKUP($A46,Chik!$1:$1048576,10,FALSE)</f>
        <v>0</v>
      </c>
      <c r="H46" s="12">
        <f>VLOOKUP($A46,zika!$1:$1048576,10,FALSE)</f>
        <v>0</v>
      </c>
      <c r="I46" s="12">
        <f>H46+F46+G46</f>
        <v>2</v>
      </c>
      <c r="J46" s="11">
        <v>6804</v>
      </c>
      <c r="K46" s="58" t="s">
        <v>1121</v>
      </c>
      <c r="L46" s="8">
        <f>I46/J46*100000</f>
        <v>29.394473838918284</v>
      </c>
      <c r="M46" s="7" t="str">
        <f>IF(L46=0,"Silencioso",IF(AND(L46&gt;0,L46&lt;100),"Baixa",IF(AND(L46&gt;=100,L46&lt;300),"Média",IF(AND(L46&gt;=300,L46&lt;500),"Alta",IF(L46&gt;=500,"Muito Alta","Avaliar")))))</f>
        <v>Baixa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21" ht="15.75" x14ac:dyDescent="0.25">
      <c r="A47" s="42">
        <v>42</v>
      </c>
      <c r="B47" s="7">
        <v>310380</v>
      </c>
      <c r="C47" s="17" t="s">
        <v>1117</v>
      </c>
      <c r="D47" s="36" t="s">
        <v>71</v>
      </c>
      <c r="E47" s="36" t="s">
        <v>72</v>
      </c>
      <c r="F47" s="12">
        <f>VLOOKUP(A47,Dengue!$1:$1048576,10,FALSE)</f>
        <v>0</v>
      </c>
      <c r="G47" s="12">
        <f>VLOOKUP($A47,Chik!$1:$1048576,10,FALSE)</f>
        <v>0</v>
      </c>
      <c r="H47" s="12">
        <f>VLOOKUP($A47,zika!$1:$1048576,10,FALSE)</f>
        <v>0</v>
      </c>
      <c r="I47" s="12">
        <f>H47+F47+G47</f>
        <v>0</v>
      </c>
      <c r="J47" s="11">
        <v>2833</v>
      </c>
      <c r="K47" s="58" t="s">
        <v>1121</v>
      </c>
      <c r="L47" s="8">
        <f>I47/J47*100000</f>
        <v>0</v>
      </c>
      <c r="M47" s="7" t="str">
        <f>IF(L47=0,"Silencioso",IF(AND(L47&gt;0,L47&lt;100),"Baixa",IF(AND(L47&gt;=100,L47&lt;300),"Média",IF(AND(L47&gt;=300,L47&lt;500),"Alta",IF(L47&gt;=500,"Muito Alta","Avaliar")))))</f>
        <v>Silencioso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21" ht="15.75" x14ac:dyDescent="0.25">
      <c r="A48" s="42">
        <v>43</v>
      </c>
      <c r="B48" s="7">
        <v>310390</v>
      </c>
      <c r="C48" s="17" t="s">
        <v>1112</v>
      </c>
      <c r="D48" s="36" t="s">
        <v>26</v>
      </c>
      <c r="E48" s="36" t="s">
        <v>73</v>
      </c>
      <c r="F48" s="12">
        <f>VLOOKUP(A48,Dengue!$1:$1048576,10,FALSE)</f>
        <v>13</v>
      </c>
      <c r="G48" s="12">
        <f>VLOOKUP($A48,Chik!$1:$1048576,10,FALSE)</f>
        <v>0</v>
      </c>
      <c r="H48" s="12">
        <f>VLOOKUP($A48,zika!$1:$1048576,10,FALSE)</f>
        <v>0</v>
      </c>
      <c r="I48" s="12">
        <f>H48+F48+G48</f>
        <v>13</v>
      </c>
      <c r="J48" s="11">
        <v>9142</v>
      </c>
      <c r="K48" s="58" t="s">
        <v>1121</v>
      </c>
      <c r="L48" s="8">
        <f>I48/J48*100000</f>
        <v>142.20083132793698</v>
      </c>
      <c r="M48" s="7" t="str">
        <f>IF(L48=0,"Silencioso",IF(AND(L48&gt;0,L48&lt;100),"Baixa",IF(AND(L48&gt;=100,L48&lt;300),"Média",IF(AND(L48&gt;=300,L48&lt;500),"Alta",IF(L48&gt;=500,"Muito Alta","Avaliar")))))</f>
        <v>Média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38"/>
    </row>
    <row r="49" spans="1:21" ht="15.75" x14ac:dyDescent="0.25">
      <c r="A49" s="42">
        <v>44</v>
      </c>
      <c r="B49" s="7">
        <v>310400</v>
      </c>
      <c r="C49" s="17" t="s">
        <v>1111</v>
      </c>
      <c r="D49" s="36" t="s">
        <v>24</v>
      </c>
      <c r="E49" s="36" t="s">
        <v>74</v>
      </c>
      <c r="F49" s="12">
        <f>VLOOKUP(A49,Dengue!$1:$1048576,10,FALSE)</f>
        <v>26</v>
      </c>
      <c r="G49" s="12">
        <f>VLOOKUP($A49,Chik!$1:$1048576,10,FALSE)</f>
        <v>0</v>
      </c>
      <c r="H49" s="12">
        <f>VLOOKUP($A49,zika!$1:$1048576,10,FALSE)</f>
        <v>0</v>
      </c>
      <c r="I49" s="12">
        <f>H49+F49+G49</f>
        <v>26</v>
      </c>
      <c r="J49" s="11">
        <v>105083</v>
      </c>
      <c r="K49" s="58" t="s">
        <v>1124</v>
      </c>
      <c r="L49" s="8">
        <f>I49/J49*100000</f>
        <v>24.742346526079384</v>
      </c>
      <c r="M49" s="7" t="str">
        <f>IF(L49=0,"Silencioso",IF(AND(L49&gt;0,L49&lt;100),"Baixa",IF(AND(L49&gt;=100,L49&lt;300),"Média",IF(AND(L49&gt;=300,L49&lt;500),"Alta",IF(L49&gt;=500,"Muito Alta","Avaliar")))))</f>
        <v>Baixa</v>
      </c>
      <c r="N49" s="7">
        <f>VLOOKUP($B49,LIRAa!$1:$1048576,3,FALSE)</f>
        <v>0.6</v>
      </c>
      <c r="O49" s="7">
        <f>VLOOKUP($B49,LIRAa!$1:$1048576,4,FALSE)</f>
        <v>0.5</v>
      </c>
      <c r="P49" s="7">
        <f>VLOOKUP($B49,LIRAa!$1:$1048576,5,FALSE)</f>
        <v>0.9</v>
      </c>
      <c r="S49" s="38"/>
    </row>
    <row r="50" spans="1:21" ht="15.75" x14ac:dyDescent="0.25">
      <c r="A50" s="42">
        <v>45</v>
      </c>
      <c r="B50" s="7">
        <v>310410</v>
      </c>
      <c r="C50" s="17" t="s">
        <v>1114</v>
      </c>
      <c r="D50" s="36" t="s">
        <v>40</v>
      </c>
      <c r="E50" s="36" t="s">
        <v>75</v>
      </c>
      <c r="F50" s="12">
        <f>VLOOKUP(A50,Dengue!$1:$1048576,10,FALSE)</f>
        <v>38</v>
      </c>
      <c r="G50" s="12">
        <f>VLOOKUP($A50,Chik!$1:$1048576,10,FALSE)</f>
        <v>0</v>
      </c>
      <c r="H50" s="12">
        <f>VLOOKUP($A50,zika!$1:$1048576,10,FALSE)</f>
        <v>0</v>
      </c>
      <c r="I50" s="12">
        <f>H50+F50+G50</f>
        <v>38</v>
      </c>
      <c r="J50" s="11">
        <v>10657</v>
      </c>
      <c r="K50" s="58" t="s">
        <v>1121</v>
      </c>
      <c r="L50" s="8">
        <f>I50/J50*100000</f>
        <v>356.5731444121235</v>
      </c>
      <c r="M50" s="7" t="str">
        <f>IF(L50=0,"Silencioso",IF(AND(L50&gt;0,L50&lt;100),"Baixa",IF(AND(L50&gt;=100,L50&lt;300),"Média",IF(AND(L50&gt;=300,L50&lt;500),"Alta",IF(L50&gt;=500,"Muito Alta","Avaliar")))))</f>
        <v>Alta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21" ht="15.75" x14ac:dyDescent="0.25">
      <c r="A51" s="42">
        <v>46</v>
      </c>
      <c r="B51" s="7">
        <v>310420</v>
      </c>
      <c r="C51" s="17" t="s">
        <v>1112</v>
      </c>
      <c r="D51" s="36" t="s">
        <v>26</v>
      </c>
      <c r="E51" s="36" t="s">
        <v>76</v>
      </c>
      <c r="F51" s="12">
        <f>VLOOKUP(A51,Dengue!$1:$1048576,10,FALSE)</f>
        <v>3</v>
      </c>
      <c r="G51" s="12">
        <f>VLOOKUP($A51,Chik!$1:$1048576,10,FALSE)</f>
        <v>0</v>
      </c>
      <c r="H51" s="12">
        <f>VLOOKUP($A51,zika!$1:$1048576,10,FALSE)</f>
        <v>0</v>
      </c>
      <c r="I51" s="12">
        <f>H51+F51+G51</f>
        <v>3</v>
      </c>
      <c r="J51" s="11">
        <v>39793</v>
      </c>
      <c r="K51" s="58" t="s">
        <v>1122</v>
      </c>
      <c r="L51" s="8">
        <f>I51/J51*100000</f>
        <v>7.5390143995175034</v>
      </c>
      <c r="M51" s="7" t="str">
        <f>IF(L51=0,"Silencioso",IF(AND(L51&gt;0,L51&lt;100),"Baixa",IF(AND(L51&gt;=100,L51&lt;300),"Média",IF(AND(L51&gt;=300,L51&lt;500),"Alta",IF(L51&gt;=500,"Muito Alta","Avaliar")))))</f>
        <v>Baixa</v>
      </c>
      <c r="N51" s="7">
        <f>VLOOKUP($B51,LIRAa!$1:$1048576,3,FALSE)</f>
        <v>3.5</v>
      </c>
      <c r="O51" s="7">
        <f>VLOOKUP($B51,LIRAa!$1:$1048576,4,FALSE)</f>
        <v>3.8</v>
      </c>
      <c r="P51" s="7">
        <f>VLOOKUP($B51,LIRAa!$1:$1048576,5,FALSE)</f>
        <v>3.4</v>
      </c>
      <c r="S51" s="38"/>
    </row>
    <row r="52" spans="1:21" ht="15.75" x14ac:dyDescent="0.25">
      <c r="A52" s="42">
        <v>47</v>
      </c>
      <c r="B52" s="7">
        <v>310430</v>
      </c>
      <c r="C52" s="17" t="s">
        <v>1114</v>
      </c>
      <c r="D52" s="36" t="s">
        <v>40</v>
      </c>
      <c r="E52" s="36" t="s">
        <v>77</v>
      </c>
      <c r="F52" s="12">
        <f>VLOOKUP(A52,Dengue!$1:$1048576,10,FALSE)</f>
        <v>0</v>
      </c>
      <c r="G52" s="12">
        <f>VLOOKUP($A52,Chik!$1:$1048576,10,FALSE)</f>
        <v>0</v>
      </c>
      <c r="H52" s="12">
        <f>VLOOKUP($A52,zika!$1:$1048576,10,FALSE)</f>
        <v>0</v>
      </c>
      <c r="I52" s="12">
        <f>H52+F52+G52</f>
        <v>0</v>
      </c>
      <c r="J52" s="11">
        <v>14955</v>
      </c>
      <c r="K52" s="58" t="s">
        <v>1121</v>
      </c>
      <c r="L52" s="8">
        <f>I52/J52*100000</f>
        <v>0</v>
      </c>
      <c r="M52" s="7" t="str">
        <f>IF(L52=0,"Silencioso",IF(AND(L52&gt;0,L52&lt;100),"Baixa",IF(AND(L52&gt;=100,L52&lt;300),"Média",IF(AND(L52&gt;=300,L52&lt;500),"Alta",IF(L52&gt;=500,"Muito Alta","Avaliar")))))</f>
        <v>Silencioso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38"/>
    </row>
    <row r="53" spans="1:21" ht="15.75" x14ac:dyDescent="0.25">
      <c r="A53" s="42">
        <v>48</v>
      </c>
      <c r="B53" s="7">
        <v>310440</v>
      </c>
      <c r="C53" s="17" t="s">
        <v>1115</v>
      </c>
      <c r="D53" s="36" t="s">
        <v>38</v>
      </c>
      <c r="E53" s="36" t="s">
        <v>78</v>
      </c>
      <c r="F53" s="12">
        <f>VLOOKUP(A53,Dengue!$1:$1048576,10,FALSE)</f>
        <v>0</v>
      </c>
      <c r="G53" s="12">
        <f>VLOOKUP($A53,Chik!$1:$1048576,10,FALSE)</f>
        <v>0</v>
      </c>
      <c r="H53" s="12">
        <f>VLOOKUP($A53,zika!$1:$1048576,10,FALSE)</f>
        <v>0</v>
      </c>
      <c r="I53" s="12">
        <f>H53+F53+G53</f>
        <v>0</v>
      </c>
      <c r="J53" s="11">
        <v>2751</v>
      </c>
      <c r="K53" s="58" t="s">
        <v>1121</v>
      </c>
      <c r="L53" s="8">
        <f>I53/J53*100000</f>
        <v>0</v>
      </c>
      <c r="M53" s="7" t="str">
        <f>IF(L53=0,"Silencioso",IF(AND(L53&gt;0,L53&lt;100),"Baixa",IF(AND(L53&gt;=100,L53&lt;300),"Média",IF(AND(L53&gt;=300,L53&lt;500),"Alta",IF(L53&gt;=500,"Muito Alta","Avaliar")))))</f>
        <v>Silencioso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38"/>
    </row>
    <row r="54" spans="1:21" ht="15.75" x14ac:dyDescent="0.25">
      <c r="A54" s="42">
        <v>49</v>
      </c>
      <c r="B54" s="7">
        <v>310445</v>
      </c>
      <c r="C54" s="17" t="s">
        <v>432</v>
      </c>
      <c r="D54" s="36" t="s">
        <v>53</v>
      </c>
      <c r="E54" s="36" t="s">
        <v>79</v>
      </c>
      <c r="F54" s="12">
        <f>VLOOKUP(A54,Dengue!$1:$1048576,10,FALSE)</f>
        <v>0</v>
      </c>
      <c r="G54" s="12">
        <f>VLOOKUP($A54,Chik!$1:$1048576,10,FALSE)</f>
        <v>0</v>
      </c>
      <c r="H54" s="12">
        <f>VLOOKUP($A54,zika!$1:$1048576,10,FALSE)</f>
        <v>0</v>
      </c>
      <c r="I54" s="12">
        <f>H54+F54+G54</f>
        <v>0</v>
      </c>
      <c r="J54" s="11">
        <v>5191</v>
      </c>
      <c r="K54" s="58" t="s">
        <v>1121</v>
      </c>
      <c r="L54" s="8">
        <f>I54/J54*100000</f>
        <v>0</v>
      </c>
      <c r="M54" s="7" t="str">
        <f>IF(L54=0,"Silencioso",IF(AND(L54&gt;0,L54&lt;100),"Baixa",IF(AND(L54&gt;=100,L54&lt;300),"Média",IF(AND(L54&gt;=300,L54&lt;500),"Alta",IF(L54&gt;=500,"Muito Alta","Avaliar")))))</f>
        <v>Silencioso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38"/>
    </row>
    <row r="55" spans="1:21" ht="15.75" x14ac:dyDescent="0.25">
      <c r="A55" s="42">
        <v>50</v>
      </c>
      <c r="B55" s="7">
        <v>310450</v>
      </c>
      <c r="C55" s="17" t="s">
        <v>1117</v>
      </c>
      <c r="D55" s="36" t="s">
        <v>80</v>
      </c>
      <c r="E55" s="36" t="s">
        <v>81</v>
      </c>
      <c r="F55" s="12">
        <f>VLOOKUP(A55,Dengue!$1:$1048576,10,FALSE)</f>
        <v>1</v>
      </c>
      <c r="G55" s="12">
        <f>VLOOKUP($A55,Chik!$1:$1048576,10,FALSE)</f>
        <v>0</v>
      </c>
      <c r="H55" s="12">
        <f>VLOOKUP($A55,zika!$1:$1048576,10,FALSE)</f>
        <v>0</v>
      </c>
      <c r="I55" s="12">
        <f>H55+F55+G55</f>
        <v>1</v>
      </c>
      <c r="J55" s="11">
        <v>17888</v>
      </c>
      <c r="K55" s="58" t="s">
        <v>1121</v>
      </c>
      <c r="L55" s="8">
        <f>I55/J55*100000</f>
        <v>5.5903398926654742</v>
      </c>
      <c r="M55" s="7" t="str">
        <f>IF(L55=0,"Silencioso",IF(AND(L55&gt;0,L55&lt;100),"Baixa",IF(AND(L55&gt;=100,L55&lt;300),"Média",IF(AND(L55&gt;=300,L55&lt;500),"Alta",IF(L55&gt;=500,"Muito Alta","Avaliar")))))</f>
        <v>Baixa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21" ht="15.75" x14ac:dyDescent="0.25">
      <c r="A56" s="42">
        <v>51</v>
      </c>
      <c r="B56" s="7">
        <v>310460</v>
      </c>
      <c r="C56" s="17" t="s">
        <v>1115</v>
      </c>
      <c r="D56" s="36" t="s">
        <v>38</v>
      </c>
      <c r="E56" s="36" t="s">
        <v>82</v>
      </c>
      <c r="F56" s="12">
        <f>VLOOKUP(A56,Dengue!$1:$1048576,10,FALSE)</f>
        <v>81</v>
      </c>
      <c r="G56" s="12">
        <f>VLOOKUP($A56,Chik!$1:$1048576,10,FALSE)</f>
        <v>1</v>
      </c>
      <c r="H56" s="12">
        <f>VLOOKUP($A56,zika!$1:$1048576,10,FALSE)</f>
        <v>0</v>
      </c>
      <c r="I56" s="12">
        <f>H56+F56+G56</f>
        <v>82</v>
      </c>
      <c r="J56" s="11">
        <v>14085</v>
      </c>
      <c r="K56" s="58" t="s">
        <v>1121</v>
      </c>
      <c r="L56" s="8">
        <f>I56/J56*100000</f>
        <v>582.17962371317003</v>
      </c>
      <c r="M56" s="7" t="str">
        <f>IF(L56=0,"Silencioso",IF(AND(L56&gt;0,L56&lt;100),"Baixa",IF(AND(L56&gt;=100,L56&lt;300),"Média",IF(AND(L56&gt;=300,L56&lt;500),"Alta",IF(L56&gt;=500,"Muito Alta","Avaliar")))))</f>
        <v>Muito Alta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38"/>
    </row>
    <row r="57" spans="1:21" ht="15.75" x14ac:dyDescent="0.25">
      <c r="A57" s="42">
        <v>52</v>
      </c>
      <c r="B57" s="7">
        <v>310470</v>
      </c>
      <c r="C57" s="17" t="s">
        <v>1113</v>
      </c>
      <c r="D57" s="36" t="s">
        <v>28</v>
      </c>
      <c r="E57" s="36" t="s">
        <v>83</v>
      </c>
      <c r="F57" s="12">
        <f>VLOOKUP(A57,Dengue!$1:$1048576,10,FALSE)</f>
        <v>0</v>
      </c>
      <c r="G57" s="12">
        <f>VLOOKUP($A57,Chik!$1:$1048576,10,FALSE)</f>
        <v>0</v>
      </c>
      <c r="H57" s="12">
        <f>VLOOKUP($A57,zika!$1:$1048576,10,FALSE)</f>
        <v>0</v>
      </c>
      <c r="I57" s="12">
        <f>H57+F57+G57</f>
        <v>0</v>
      </c>
      <c r="J57" s="11">
        <v>13064</v>
      </c>
      <c r="K57" s="58" t="s">
        <v>1121</v>
      </c>
      <c r="L57" s="8">
        <f>I57/J57*100000</f>
        <v>0</v>
      </c>
      <c r="M57" s="7" t="str">
        <f>IF(L57=0,"Silencioso",IF(AND(L57&gt;0,L57&lt;100),"Baixa",IF(AND(L57&gt;=100,L57&lt;300),"Média",IF(AND(L57&gt;=300,L57&lt;500),"Alta",IF(L57&gt;=500,"Muito Alta","Avaliar")))))</f>
        <v>Silencioso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38"/>
    </row>
    <row r="58" spans="1:21" ht="15.75" x14ac:dyDescent="0.25">
      <c r="A58" s="42">
        <v>53</v>
      </c>
      <c r="B58" s="7">
        <v>310480</v>
      </c>
      <c r="C58" s="17" t="s">
        <v>1108</v>
      </c>
      <c r="D58" s="36" t="s">
        <v>11</v>
      </c>
      <c r="E58" s="36" t="s">
        <v>84</v>
      </c>
      <c r="F58" s="12">
        <f>VLOOKUP(A58,Dengue!$1:$1048576,10,FALSE)</f>
        <v>0</v>
      </c>
      <c r="G58" s="12">
        <f>VLOOKUP($A58,Chik!$1:$1048576,10,FALSE)</f>
        <v>0</v>
      </c>
      <c r="H58" s="12">
        <f>VLOOKUP($A58,zika!$1:$1048576,10,FALSE)</f>
        <v>0</v>
      </c>
      <c r="I58" s="12">
        <f>H58+F58+G58</f>
        <v>0</v>
      </c>
      <c r="J58" s="11">
        <v>4888</v>
      </c>
      <c r="K58" s="58" t="s">
        <v>1121</v>
      </c>
      <c r="L58" s="8">
        <f>I58/J58*100000</f>
        <v>0</v>
      </c>
      <c r="M58" s="7" t="str">
        <f>IF(L58=0,"Silencioso",IF(AND(L58&gt;0,L58&lt;100),"Baixa",IF(AND(L58&gt;=100,L58&lt;300),"Média",IF(AND(L58&gt;=300,L58&lt;500),"Alta",IF(L58&gt;=500,"Muito Alta","Avaliar")))))</f>
        <v>Silencioso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21" ht="15.75" x14ac:dyDescent="0.25">
      <c r="A59" s="42">
        <v>54</v>
      </c>
      <c r="B59" s="7">
        <v>310490</v>
      </c>
      <c r="C59" s="17" t="s">
        <v>1114</v>
      </c>
      <c r="D59" s="36" t="s">
        <v>33</v>
      </c>
      <c r="E59" s="36" t="s">
        <v>85</v>
      </c>
      <c r="F59" s="12">
        <f>VLOOKUP(A59,Dengue!$1:$1048576,10,FALSE)</f>
        <v>49</v>
      </c>
      <c r="G59" s="12">
        <f>VLOOKUP($A59,Chik!$1:$1048576,10,FALSE)</f>
        <v>1</v>
      </c>
      <c r="H59" s="12">
        <f>VLOOKUP($A59,zika!$1:$1048576,10,FALSE)</f>
        <v>0</v>
      </c>
      <c r="I59" s="12">
        <f>H59+F59+G59</f>
        <v>50</v>
      </c>
      <c r="J59" s="11">
        <v>19094</v>
      </c>
      <c r="K59" s="58" t="s">
        <v>1121</v>
      </c>
      <c r="L59" s="8">
        <f>I59/J59*100000</f>
        <v>261.86236514088199</v>
      </c>
      <c r="M59" s="7" t="str">
        <f>IF(L59=0,"Silencioso",IF(AND(L59&gt;0,L59&lt;100),"Baixa",IF(AND(L59&gt;=100,L59&lt;300),"Média",IF(AND(L59&gt;=300,L59&lt;500),"Alta",IF(L59&gt;=500,"Muito Alta","Avaliar")))))</f>
        <v>Média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38"/>
    </row>
    <row r="60" spans="1:21" ht="15.75" x14ac:dyDescent="0.25">
      <c r="A60" s="42">
        <v>55</v>
      </c>
      <c r="B60" s="7">
        <v>310500</v>
      </c>
      <c r="C60" s="17" t="s">
        <v>1108</v>
      </c>
      <c r="D60" s="36" t="s">
        <v>11</v>
      </c>
      <c r="E60" s="36" t="s">
        <v>86</v>
      </c>
      <c r="F60" s="12">
        <f>VLOOKUP(A60,Dengue!$1:$1048576,10,FALSE)</f>
        <v>3</v>
      </c>
      <c r="G60" s="12">
        <f>VLOOKUP($A60,Chik!$1:$1048576,10,FALSE)</f>
        <v>0</v>
      </c>
      <c r="H60" s="12">
        <f>VLOOKUP($A60,zika!$1:$1048576,10,FALSE)</f>
        <v>0</v>
      </c>
      <c r="I60" s="12">
        <f>H60+F60+G60</f>
        <v>3</v>
      </c>
      <c r="J60" s="11">
        <v>7851</v>
      </c>
      <c r="K60" s="58" t="s">
        <v>1121</v>
      </c>
      <c r="L60" s="8">
        <f>I60/J60*100000</f>
        <v>38.211692777990066</v>
      </c>
      <c r="M60" s="7" t="str">
        <f>IF(L60=0,"Silencioso",IF(AND(L60&gt;0,L60&lt;100),"Baixa",IF(AND(L60&gt;=100,L60&lt;300),"Média",IF(AND(L60&gt;=300,L60&lt;500),"Alta",IF(L60&gt;=500,"Muito Alta","Avaliar")))))</f>
        <v>Baixa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38"/>
    </row>
    <row r="61" spans="1:21" ht="15.75" x14ac:dyDescent="0.25">
      <c r="A61" s="42">
        <v>56</v>
      </c>
      <c r="B61" s="7">
        <v>310510</v>
      </c>
      <c r="C61" s="17" t="s">
        <v>1112</v>
      </c>
      <c r="D61" s="36" t="s">
        <v>26</v>
      </c>
      <c r="E61" s="36" t="s">
        <v>87</v>
      </c>
      <c r="F61" s="12">
        <f>VLOOKUP(A61,Dengue!$1:$1048576,10,FALSE)</f>
        <v>3</v>
      </c>
      <c r="G61" s="12">
        <f>VLOOKUP($A61,Chik!$1:$1048576,10,FALSE)</f>
        <v>0</v>
      </c>
      <c r="H61" s="12">
        <f>VLOOKUP($A61,zika!$1:$1048576,10,FALSE)</f>
        <v>0</v>
      </c>
      <c r="I61" s="12">
        <f>H61+F61+G61</f>
        <v>3</v>
      </c>
      <c r="J61" s="11">
        <v>23757</v>
      </c>
      <c r="K61" s="58" t="s">
        <v>1121</v>
      </c>
      <c r="L61" s="8">
        <f>I61/J61*100000</f>
        <v>12.627857052658165</v>
      </c>
      <c r="M61" s="7" t="str">
        <f>IF(L61=0,"Silencioso",IF(AND(L61&gt;0,L61&lt;100),"Baixa",IF(AND(L61&gt;=100,L61&lt;300),"Média",IF(AND(L61&gt;=300,L61&lt;500),"Alta",IF(L61&gt;=500,"Muito Alta","Avaliar")))))</f>
        <v>Baixa</v>
      </c>
      <c r="N61" s="7">
        <f>VLOOKUP($B61,LIRAa!$1:$1048576,3,FALSE)</f>
        <v>5.0999999999999996</v>
      </c>
      <c r="O61" s="7">
        <f>VLOOKUP($B61,LIRAa!$1:$1048576,4,FALSE)</f>
        <v>8.4</v>
      </c>
      <c r="P61" s="7">
        <f>VLOOKUP($B61,LIRAa!$1:$1048576,5,FALSE)</f>
        <v>7.1</v>
      </c>
      <c r="S61" s="38"/>
    </row>
    <row r="62" spans="1:21" ht="15.75" x14ac:dyDescent="0.25">
      <c r="A62" s="42">
        <v>57</v>
      </c>
      <c r="B62" s="7">
        <v>310520</v>
      </c>
      <c r="C62" s="17" t="s">
        <v>1113</v>
      </c>
      <c r="D62" s="36" t="s">
        <v>30</v>
      </c>
      <c r="E62" s="36" t="s">
        <v>88</v>
      </c>
      <c r="F62" s="12">
        <f>VLOOKUP(A62,Dengue!$1:$1048576,10,FALSE)</f>
        <v>56</v>
      </c>
      <c r="G62" s="12">
        <f>VLOOKUP($A62,Chik!$1:$1048576,10,FALSE)</f>
        <v>0</v>
      </c>
      <c r="H62" s="12">
        <f>VLOOKUP($A62,zika!$1:$1048576,10,FALSE)</f>
        <v>0</v>
      </c>
      <c r="I62" s="12">
        <f>H62+F62+G62</f>
        <v>56</v>
      </c>
      <c r="J62" s="11">
        <v>4825</v>
      </c>
      <c r="K62" s="58" t="s">
        <v>1121</v>
      </c>
      <c r="L62" s="8">
        <f>I62/J62*100000</f>
        <v>1160.6217616580311</v>
      </c>
      <c r="M62" s="7" t="str">
        <f>IF(L62=0,"Silencioso",IF(AND(L62&gt;0,L62&lt;100),"Baixa",IF(AND(L62&gt;=100,L62&lt;300),"Média",IF(AND(L62&gt;=300,L62&lt;500),"Alta",IF(L62&gt;=500,"Muito Alta","Avaliar")))))</f>
        <v>Muito Alta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10"/>
      <c r="T62" s="10"/>
      <c r="U62" s="10"/>
    </row>
    <row r="63" spans="1:21" ht="15.75" x14ac:dyDescent="0.25">
      <c r="A63" s="42">
        <v>58</v>
      </c>
      <c r="B63" s="7">
        <v>310530</v>
      </c>
      <c r="C63" s="17" t="s">
        <v>1114</v>
      </c>
      <c r="D63" s="36" t="s">
        <v>40</v>
      </c>
      <c r="E63" s="36" t="s">
        <v>89</v>
      </c>
      <c r="F63" s="12">
        <f>VLOOKUP(A63,Dengue!$1:$1048576,10,FALSE)</f>
        <v>0</v>
      </c>
      <c r="G63" s="12">
        <f>VLOOKUP($A63,Chik!$1:$1048576,10,FALSE)</f>
        <v>0</v>
      </c>
      <c r="H63" s="12">
        <f>VLOOKUP($A63,zika!$1:$1048576,10,FALSE)</f>
        <v>0</v>
      </c>
      <c r="I63" s="12">
        <f>H63+F63+G63</f>
        <v>0</v>
      </c>
      <c r="J63" s="11">
        <v>5713</v>
      </c>
      <c r="K63" s="58" t="s">
        <v>1121</v>
      </c>
      <c r="L63" s="8">
        <f>I63/J63*100000</f>
        <v>0</v>
      </c>
      <c r="M63" s="7" t="str">
        <f>IF(L63=0,"Silencioso",IF(AND(L63&gt;0,L63&lt;100),"Baixa",IF(AND(L63&gt;=100,L63&lt;300),"Média",IF(AND(L63&gt;=300,L63&lt;500),"Alta",IF(L63&gt;=500,"Muito Alta","Avaliar")))))</f>
        <v>Silencioso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38"/>
    </row>
    <row r="64" spans="1:21" ht="15.75" x14ac:dyDescent="0.25">
      <c r="A64" s="42">
        <v>59</v>
      </c>
      <c r="B64" s="7">
        <v>310540</v>
      </c>
      <c r="C64" s="17" t="s">
        <v>1108</v>
      </c>
      <c r="D64" s="36" t="s">
        <v>90</v>
      </c>
      <c r="E64" s="36" t="s">
        <v>91</v>
      </c>
      <c r="F64" s="12">
        <f>VLOOKUP(A64,Dengue!$1:$1048576,10,FALSE)</f>
        <v>12</v>
      </c>
      <c r="G64" s="12">
        <f>VLOOKUP($A64,Chik!$1:$1048576,10,FALSE)</f>
        <v>0</v>
      </c>
      <c r="H64" s="12">
        <f>VLOOKUP($A64,zika!$1:$1048576,10,FALSE)</f>
        <v>0</v>
      </c>
      <c r="I64" s="12">
        <f>H64+F64+G64</f>
        <v>12</v>
      </c>
      <c r="J64" s="11">
        <v>32319</v>
      </c>
      <c r="K64" s="58" t="s">
        <v>1122</v>
      </c>
      <c r="L64" s="8">
        <f>I64/J64*100000</f>
        <v>37.129861691265198</v>
      </c>
      <c r="M64" s="7" t="str">
        <f>IF(L64=0,"Silencioso",IF(AND(L64&gt;0,L64&lt;100),"Baixa",IF(AND(L64&gt;=100,L64&lt;300),"Média",IF(AND(L64&gt;=300,L64&lt;500),"Alta",IF(L64&gt;=500,"Muito Alta","Avaliar")))))</f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21" ht="15.75" x14ac:dyDescent="0.25">
      <c r="A65" s="42">
        <v>60</v>
      </c>
      <c r="B65" s="7">
        <v>310550</v>
      </c>
      <c r="C65" s="17" t="s">
        <v>1115</v>
      </c>
      <c r="D65" s="36" t="s">
        <v>62</v>
      </c>
      <c r="E65" s="36" t="s">
        <v>92</v>
      </c>
      <c r="F65" s="12">
        <f>VLOOKUP(A65,Dengue!$1:$1048576,10,FALSE)</f>
        <v>1</v>
      </c>
      <c r="G65" s="12">
        <f>VLOOKUP($A65,Chik!$1:$1048576,10,FALSE)</f>
        <v>0</v>
      </c>
      <c r="H65" s="12">
        <f>VLOOKUP($A65,zika!$1:$1048576,10,FALSE)</f>
        <v>0</v>
      </c>
      <c r="I65" s="12">
        <f>H65+F65+G65</f>
        <v>1</v>
      </c>
      <c r="J65" s="11">
        <v>5443</v>
      </c>
      <c r="K65" s="58" t="s">
        <v>1121</v>
      </c>
      <c r="L65" s="8">
        <f>I65/J65*100000</f>
        <v>18.372221201543269</v>
      </c>
      <c r="M65" s="7" t="str">
        <f>IF(L65=0,"Silencioso",IF(AND(L65&gt;0,L65&lt;100),"Baixa",IF(AND(L65&gt;=100,L65&lt;300),"Média",IF(AND(L65&gt;=300,L65&lt;500),"Alta",IF(L65&gt;=500,"Muito Alta","Avaliar")))))</f>
        <v>Baixa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21" ht="15.75" x14ac:dyDescent="0.25">
      <c r="A66" s="42">
        <v>61</v>
      </c>
      <c r="B66" s="7">
        <v>310560</v>
      </c>
      <c r="C66" s="17" t="s">
        <v>1116</v>
      </c>
      <c r="D66" s="36" t="s">
        <v>41</v>
      </c>
      <c r="E66" s="36" t="s">
        <v>41</v>
      </c>
      <c r="F66" s="12">
        <f>VLOOKUP(A66,Dengue!$1:$1048576,10,FALSE)</f>
        <v>1</v>
      </c>
      <c r="G66" s="12">
        <f>VLOOKUP($A66,Chik!$1:$1048576,10,FALSE)</f>
        <v>0</v>
      </c>
      <c r="H66" s="12">
        <f>VLOOKUP($A66,zika!$1:$1048576,10,FALSE)</f>
        <v>0</v>
      </c>
      <c r="I66" s="12">
        <f>H66+F66+G66</f>
        <v>1</v>
      </c>
      <c r="J66" s="11">
        <v>136392</v>
      </c>
      <c r="K66" s="58" t="s">
        <v>1124</v>
      </c>
      <c r="L66" s="8">
        <f>I66/J66*100000</f>
        <v>0.73318083172033555</v>
      </c>
      <c r="M66" s="7" t="str">
        <f>IF(L66=0,"Silencioso",IF(AND(L66&gt;0,L66&lt;100),"Baixa",IF(AND(L66&gt;=100,L66&lt;300),"Média",IF(AND(L66&gt;=300,L66&lt;500),"Alta",IF(L66&gt;=500,"Muito Alta","Avaliar")))))</f>
        <v>Baixa</v>
      </c>
      <c r="N66" s="7">
        <f>VLOOKUP($B66,LIRAa!$1:$1048576,3,FALSE)</f>
        <v>0.3</v>
      </c>
      <c r="O66" s="7">
        <f>VLOOKUP($B66,LIRAa!$1:$1048576,4,FALSE)</f>
        <v>2</v>
      </c>
      <c r="P66" s="7" t="str">
        <f>VLOOKUP($B66,LIRAa!$1:$1048576,5,FALSE)</f>
        <v>Sem Informação</v>
      </c>
      <c r="S66" s="38"/>
    </row>
    <row r="67" spans="1:21" ht="15.75" x14ac:dyDescent="0.25">
      <c r="A67" s="42">
        <v>62</v>
      </c>
      <c r="B67" s="7">
        <v>310570</v>
      </c>
      <c r="C67" s="17" t="s">
        <v>1109</v>
      </c>
      <c r="D67" s="36" t="s">
        <v>17</v>
      </c>
      <c r="E67" s="36" t="s">
        <v>93</v>
      </c>
      <c r="F67" s="12">
        <f>VLOOKUP(A67,Dengue!$1:$1048576,10,FALSE)</f>
        <v>0</v>
      </c>
      <c r="G67" s="12">
        <f>VLOOKUP($A67,Chik!$1:$1048576,10,FALSE)</f>
        <v>0</v>
      </c>
      <c r="H67" s="12">
        <f>VLOOKUP($A67,zika!$1:$1048576,10,FALSE)</f>
        <v>0</v>
      </c>
      <c r="I67" s="12">
        <f>H67+F67+G67</f>
        <v>0</v>
      </c>
      <c r="J67" s="11">
        <v>5250</v>
      </c>
      <c r="K67" s="58" t="s">
        <v>1121</v>
      </c>
      <c r="L67" s="8">
        <f>I67/J67*100000</f>
        <v>0</v>
      </c>
      <c r="M67" s="7" t="str">
        <f>IF(L67=0,"Silencioso",IF(AND(L67&gt;0,L67&lt;100),"Baixa",IF(AND(L67&gt;=100,L67&lt;300),"Média",IF(AND(L67&gt;=300,L67&lt;500),"Alta",IF(L67&gt;=500,"Muito Alta","Avaliar")))))</f>
        <v>Silencioso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38"/>
    </row>
    <row r="68" spans="1:21" ht="15.75" x14ac:dyDescent="0.25">
      <c r="A68" s="42">
        <v>63</v>
      </c>
      <c r="B68" s="7">
        <v>310590</v>
      </c>
      <c r="C68" s="17" t="s">
        <v>1116</v>
      </c>
      <c r="D68" s="36" t="s">
        <v>94</v>
      </c>
      <c r="E68" s="36" t="s">
        <v>95</v>
      </c>
      <c r="F68" s="12">
        <f>VLOOKUP(A68,Dengue!$1:$1048576,10,FALSE)</f>
        <v>2</v>
      </c>
      <c r="G68" s="12">
        <f>VLOOKUP($A68,Chik!$1:$1048576,10,FALSE)</f>
        <v>0</v>
      </c>
      <c r="H68" s="12">
        <f>VLOOKUP($A68,zika!$1:$1048576,10,FALSE)</f>
        <v>0</v>
      </c>
      <c r="I68" s="12">
        <f>H68+F68+G68</f>
        <v>2</v>
      </c>
      <c r="J68" s="11">
        <v>20720</v>
      </c>
      <c r="K68" s="58" t="s">
        <v>1121</v>
      </c>
      <c r="L68" s="8">
        <f>I68/J68*100000</f>
        <v>9.6525096525096519</v>
      </c>
      <c r="M68" s="7" t="str">
        <f>IF(L68=0,"Silencioso",IF(AND(L68&gt;0,L68&lt;100),"Baixa",IF(AND(L68&gt;=100,L68&lt;300),"Média",IF(AND(L68&gt;=300,L68&lt;500),"Alta",IF(L68&gt;=500,"Muito Alta","Avaliar")))))</f>
        <v>Baixa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38"/>
    </row>
    <row r="69" spans="1:21" ht="15.75" x14ac:dyDescent="0.25">
      <c r="A69" s="42">
        <v>64</v>
      </c>
      <c r="B69" s="7">
        <v>310600</v>
      </c>
      <c r="C69" s="17" t="s">
        <v>1108</v>
      </c>
      <c r="D69" s="36" t="s">
        <v>90</v>
      </c>
      <c r="E69" s="36" t="s">
        <v>96</v>
      </c>
      <c r="F69" s="12">
        <f>VLOOKUP(A69,Dengue!$1:$1048576,10,FALSE)</f>
        <v>0</v>
      </c>
      <c r="G69" s="12">
        <f>VLOOKUP($A69,Chik!$1:$1048576,10,FALSE)</f>
        <v>0</v>
      </c>
      <c r="H69" s="12">
        <f>VLOOKUP($A69,zika!$1:$1048576,10,FALSE)</f>
        <v>0</v>
      </c>
      <c r="I69" s="12">
        <f>H69+F69+G69</f>
        <v>0</v>
      </c>
      <c r="J69" s="11">
        <v>10248</v>
      </c>
      <c r="K69" s="58" t="s">
        <v>1121</v>
      </c>
      <c r="L69" s="8">
        <f>I69/J69*100000</f>
        <v>0</v>
      </c>
      <c r="M69" s="7" t="str">
        <f>IF(L69=0,"Silencioso",IF(AND(L69&gt;0,L69&lt;100),"Baixa",IF(AND(L69&gt;=100,L69&lt;300),"Média",IF(AND(L69&gt;=300,L69&lt;500),"Alta",IF(L69&gt;=500,"Muito Alta","Avaliar")))))</f>
        <v>Silencioso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38"/>
    </row>
    <row r="70" spans="1:21" ht="15.75" x14ac:dyDescent="0.25">
      <c r="A70" s="42">
        <v>65</v>
      </c>
      <c r="B70" s="7">
        <v>310610</v>
      </c>
      <c r="C70" s="17" t="s">
        <v>1115</v>
      </c>
      <c r="D70" s="36" t="s">
        <v>57</v>
      </c>
      <c r="E70" s="36" t="s">
        <v>97</v>
      </c>
      <c r="F70" s="12">
        <f>VLOOKUP(A70,Dengue!$1:$1048576,10,FALSE)</f>
        <v>0</v>
      </c>
      <c r="G70" s="12">
        <f>VLOOKUP($A70,Chik!$1:$1048576,10,FALSE)</f>
        <v>0</v>
      </c>
      <c r="H70" s="12">
        <f>VLOOKUP($A70,zika!$1:$1048576,10,FALSE)</f>
        <v>0</v>
      </c>
      <c r="I70" s="12">
        <f>H70+F70+G70</f>
        <v>0</v>
      </c>
      <c r="J70" s="11">
        <v>3433</v>
      </c>
      <c r="K70" s="58" t="s">
        <v>1121</v>
      </c>
      <c r="L70" s="8">
        <f>I70/J70*100000</f>
        <v>0</v>
      </c>
      <c r="M70" s="7" t="str">
        <f>IF(L70=0,"Silencioso",IF(AND(L70&gt;0,L70&lt;100),"Baixa",IF(AND(L70&gt;=100,L70&lt;300),"Média",IF(AND(L70&gt;=300,L70&lt;500),"Alta",IF(L70&gt;=500,"Muito Alta","Avaliar")))))</f>
        <v>Silencioso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38"/>
    </row>
    <row r="71" spans="1:21" ht="15.75" x14ac:dyDescent="0.25">
      <c r="A71" s="42">
        <v>66</v>
      </c>
      <c r="B71" s="7">
        <v>310620</v>
      </c>
      <c r="C71" s="17" t="s">
        <v>1108</v>
      </c>
      <c r="D71" s="36" t="s">
        <v>98</v>
      </c>
      <c r="E71" s="46" t="s">
        <v>98</v>
      </c>
      <c r="F71" s="12">
        <f>VLOOKUP(A71,Dengue!$1:$1048576,10,FALSE)</f>
        <v>1504</v>
      </c>
      <c r="G71" s="12">
        <f>VLOOKUP($A71,Chik!$1:$1048576,10,FALSE)</f>
        <v>5</v>
      </c>
      <c r="H71" s="12">
        <f>VLOOKUP($A71,zika!$1:$1048576,10,FALSE)</f>
        <v>2</v>
      </c>
      <c r="I71" s="12">
        <f>H71+F71+G71</f>
        <v>1511</v>
      </c>
      <c r="J71" s="11">
        <v>2501576</v>
      </c>
      <c r="K71" s="58" t="s">
        <v>1125</v>
      </c>
      <c r="L71" s="8">
        <f>I71/J71*100000</f>
        <v>60.401922627975317</v>
      </c>
      <c r="M71" s="7" t="str">
        <f>IF(L71=0,"Silencioso",IF(AND(L71&gt;0,L71&lt;100),"Baixa",IF(AND(L71&gt;=100,L71&lt;300),"Média",IF(AND(L71&gt;=300,L71&lt;500),"Alta",IF(L71&gt;=500,"Muito Alta","Avaliar")))))</f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21" ht="15.75" x14ac:dyDescent="0.25">
      <c r="A72" s="42">
        <v>67</v>
      </c>
      <c r="B72" s="7">
        <v>310630</v>
      </c>
      <c r="C72" s="17" t="s">
        <v>1110</v>
      </c>
      <c r="D72" s="36" t="s">
        <v>20</v>
      </c>
      <c r="E72" s="36" t="s">
        <v>99</v>
      </c>
      <c r="F72" s="12">
        <f>VLOOKUP(A72,Dengue!$1:$1048576,10,FALSE)</f>
        <v>113</v>
      </c>
      <c r="G72" s="12">
        <f>VLOOKUP($A72,Chik!$1:$1048576,10,FALSE)</f>
        <v>18</v>
      </c>
      <c r="H72" s="12">
        <f>VLOOKUP($A72,zika!$1:$1048576,10,FALSE)</f>
        <v>0</v>
      </c>
      <c r="I72" s="12">
        <f>H72+F72+G72</f>
        <v>131</v>
      </c>
      <c r="J72" s="11">
        <v>26396</v>
      </c>
      <c r="K72" s="58" t="s">
        <v>1122</v>
      </c>
      <c r="L72" s="8">
        <f>I72/J72*100000</f>
        <v>496.28731626003935</v>
      </c>
      <c r="M72" s="7" t="str">
        <f>IF(L72=0,"Silencioso",IF(AND(L72&gt;0,L72&lt;100),"Baixa",IF(AND(L72&gt;=100,L72&lt;300),"Média",IF(AND(L72&gt;=300,L72&lt;500),"Alta",IF(L72&gt;=500,"Muito Alta","Avaliar")))))</f>
        <v>Alta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38"/>
    </row>
    <row r="73" spans="1:21" ht="15.75" x14ac:dyDescent="0.25">
      <c r="A73" s="42">
        <v>68</v>
      </c>
      <c r="B73" s="7">
        <v>310640</v>
      </c>
      <c r="C73" s="17" t="s">
        <v>1108</v>
      </c>
      <c r="D73" s="36" t="s">
        <v>98</v>
      </c>
      <c r="E73" s="36" t="s">
        <v>100</v>
      </c>
      <c r="F73" s="12">
        <f>VLOOKUP(A73,Dengue!$1:$1048576,10,FALSE)</f>
        <v>3</v>
      </c>
      <c r="G73" s="12">
        <f>VLOOKUP($A73,Chik!$1:$1048576,10,FALSE)</f>
        <v>0</v>
      </c>
      <c r="H73" s="12">
        <f>VLOOKUP($A73,zika!$1:$1048576,10,FALSE)</f>
        <v>0</v>
      </c>
      <c r="I73" s="12">
        <f>H73+F73+G73</f>
        <v>3</v>
      </c>
      <c r="J73" s="11">
        <v>7710</v>
      </c>
      <c r="K73" s="58" t="s">
        <v>1121</v>
      </c>
      <c r="L73" s="8">
        <f>I73/J73*100000</f>
        <v>38.910505836575879</v>
      </c>
      <c r="M73" s="7" t="str">
        <f>IF(L73=0,"Silencioso",IF(AND(L73&gt;0,L73&lt;100),"Baixa",IF(AND(L73&gt;=100,L73&lt;300),"Média",IF(AND(L73&gt;=300,L73&lt;500),"Alta",IF(L73&gt;=500,"Muito Alta","Avaliar")))))</f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>
        <f>VLOOKUP($B73,LIRAa!$1:$1048576,5,FALSE)</f>
        <v>1.2</v>
      </c>
      <c r="S73" s="38"/>
    </row>
    <row r="74" spans="1:21" ht="15.75" x14ac:dyDescent="0.25">
      <c r="A74" s="42">
        <v>69</v>
      </c>
      <c r="B74" s="7">
        <v>310650</v>
      </c>
      <c r="C74" s="17" t="s">
        <v>432</v>
      </c>
      <c r="D74" s="36" t="s">
        <v>53</v>
      </c>
      <c r="E74" s="36" t="s">
        <v>101</v>
      </c>
      <c r="F74" s="12">
        <f>VLOOKUP(A74,Dengue!$1:$1048576,10,FALSE)</f>
        <v>0</v>
      </c>
      <c r="G74" s="12">
        <f>VLOOKUP($A74,Chik!$1:$1048576,10,FALSE)</f>
        <v>0</v>
      </c>
      <c r="H74" s="12">
        <f>VLOOKUP($A74,zika!$1:$1048576,10,FALSE)</f>
        <v>0</v>
      </c>
      <c r="I74" s="12">
        <f>H74+F74+G74</f>
        <v>0</v>
      </c>
      <c r="J74" s="11">
        <v>11995</v>
      </c>
      <c r="K74" s="58" t="s">
        <v>1121</v>
      </c>
      <c r="L74" s="8">
        <f>I74/J74*100000</f>
        <v>0</v>
      </c>
      <c r="M74" s="7" t="str">
        <f>IF(L74=0,"Silencioso",IF(AND(L74&gt;0,L74&lt;100),"Baixa",IF(AND(L74&gt;=100,L74&lt;300),"Média",IF(AND(L74&gt;=300,L74&lt;500),"Alta",IF(L74&gt;=500,"Muito Alta","Avaliar")))))</f>
        <v>Silencioso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38"/>
    </row>
    <row r="75" spans="1:21" ht="15.75" x14ac:dyDescent="0.25">
      <c r="A75" s="42">
        <v>70</v>
      </c>
      <c r="B75" s="7">
        <v>310665</v>
      </c>
      <c r="C75" s="17" t="s">
        <v>1118</v>
      </c>
      <c r="D75" s="36" t="s">
        <v>102</v>
      </c>
      <c r="E75" s="36" t="s">
        <v>103</v>
      </c>
      <c r="F75" s="12">
        <f>VLOOKUP(A75,Dengue!$1:$1048576,10,FALSE)</f>
        <v>0</v>
      </c>
      <c r="G75" s="12">
        <f>VLOOKUP($A75,Chik!$1:$1048576,10,FALSE)</f>
        <v>0</v>
      </c>
      <c r="H75" s="12">
        <f>VLOOKUP($A75,zika!$1:$1048576,10,FALSE)</f>
        <v>0</v>
      </c>
      <c r="I75" s="12">
        <f>H75+F75+G75</f>
        <v>0</v>
      </c>
      <c r="J75" s="11">
        <v>4705</v>
      </c>
      <c r="K75" s="58" t="s">
        <v>1121</v>
      </c>
      <c r="L75" s="8">
        <f>I75/J75*100000</f>
        <v>0</v>
      </c>
      <c r="M75" s="7" t="str">
        <f>IF(L75=0,"Silencioso",IF(AND(L75&gt;0,L75&lt;100),"Baixa",IF(AND(L75&gt;=100,L75&lt;300),"Média",IF(AND(L75&gt;=300,L75&lt;500),"Alta",IF(L75&gt;=500,"Muito Alta","Avaliar")))))</f>
        <v>Silencioso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78"/>
      <c r="T75" s="78"/>
      <c r="U75" s="78"/>
    </row>
    <row r="76" spans="1:21" ht="15.75" x14ac:dyDescent="0.25">
      <c r="A76" s="42">
        <v>71</v>
      </c>
      <c r="B76" s="7">
        <v>310660</v>
      </c>
      <c r="C76" s="17" t="s">
        <v>1113</v>
      </c>
      <c r="D76" s="36" t="s">
        <v>28</v>
      </c>
      <c r="E76" s="36" t="s">
        <v>104</v>
      </c>
      <c r="F76" s="12">
        <f>VLOOKUP(A76,Dengue!$1:$1048576,10,FALSE)</f>
        <v>0</v>
      </c>
      <c r="G76" s="12">
        <f>VLOOKUP($A76,Chik!$1:$1048576,10,FALSE)</f>
        <v>0</v>
      </c>
      <c r="H76" s="12">
        <f>VLOOKUP($A76,zika!$1:$1048576,10,FALSE)</f>
        <v>0</v>
      </c>
      <c r="I76" s="12">
        <f>H76+F76+G76</f>
        <v>0</v>
      </c>
      <c r="J76" s="11">
        <v>4602</v>
      </c>
      <c r="K76" s="58" t="s">
        <v>1121</v>
      </c>
      <c r="L76" s="8">
        <f>I76/J76*100000</f>
        <v>0</v>
      </c>
      <c r="M76" s="7" t="str">
        <f>IF(L76=0,"Silencioso",IF(AND(L76&gt;0,L76&lt;100),"Baixa",IF(AND(L76&gt;=100,L76&lt;300),"Média",IF(AND(L76&gt;=300,L76&lt;500),"Alta",IF(L76&gt;=500,"Muito Alta","Avaliar")))))</f>
        <v>Silencioso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78"/>
      <c r="T76" s="78"/>
      <c r="U76" s="78"/>
    </row>
    <row r="77" spans="1:21" ht="15.75" x14ac:dyDescent="0.25">
      <c r="A77" s="42">
        <v>72</v>
      </c>
      <c r="B77" s="7">
        <v>310670</v>
      </c>
      <c r="C77" s="17" t="s">
        <v>1108</v>
      </c>
      <c r="D77" s="36" t="s">
        <v>98</v>
      </c>
      <c r="E77" s="36" t="s">
        <v>105</v>
      </c>
      <c r="F77" s="12">
        <f>VLOOKUP(A77,Dengue!$1:$1048576,10,FALSE)</f>
        <v>31</v>
      </c>
      <c r="G77" s="12">
        <f>VLOOKUP($A77,Chik!$1:$1048576,10,FALSE)</f>
        <v>0</v>
      </c>
      <c r="H77" s="12">
        <f>VLOOKUP($A77,zika!$1:$1048576,10,FALSE)</f>
        <v>0</v>
      </c>
      <c r="I77" s="12">
        <f>H77+F77+G77</f>
        <v>31</v>
      </c>
      <c r="J77" s="11">
        <v>432575</v>
      </c>
      <c r="K77" s="58" t="s">
        <v>1125</v>
      </c>
      <c r="L77" s="8">
        <f>I77/J77*100000</f>
        <v>7.1663873316765878</v>
      </c>
      <c r="M77" s="7" t="str">
        <f>IF(L77=0,"Silencioso",IF(AND(L77&gt;0,L77&lt;100),"Baixa",IF(AND(L77&gt;=100,L77&lt;300),"Média",IF(AND(L77&gt;=300,L77&lt;500),"Alta",IF(L77&gt;=500,"Muito Alta","Avaliar")))))</f>
        <v>Baixa</v>
      </c>
      <c r="N77" s="7">
        <f>VLOOKUP($B77,LIRAa!$1:$1048576,3,FALSE)</f>
        <v>0.7</v>
      </c>
      <c r="O77" s="7">
        <f>VLOOKUP($B77,LIRAa!$1:$1048576,4,FALSE)</f>
        <v>1.5</v>
      </c>
      <c r="P77" s="7">
        <f>VLOOKUP($B77,LIRAa!$1:$1048576,5,FALSE)</f>
        <v>1.9</v>
      </c>
      <c r="S77" s="38"/>
    </row>
    <row r="78" spans="1:21" ht="15.75" x14ac:dyDescent="0.25">
      <c r="A78" s="42">
        <v>73</v>
      </c>
      <c r="B78" s="7">
        <v>310680</v>
      </c>
      <c r="C78" s="17" t="s">
        <v>1115</v>
      </c>
      <c r="D78" s="36" t="s">
        <v>57</v>
      </c>
      <c r="E78" s="36" t="s">
        <v>106</v>
      </c>
      <c r="F78" s="12">
        <f>VLOOKUP(A78,Dengue!$1:$1048576,10,FALSE)</f>
        <v>0</v>
      </c>
      <c r="G78" s="12">
        <f>VLOOKUP($A78,Chik!$1:$1048576,10,FALSE)</f>
        <v>0</v>
      </c>
      <c r="H78" s="12">
        <f>VLOOKUP($A78,zika!$1:$1048576,10,FALSE)</f>
        <v>0</v>
      </c>
      <c r="I78" s="12">
        <f>H78+F78+G78</f>
        <v>0</v>
      </c>
      <c r="J78" s="11">
        <v>3430</v>
      </c>
      <c r="K78" s="58" t="s">
        <v>1121</v>
      </c>
      <c r="L78" s="8">
        <f>I78/J78*100000</f>
        <v>0</v>
      </c>
      <c r="M78" s="7" t="str">
        <f>IF(L78=0,"Silencioso",IF(AND(L78&gt;0,L78&lt;100),"Baixa",IF(AND(L78&gt;=100,L78&lt;300),"Média",IF(AND(L78&gt;=300,L78&lt;500),"Alta",IF(L78&gt;=500,"Muito Alta","Avaliar")))))</f>
        <v>Silencioso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21" ht="15.75" x14ac:dyDescent="0.25">
      <c r="A79" s="42">
        <v>74</v>
      </c>
      <c r="B79" s="7">
        <v>310690</v>
      </c>
      <c r="C79" s="17" t="s">
        <v>1115</v>
      </c>
      <c r="D79" s="36" t="s">
        <v>57</v>
      </c>
      <c r="E79" s="36" t="s">
        <v>107</v>
      </c>
      <c r="F79" s="12">
        <f>VLOOKUP(A79,Dengue!$1:$1048576,10,FALSE)</f>
        <v>1</v>
      </c>
      <c r="G79" s="12">
        <f>VLOOKUP($A79,Chik!$1:$1048576,10,FALSE)</f>
        <v>0</v>
      </c>
      <c r="H79" s="12">
        <f>VLOOKUP($A79,zika!$1:$1048576,10,FALSE)</f>
        <v>0</v>
      </c>
      <c r="I79" s="12">
        <f>H79+F79+G79</f>
        <v>1</v>
      </c>
      <c r="J79" s="11">
        <v>14431</v>
      </c>
      <c r="K79" s="58" t="s">
        <v>1121</v>
      </c>
      <c r="L79" s="8">
        <f>I79/J79*100000</f>
        <v>6.9295267133254796</v>
      </c>
      <c r="M79" s="7" t="str">
        <f>IF(L79=0,"Silencioso",IF(AND(L79&gt;0,L79&lt;100),"Baixa",IF(AND(L79&gt;=100,L79&lt;300),"Média",IF(AND(L79&gt;=300,L79&lt;500),"Alta",IF(L79&gt;=500,"Muito Alta","Avaliar")))))</f>
        <v>Baixa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21" ht="15.75" x14ac:dyDescent="0.25">
      <c r="A80" s="42">
        <v>75</v>
      </c>
      <c r="B80" s="7">
        <v>310700</v>
      </c>
      <c r="C80" s="17" t="s">
        <v>1108</v>
      </c>
      <c r="D80" s="36" t="s">
        <v>11</v>
      </c>
      <c r="E80" s="36" t="s">
        <v>108</v>
      </c>
      <c r="F80" s="12">
        <f>VLOOKUP(A80,Dengue!$1:$1048576,10,FALSE)</f>
        <v>0</v>
      </c>
      <c r="G80" s="12">
        <f>VLOOKUP($A80,Chik!$1:$1048576,10,FALSE)</f>
        <v>0</v>
      </c>
      <c r="H80" s="12">
        <f>VLOOKUP($A80,zika!$1:$1048576,10,FALSE)</f>
        <v>0</v>
      </c>
      <c r="I80" s="12">
        <f>H80+F80+G80</f>
        <v>0</v>
      </c>
      <c r="J80" s="11">
        <v>2532</v>
      </c>
      <c r="K80" s="58" t="s">
        <v>1121</v>
      </c>
      <c r="L80" s="8">
        <f>I80/J80*100000</f>
        <v>0</v>
      </c>
      <c r="M80" s="7" t="str">
        <f>IF(L80=0,"Silencioso",IF(AND(L80&gt;0,L80&lt;100),"Baixa",IF(AND(L80&gt;=100,L80&lt;300),"Média",IF(AND(L80&gt;=300,L80&lt;500),"Alta",IF(L80&gt;=500,"Muito Alta","Avaliar")))))</f>
        <v>Silencioso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21" ht="15.75" x14ac:dyDescent="0.25">
      <c r="A81" s="42">
        <v>76</v>
      </c>
      <c r="B81" s="7">
        <v>310710</v>
      </c>
      <c r="C81" s="17" t="s">
        <v>1114</v>
      </c>
      <c r="D81" s="36" t="s">
        <v>33</v>
      </c>
      <c r="E81" s="36" t="s">
        <v>109</v>
      </c>
      <c r="F81" s="12">
        <f>VLOOKUP(A81,Dengue!$1:$1048576,10,FALSE)</f>
        <v>4</v>
      </c>
      <c r="G81" s="12">
        <f>VLOOKUP($A81,Chik!$1:$1048576,10,FALSE)</f>
        <v>0</v>
      </c>
      <c r="H81" s="12">
        <f>VLOOKUP($A81,zika!$1:$1048576,10,FALSE)</f>
        <v>0</v>
      </c>
      <c r="I81" s="12">
        <f>H81+F81+G81</f>
        <v>4</v>
      </c>
      <c r="J81" s="11">
        <v>40031</v>
      </c>
      <c r="K81" s="58" t="s">
        <v>1122</v>
      </c>
      <c r="L81" s="8">
        <f>I81/J81*100000</f>
        <v>9.9922560015987614</v>
      </c>
      <c r="M81" s="7" t="str">
        <f>IF(L81=0,"Silencioso",IF(AND(L81&gt;0,L81&lt;100),"Baixa",IF(AND(L81&gt;=100,L81&lt;300),"Média",IF(AND(L81&gt;=300,L81&lt;500),"Alta",IF(L81&gt;=500,"Muito Alta","Avaliar")))))</f>
        <v>Baixa</v>
      </c>
      <c r="N81" s="7">
        <f>VLOOKUP($B81,LIRAa!$1:$1048576,3,FALSE)</f>
        <v>0.9</v>
      </c>
      <c r="O81" s="7">
        <f>VLOOKUP($B81,LIRAa!$1:$1048576,4,FALSE)</f>
        <v>3.4</v>
      </c>
      <c r="P81" s="7" t="str">
        <f>VLOOKUP($B81,LIRAa!$1:$1048576,5,FALSE)</f>
        <v>Sem Informação</v>
      </c>
      <c r="S81" s="75"/>
      <c r="T81" s="75"/>
      <c r="U81" s="75"/>
    </row>
    <row r="82" spans="1:21" ht="15.75" x14ac:dyDescent="0.25">
      <c r="A82" s="42">
        <v>77</v>
      </c>
      <c r="B82" s="7">
        <v>310720</v>
      </c>
      <c r="C82" s="17" t="s">
        <v>1115</v>
      </c>
      <c r="D82" s="36" t="s">
        <v>57</v>
      </c>
      <c r="E82" s="36" t="s">
        <v>110</v>
      </c>
      <c r="F82" s="12">
        <f>VLOOKUP(A82,Dengue!$1:$1048576,10,FALSE)</f>
        <v>1</v>
      </c>
      <c r="G82" s="12">
        <f>VLOOKUP($A82,Chik!$1:$1048576,10,FALSE)</f>
        <v>0</v>
      </c>
      <c r="H82" s="12">
        <f>VLOOKUP($A82,zika!$1:$1048576,10,FALSE)</f>
        <v>0</v>
      </c>
      <c r="I82" s="12">
        <f>H82+F82+G82</f>
        <v>1</v>
      </c>
      <c r="J82" s="11">
        <v>5091</v>
      </c>
      <c r="K82" s="58" t="s">
        <v>1121</v>
      </c>
      <c r="L82" s="8">
        <f>I82/J82*100000</f>
        <v>19.642506383814574</v>
      </c>
      <c r="M82" s="7" t="str">
        <f>IF(L82=0,"Silencioso",IF(AND(L82&gt;0,L82&lt;100),"Baixa",IF(AND(L82&gt;=100,L82&lt;300),"Média",IF(AND(L82&gt;=300,L82&lt;500),"Alta",IF(L82&gt;=500,"Muito Alta","Avaliar")))))</f>
        <v>Baixa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38"/>
    </row>
    <row r="83" spans="1:21" ht="15.75" x14ac:dyDescent="0.25">
      <c r="A83" s="42">
        <v>78</v>
      </c>
      <c r="B83" s="7">
        <v>310730</v>
      </c>
      <c r="C83" s="17" t="s">
        <v>1118</v>
      </c>
      <c r="D83" s="36" t="s">
        <v>102</v>
      </c>
      <c r="E83" s="36" t="s">
        <v>111</v>
      </c>
      <c r="F83" s="12">
        <f>VLOOKUP(A83,Dengue!$1:$1048576,10,FALSE)</f>
        <v>18</v>
      </c>
      <c r="G83" s="12">
        <f>VLOOKUP($A83,Chik!$1:$1048576,10,FALSE)</f>
        <v>1</v>
      </c>
      <c r="H83" s="12">
        <f>VLOOKUP($A83,zika!$1:$1048576,10,FALSE)</f>
        <v>1</v>
      </c>
      <c r="I83" s="12">
        <f>H83+F83+G83</f>
        <v>20</v>
      </c>
      <c r="J83" s="11">
        <v>49942</v>
      </c>
      <c r="K83" s="58" t="s">
        <v>1122</v>
      </c>
      <c r="L83" s="8">
        <f>I83/J83*100000</f>
        <v>40.046453886508345</v>
      </c>
      <c r="M83" s="7" t="str">
        <f>IF(L83=0,"Silencioso",IF(AND(L83&gt;0,L83&lt;100),"Baixa",IF(AND(L83&gt;=100,L83&lt;300),"Média",IF(AND(L83&gt;=300,L83&lt;500),"Alta",IF(L83&gt;=500,"Muito Alta","Avaliar")))))</f>
        <v>Baixa</v>
      </c>
      <c r="N83" s="7">
        <f>VLOOKUP($B83,LIRAa!$1:$1048576,3,FALSE)</f>
        <v>2.8</v>
      </c>
      <c r="O83" s="7">
        <f>VLOOKUP($B83,LIRAa!$1:$1048576,4,FALSE)</f>
        <v>5.6</v>
      </c>
      <c r="P83" s="7">
        <f>VLOOKUP($B83,LIRAa!$1:$1048576,5,FALSE)</f>
        <v>5.6</v>
      </c>
      <c r="S83" s="38"/>
    </row>
    <row r="84" spans="1:21" ht="15.75" x14ac:dyDescent="0.25">
      <c r="A84" s="42">
        <v>79</v>
      </c>
      <c r="B84" s="7">
        <v>310740</v>
      </c>
      <c r="C84" s="17" t="s">
        <v>1112</v>
      </c>
      <c r="D84" s="36" t="s">
        <v>26</v>
      </c>
      <c r="E84" s="46" t="s">
        <v>112</v>
      </c>
      <c r="F84" s="12">
        <f>VLOOKUP(A84,Dengue!$1:$1048576,10,FALSE)</f>
        <v>155</v>
      </c>
      <c r="G84" s="12">
        <f>VLOOKUP($A84,Chik!$1:$1048576,10,FALSE)</f>
        <v>0</v>
      </c>
      <c r="H84" s="12">
        <f>VLOOKUP($A84,zika!$1:$1048576,10,FALSE)</f>
        <v>0</v>
      </c>
      <c r="I84" s="12">
        <f>H84+F84+G84</f>
        <v>155</v>
      </c>
      <c r="J84" s="11">
        <v>50166</v>
      </c>
      <c r="K84" s="58" t="s">
        <v>1122</v>
      </c>
      <c r="L84" s="8">
        <f>I84/J84*100000</f>
        <v>308.97420563728423</v>
      </c>
      <c r="M84" s="7" t="str">
        <f>IF(L84=0,"Silencioso",IF(AND(L84&gt;0,L84&lt;100),"Baixa",IF(AND(L84&gt;=100,L84&lt;300),"Média",IF(AND(L84&gt;=300,L84&lt;500),"Alta",IF(L84&gt;=500,"Muito Alta","Avaliar")))))</f>
        <v>Alta</v>
      </c>
      <c r="N84" s="7">
        <f>VLOOKUP($B84,LIRAa!$1:$1048576,3,FALSE)</f>
        <v>4.5</v>
      </c>
      <c r="O84" s="7">
        <f>VLOOKUP($B84,LIRAa!$1:$1048576,4,FALSE)</f>
        <v>7.4</v>
      </c>
      <c r="P84" s="7">
        <f>VLOOKUP($B84,LIRAa!$1:$1048576,5,FALSE)</f>
        <v>8.1</v>
      </c>
      <c r="S84" s="38"/>
    </row>
    <row r="85" spans="1:21" ht="15.75" x14ac:dyDescent="0.25">
      <c r="A85" s="42">
        <v>80</v>
      </c>
      <c r="B85" s="7">
        <v>310750</v>
      </c>
      <c r="C85" s="17" t="s">
        <v>1115</v>
      </c>
      <c r="D85" s="36" t="s">
        <v>57</v>
      </c>
      <c r="E85" s="36" t="s">
        <v>113</v>
      </c>
      <c r="F85" s="12">
        <f>VLOOKUP(A85,Dengue!$1:$1048576,10,FALSE)</f>
        <v>0</v>
      </c>
      <c r="G85" s="12">
        <f>VLOOKUP($A85,Chik!$1:$1048576,10,FALSE)</f>
        <v>0</v>
      </c>
      <c r="H85" s="12">
        <f>VLOOKUP($A85,zika!$1:$1048576,10,FALSE)</f>
        <v>0</v>
      </c>
      <c r="I85" s="12">
        <f>H85+F85+G85</f>
        <v>0</v>
      </c>
      <c r="J85" s="11">
        <v>6489</v>
      </c>
      <c r="K85" s="58" t="s">
        <v>1121</v>
      </c>
      <c r="L85" s="8">
        <f>I85/J85*100000</f>
        <v>0</v>
      </c>
      <c r="M85" s="7" t="str">
        <f>IF(L85=0,"Silencioso",IF(AND(L85&gt;0,L85&lt;100),"Baixa",IF(AND(L85&gt;=100,L85&lt;300),"Média",IF(AND(L85&gt;=300,L85&lt;500),"Alta",IF(L85&gt;=500,"Muito Alta","Avaliar")))))</f>
        <v>Silencioso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21" ht="15.75" x14ac:dyDescent="0.25">
      <c r="A86" s="42">
        <v>81</v>
      </c>
      <c r="B86" s="7">
        <v>310760</v>
      </c>
      <c r="C86" s="17" t="s">
        <v>1114</v>
      </c>
      <c r="D86" s="36" t="s">
        <v>45</v>
      </c>
      <c r="E86" s="36" t="s">
        <v>114</v>
      </c>
      <c r="F86" s="12">
        <f>VLOOKUP(A86,Dengue!$1:$1048576,10,FALSE)</f>
        <v>8</v>
      </c>
      <c r="G86" s="12">
        <f>VLOOKUP($A86,Chik!$1:$1048576,10,FALSE)</f>
        <v>0</v>
      </c>
      <c r="H86" s="12">
        <f>VLOOKUP($A86,zika!$1:$1048576,10,FALSE)</f>
        <v>0</v>
      </c>
      <c r="I86" s="12">
        <f>H86+F86+G86</f>
        <v>8</v>
      </c>
      <c r="J86" s="11">
        <v>4190</v>
      </c>
      <c r="K86" s="58" t="s">
        <v>1121</v>
      </c>
      <c r="L86" s="8">
        <f>I86/J86*100000</f>
        <v>190.93078758949881</v>
      </c>
      <c r="M86" s="7" t="str">
        <f>IF(L86=0,"Silencioso",IF(AND(L86&gt;0,L86&lt;100),"Baixa",IF(AND(L86&gt;=100,L86&lt;300),"Média",IF(AND(L86&gt;=300,L86&lt;500),"Alta",IF(L86&gt;=500,"Muito Alta","Avaliar")))))</f>
        <v>Média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21" ht="15.75" x14ac:dyDescent="0.25">
      <c r="A87" s="42">
        <v>82</v>
      </c>
      <c r="B87" s="7">
        <v>310770</v>
      </c>
      <c r="C87" s="17" t="s">
        <v>1108</v>
      </c>
      <c r="D87" s="36" t="s">
        <v>90</v>
      </c>
      <c r="E87" s="36" t="s">
        <v>115</v>
      </c>
      <c r="F87" s="12">
        <f>VLOOKUP(A87,Dengue!$1:$1048576,10,FALSE)</f>
        <v>0</v>
      </c>
      <c r="G87" s="12">
        <f>VLOOKUP($A87,Chik!$1:$1048576,10,FALSE)</f>
        <v>0</v>
      </c>
      <c r="H87" s="12">
        <f>VLOOKUP($A87,zika!$1:$1048576,10,FALSE)</f>
        <v>0</v>
      </c>
      <c r="I87" s="12">
        <f>H87+F87+G87</f>
        <v>0</v>
      </c>
      <c r="J87" s="11">
        <v>6031</v>
      </c>
      <c r="K87" s="58" t="s">
        <v>1121</v>
      </c>
      <c r="L87" s="8">
        <f>I87/J87*100000</f>
        <v>0</v>
      </c>
      <c r="M87" s="7" t="str">
        <f>IF(L87=0,"Silencioso",IF(AND(L87&gt;0,L87&lt;100),"Baixa",IF(AND(L87&gt;=100,L87&lt;300),"Média",IF(AND(L87&gt;=300,L87&lt;500),"Alta",IF(L87&gt;=500,"Muito Alta","Avaliar")))))</f>
        <v>Silencioso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 t="str">
        <f>VLOOKUP($B87,LIRAa!$1:$1048576,5,FALSE)</f>
        <v>Sem Informação</v>
      </c>
      <c r="S87" s="38"/>
    </row>
    <row r="88" spans="1:21" ht="15.75" x14ac:dyDescent="0.25">
      <c r="A88" s="42">
        <v>83</v>
      </c>
      <c r="B88" s="7">
        <v>310780</v>
      </c>
      <c r="C88" s="17" t="s">
        <v>1110</v>
      </c>
      <c r="D88" s="36" t="s">
        <v>20</v>
      </c>
      <c r="E88" s="36" t="s">
        <v>116</v>
      </c>
      <c r="F88" s="12">
        <f>VLOOKUP(A88,Dengue!$1:$1048576,10,FALSE)</f>
        <v>2</v>
      </c>
      <c r="G88" s="12">
        <f>VLOOKUP($A88,Chik!$1:$1048576,10,FALSE)</f>
        <v>0</v>
      </c>
      <c r="H88" s="12">
        <f>VLOOKUP($A88,zika!$1:$1048576,10,FALSE)</f>
        <v>0</v>
      </c>
      <c r="I88" s="12">
        <f>H88+F88+G88</f>
        <v>2</v>
      </c>
      <c r="J88" s="11">
        <v>15010</v>
      </c>
      <c r="K88" s="58" t="s">
        <v>1121</v>
      </c>
      <c r="L88" s="8">
        <f>I88/J88*100000</f>
        <v>13.324450366422385</v>
      </c>
      <c r="M88" s="7" t="str">
        <f>IF(L88=0,"Silencioso",IF(AND(L88&gt;0,L88&lt;100),"Baixa",IF(AND(L88&gt;=100,L88&lt;300),"Média",IF(AND(L88&gt;=300,L88&lt;500),"Alta",IF(L88&gt;=500,"Muito Alta","Avaliar")))))</f>
        <v>Baixa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38"/>
    </row>
    <row r="89" spans="1:21" ht="15.75" x14ac:dyDescent="0.25">
      <c r="A89" s="42">
        <v>84</v>
      </c>
      <c r="B89" s="7">
        <v>310790</v>
      </c>
      <c r="C89" s="17" t="s">
        <v>1114</v>
      </c>
      <c r="D89" s="36" t="s">
        <v>36</v>
      </c>
      <c r="E89" s="36" t="s">
        <v>117</v>
      </c>
      <c r="F89" s="12">
        <f>VLOOKUP(A89,Dengue!$1:$1048576,10,FALSE)</f>
        <v>0</v>
      </c>
      <c r="G89" s="12">
        <f>VLOOKUP($A89,Chik!$1:$1048576,10,FALSE)</f>
        <v>0</v>
      </c>
      <c r="H89" s="12">
        <f>VLOOKUP($A89,zika!$1:$1048576,10,FALSE)</f>
        <v>0</v>
      </c>
      <c r="I89" s="12">
        <f>H89+F89+G89</f>
        <v>0</v>
      </c>
      <c r="J89" s="11">
        <v>10558</v>
      </c>
      <c r="K89" s="58" t="s">
        <v>1121</v>
      </c>
      <c r="L89" s="8">
        <f>I89/J89*100000</f>
        <v>0</v>
      </c>
      <c r="M89" s="7" t="str">
        <f>IF(L89=0,"Silencioso",IF(AND(L89&gt;0,L89&lt;100),"Baixa",IF(AND(L89&gt;=100,L89&lt;300),"Média",IF(AND(L89&gt;=300,L89&lt;500),"Alta",IF(L89&gt;=500,"Muito Alta","Avaliar")))))</f>
        <v>Silencioso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21" ht="15.75" x14ac:dyDescent="0.25">
      <c r="A90" s="42">
        <v>85</v>
      </c>
      <c r="B90" s="7">
        <v>310800</v>
      </c>
      <c r="C90" s="17" t="s">
        <v>1112</v>
      </c>
      <c r="D90" s="36" t="s">
        <v>94</v>
      </c>
      <c r="E90" s="36" t="s">
        <v>118</v>
      </c>
      <c r="F90" s="12">
        <f>VLOOKUP(A90,Dengue!$1:$1048576,10,FALSE)</f>
        <v>1</v>
      </c>
      <c r="G90" s="12">
        <f>VLOOKUP($A90,Chik!$1:$1048576,10,FALSE)</f>
        <v>0</v>
      </c>
      <c r="H90" s="12">
        <f>VLOOKUP($A90,zika!$1:$1048576,10,FALSE)</f>
        <v>0</v>
      </c>
      <c r="I90" s="12">
        <f>H90+F90+G90</f>
        <v>1</v>
      </c>
      <c r="J90" s="11">
        <v>17598</v>
      </c>
      <c r="K90" s="58" t="s">
        <v>1121</v>
      </c>
      <c r="L90" s="8">
        <f>I90/J90*100000</f>
        <v>5.6824639163541315</v>
      </c>
      <c r="M90" s="7" t="str">
        <f>IF(L90=0,"Silencioso",IF(AND(L90&gt;0,L90&lt;100),"Baixa",IF(AND(L90&gt;=100,L90&lt;300),"Média",IF(AND(L90&gt;=300,L90&lt;500),"Alta",IF(L90&gt;=500,"Muito Alta","Avaliar")))))</f>
        <v>Baixa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21" ht="15.75" x14ac:dyDescent="0.25">
      <c r="A91" s="42">
        <v>86</v>
      </c>
      <c r="B91" s="7">
        <v>310810</v>
      </c>
      <c r="C91" s="17" t="s">
        <v>1108</v>
      </c>
      <c r="D91" s="36" t="s">
        <v>98</v>
      </c>
      <c r="E91" s="36" t="s">
        <v>119</v>
      </c>
      <c r="F91" s="12">
        <f>VLOOKUP(A91,Dengue!$1:$1048576,10,FALSE)</f>
        <v>1</v>
      </c>
      <c r="G91" s="12">
        <f>VLOOKUP($A91,Chik!$1:$1048576,10,FALSE)</f>
        <v>0</v>
      </c>
      <c r="H91" s="12">
        <f>VLOOKUP($A91,zika!$1:$1048576,10,FALSE)</f>
        <v>0</v>
      </c>
      <c r="I91" s="12">
        <f>H91+F91+G91</f>
        <v>1</v>
      </c>
      <c r="J91" s="11">
        <v>6876</v>
      </c>
      <c r="K91" s="58" t="s">
        <v>1121</v>
      </c>
      <c r="L91" s="8">
        <f>I91/J91*100000</f>
        <v>14.543339150668993</v>
      </c>
      <c r="M91" s="7" t="str">
        <f>IF(L91=0,"Silencioso",IF(AND(L91&gt;0,L91&lt;100),"Baixa",IF(AND(L91&gt;=100,L91&lt;300),"Média",IF(AND(L91&gt;=300,L91&lt;500),"Alta",IF(L91&gt;=500,"Muito Alta","Avaliar")))))</f>
        <v>Baixa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>
        <f>VLOOKUP($B91,LIRAa!$1:$1048576,5,FALSE)</f>
        <v>0</v>
      </c>
      <c r="S91" s="38"/>
    </row>
    <row r="92" spans="1:21" ht="15.75" x14ac:dyDescent="0.25">
      <c r="A92" s="42">
        <v>87</v>
      </c>
      <c r="B92" s="7">
        <v>310820</v>
      </c>
      <c r="C92" s="17" t="s">
        <v>1117</v>
      </c>
      <c r="D92" s="36" t="s">
        <v>80</v>
      </c>
      <c r="E92" s="36" t="s">
        <v>120</v>
      </c>
      <c r="F92" s="12">
        <f>VLOOKUP(A92,Dengue!$1:$1048576,10,FALSE)</f>
        <v>0</v>
      </c>
      <c r="G92" s="12">
        <f>VLOOKUP($A92,Chik!$1:$1048576,10,FALSE)</f>
        <v>0</v>
      </c>
      <c r="H92" s="12">
        <f>VLOOKUP($A92,zika!$1:$1048576,10,FALSE)</f>
        <v>0</v>
      </c>
      <c r="I92" s="12">
        <f>H92+F92+G92</f>
        <v>0</v>
      </c>
      <c r="J92" s="11">
        <v>5544</v>
      </c>
      <c r="K92" s="58" t="s">
        <v>1121</v>
      </c>
      <c r="L92" s="8">
        <f>I92/J92*100000</f>
        <v>0</v>
      </c>
      <c r="M92" s="7" t="str">
        <f>IF(L92=0,"Silencioso",IF(AND(L92&gt;0,L92&lt;100),"Baixa",IF(AND(L92&gt;=100,L92&lt;300),"Média",IF(AND(L92&gt;=300,L92&lt;500),"Alta",IF(L92&gt;=500,"Muito Alta","Avaliar")))))</f>
        <v>Silencioso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21" ht="15.75" x14ac:dyDescent="0.25">
      <c r="A93" s="42">
        <v>88</v>
      </c>
      <c r="B93" s="7">
        <v>310825</v>
      </c>
      <c r="C93" s="17" t="s">
        <v>1118</v>
      </c>
      <c r="D93" s="36" t="s">
        <v>121</v>
      </c>
      <c r="E93" s="36" t="s">
        <v>122</v>
      </c>
      <c r="F93" s="12">
        <f>VLOOKUP(A93,Dengue!$1:$1048576,10,FALSE)</f>
        <v>0</v>
      </c>
      <c r="G93" s="12">
        <f>VLOOKUP($A93,Chik!$1:$1048576,10,FALSE)</f>
        <v>0</v>
      </c>
      <c r="H93" s="12">
        <f>VLOOKUP($A93,zika!$1:$1048576,10,FALSE)</f>
        <v>0</v>
      </c>
      <c r="I93" s="12">
        <f>H93+F93+G93</f>
        <v>0</v>
      </c>
      <c r="J93" s="11">
        <v>11088</v>
      </c>
      <c r="K93" s="58" t="s">
        <v>1121</v>
      </c>
      <c r="L93" s="8">
        <f>I93/J93*100000</f>
        <v>0</v>
      </c>
      <c r="M93" s="7" t="str">
        <f>IF(L93=0,"Silencioso",IF(AND(L93&gt;0,L93&lt;100),"Baixa",IF(AND(L93&gt;=100,L93&lt;300),"Média",IF(AND(L93&gt;=300,L93&lt;500),"Alta",IF(L93&gt;=500,"Muito Alta","Avaliar")))))</f>
        <v>Silencioso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38"/>
    </row>
    <row r="94" spans="1:21" ht="15.75" x14ac:dyDescent="0.25">
      <c r="A94" s="42">
        <v>89</v>
      </c>
      <c r="B94" s="7">
        <v>310830</v>
      </c>
      <c r="C94" s="17" t="s">
        <v>1114</v>
      </c>
      <c r="D94" s="36" t="s">
        <v>36</v>
      </c>
      <c r="E94" s="36" t="s">
        <v>123</v>
      </c>
      <c r="F94" s="12">
        <f>VLOOKUP(A94,Dengue!$1:$1048576,10,FALSE)</f>
        <v>1</v>
      </c>
      <c r="G94" s="12">
        <f>VLOOKUP($A94,Chik!$1:$1048576,10,FALSE)</f>
        <v>0</v>
      </c>
      <c r="H94" s="12">
        <f>VLOOKUP($A94,zika!$1:$1048576,10,FALSE)</f>
        <v>0</v>
      </c>
      <c r="I94" s="12">
        <f>H94+F94+G94</f>
        <v>1</v>
      </c>
      <c r="J94" s="11">
        <v>19202</v>
      </c>
      <c r="K94" s="58" t="s">
        <v>1121</v>
      </c>
      <c r="L94" s="8">
        <f>I94/J94*100000</f>
        <v>5.2077908551192582</v>
      </c>
      <c r="M94" s="7" t="str">
        <f>IF(L94=0,"Silencioso",IF(AND(L94&gt;0,L94&lt;100),"Baixa",IF(AND(L94&gt;=100,L94&lt;300),"Média",IF(AND(L94&gt;=300,L94&lt;500),"Alta",IF(L94&gt;=500,"Muito Alta","Avaliar")))))</f>
        <v>Baixa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21" ht="15.75" x14ac:dyDescent="0.25">
      <c r="A95" s="42">
        <v>90</v>
      </c>
      <c r="B95" s="7">
        <v>310840</v>
      </c>
      <c r="C95" s="17" t="s">
        <v>1114</v>
      </c>
      <c r="D95" s="36" t="s">
        <v>40</v>
      </c>
      <c r="E95" s="36" t="s">
        <v>124</v>
      </c>
      <c r="F95" s="12">
        <f>VLOOKUP(A95,Dengue!$1:$1048576,10,FALSE)</f>
        <v>0</v>
      </c>
      <c r="G95" s="12">
        <f>VLOOKUP($A95,Chik!$1:$1048576,10,FALSE)</f>
        <v>0</v>
      </c>
      <c r="H95" s="12">
        <f>VLOOKUP($A95,zika!$1:$1048576,10,FALSE)</f>
        <v>0</v>
      </c>
      <c r="I95" s="12">
        <f>H95+F95+G95</f>
        <v>0</v>
      </c>
      <c r="J95" s="11">
        <v>14995</v>
      </c>
      <c r="K95" s="58" t="s">
        <v>1121</v>
      </c>
      <c r="L95" s="8">
        <f>I95/J95*100000</f>
        <v>0</v>
      </c>
      <c r="M95" s="7" t="str">
        <f>IF(L95=0,"Silencioso",IF(AND(L95&gt;0,L95&lt;100),"Baixa",IF(AND(L95&gt;=100,L95&lt;300),"Média",IF(AND(L95&gt;=300,L95&lt;500),"Alta",IF(L95&gt;=500,"Muito Alta","Avaliar")))))</f>
        <v>Silencioso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21" ht="15.75" x14ac:dyDescent="0.25">
      <c r="A96" s="42">
        <v>91</v>
      </c>
      <c r="B96" s="7">
        <v>310850</v>
      </c>
      <c r="C96" s="17" t="s">
        <v>1118</v>
      </c>
      <c r="D96" s="36" t="s">
        <v>102</v>
      </c>
      <c r="E96" s="36" t="s">
        <v>125</v>
      </c>
      <c r="F96" s="12">
        <f>VLOOKUP(A96,Dengue!$1:$1048576,10,FALSE)</f>
        <v>0</v>
      </c>
      <c r="G96" s="12">
        <f>VLOOKUP($A96,Chik!$1:$1048576,10,FALSE)</f>
        <v>0</v>
      </c>
      <c r="H96" s="12">
        <f>VLOOKUP($A96,zika!$1:$1048576,10,FALSE)</f>
        <v>0</v>
      </c>
      <c r="I96" s="12">
        <f>H96+F96+G96</f>
        <v>0</v>
      </c>
      <c r="J96" s="11">
        <v>6350</v>
      </c>
      <c r="K96" s="58" t="s">
        <v>1121</v>
      </c>
      <c r="L96" s="8">
        <f>I96/J96*100000</f>
        <v>0</v>
      </c>
      <c r="M96" s="7" t="str">
        <f>IF(L96=0,"Silencioso",IF(AND(L96&gt;0,L96&lt;100),"Baixa",IF(AND(L96&gt;=100,L96&lt;300),"Média",IF(AND(L96&gt;=300,L96&lt;500),"Alta",IF(L96&gt;=500,"Muito Alta","Avaliar")))))</f>
        <v>Silencioso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 t="str">
        <f>VLOOKUP($B96,LIRAa!$1:$1048576,5,FALSE)</f>
        <v>Sem Informação</v>
      </c>
      <c r="S96" s="38"/>
    </row>
    <row r="97" spans="1:19" ht="15.75" x14ac:dyDescent="0.25">
      <c r="A97" s="42">
        <v>92</v>
      </c>
      <c r="B97" s="7">
        <v>310870</v>
      </c>
      <c r="C97" s="17" t="s">
        <v>1115</v>
      </c>
      <c r="D97" s="36" t="s">
        <v>62</v>
      </c>
      <c r="E97" s="36" t="s">
        <v>126</v>
      </c>
      <c r="F97" s="12">
        <f>VLOOKUP(A97,Dengue!$1:$1048576,10,FALSE)</f>
        <v>0</v>
      </c>
      <c r="G97" s="12">
        <f>VLOOKUP($A97,Chik!$1:$1048576,10,FALSE)</f>
        <v>0</v>
      </c>
      <c r="H97" s="12">
        <f>VLOOKUP($A97,zika!$1:$1048576,10,FALSE)</f>
        <v>1</v>
      </c>
      <c r="I97" s="12">
        <f>H97+F97+G97</f>
        <v>1</v>
      </c>
      <c r="J97" s="11">
        <v>4374</v>
      </c>
      <c r="K97" s="58" t="s">
        <v>1121</v>
      </c>
      <c r="L97" s="8">
        <f>I97/J97*100000</f>
        <v>22.862368541380885</v>
      </c>
      <c r="M97" s="7" t="str">
        <f>IF(L97=0,"Silencioso",IF(AND(L97&gt;0,L97&lt;100),"Baixa",IF(AND(L97&gt;=100,L97&lt;300),"Média",IF(AND(L97&gt;=300,L97&lt;500),"Alta",IF(L97&gt;=500,"Muito Alta","Avaliar")))))</f>
        <v>Baixa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38"/>
    </row>
    <row r="98" spans="1:19" ht="15.75" x14ac:dyDescent="0.25">
      <c r="A98" s="42">
        <v>93</v>
      </c>
      <c r="B98" s="7">
        <v>310855</v>
      </c>
      <c r="C98" s="17" t="s">
        <v>1117</v>
      </c>
      <c r="D98" s="36" t="s">
        <v>71</v>
      </c>
      <c r="E98" s="36" t="s">
        <v>127</v>
      </c>
      <c r="F98" s="12">
        <f>VLOOKUP(A98,Dengue!$1:$1048576,10,FALSE)</f>
        <v>0</v>
      </c>
      <c r="G98" s="12">
        <f>VLOOKUP($A98,Chik!$1:$1048576,10,FALSE)</f>
        <v>0</v>
      </c>
      <c r="H98" s="12">
        <f>VLOOKUP($A98,zika!$1:$1048576,10,FALSE)</f>
        <v>0</v>
      </c>
      <c r="I98" s="12">
        <f>H98+F98+G98</f>
        <v>0</v>
      </c>
      <c r="J98" s="11">
        <v>16321</v>
      </c>
      <c r="K98" s="58" t="s">
        <v>1121</v>
      </c>
      <c r="L98" s="8">
        <f>I98/J98*100000</f>
        <v>0</v>
      </c>
      <c r="M98" s="7" t="str">
        <f>IF(L98=0,"Silencioso",IF(AND(L98&gt;0,L98&lt;100),"Baixa",IF(AND(L98&gt;=100,L98&lt;300),"Média",IF(AND(L98&gt;=300,L98&lt;500),"Alta",IF(L98&gt;=500,"Muito Alta","Avaliar")))))</f>
        <v>Silencioso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19" ht="15.75" x14ac:dyDescent="0.25">
      <c r="A99" s="42">
        <v>94</v>
      </c>
      <c r="B99" s="7">
        <v>310860</v>
      </c>
      <c r="C99" s="17" t="s">
        <v>1118</v>
      </c>
      <c r="D99" s="36" t="s">
        <v>121</v>
      </c>
      <c r="E99" s="36" t="s">
        <v>128</v>
      </c>
      <c r="F99" s="12">
        <f>VLOOKUP(A99,Dengue!$1:$1048576,10,FALSE)</f>
        <v>0</v>
      </c>
      <c r="G99" s="12">
        <f>VLOOKUP($A99,Chik!$1:$1048576,10,FALSE)</f>
        <v>0</v>
      </c>
      <c r="H99" s="12">
        <f>VLOOKUP($A99,zika!$1:$1048576,10,FALSE)</f>
        <v>0</v>
      </c>
      <c r="I99" s="12">
        <f>H99+F99+G99</f>
        <v>0</v>
      </c>
      <c r="J99" s="11">
        <v>32288</v>
      </c>
      <c r="K99" s="58" t="s">
        <v>1122</v>
      </c>
      <c r="L99" s="8">
        <f>I99/J99*100000</f>
        <v>0</v>
      </c>
      <c r="M99" s="7" t="str">
        <f>IF(L99=0,"Silencioso",IF(AND(L99&gt;0,L99&lt;100),"Baixa",IF(AND(L99&gt;=100,L99&lt;300),"Média",IF(AND(L99&gt;=300,L99&lt;500),"Alta",IF(L99&gt;=500,"Muito Alta","Avaliar")))))</f>
        <v>Silencioso</v>
      </c>
      <c r="N99" s="7">
        <f>VLOOKUP($B99,LIRAa!$1:$1048576,3,FALSE)</f>
        <v>0.2</v>
      </c>
      <c r="O99" s="7">
        <f>VLOOKUP($B99,LIRAa!$1:$1048576,4,FALSE)</f>
        <v>2.5</v>
      </c>
      <c r="P99" s="7" t="str">
        <f>VLOOKUP($B99,LIRAa!$1:$1048576,5,FALSE)</f>
        <v>Sem Informação</v>
      </c>
      <c r="S99" s="38"/>
    </row>
    <row r="100" spans="1:19" ht="15.75" x14ac:dyDescent="0.25">
      <c r="A100" s="42">
        <v>95</v>
      </c>
      <c r="B100" s="7">
        <v>310890</v>
      </c>
      <c r="C100" s="17" t="s">
        <v>1114</v>
      </c>
      <c r="D100" s="36" t="s">
        <v>36</v>
      </c>
      <c r="E100" s="36" t="s">
        <v>856</v>
      </c>
      <c r="F100" s="12">
        <f>VLOOKUP(A100,Dengue!$1:$1048576,10,FALSE)</f>
        <v>3</v>
      </c>
      <c r="G100" s="12">
        <f>VLOOKUP($A100,Chik!$1:$1048576,10,FALSE)</f>
        <v>0</v>
      </c>
      <c r="H100" s="12">
        <f>VLOOKUP($A100,zika!$1:$1048576,10,FALSE)</f>
        <v>0</v>
      </c>
      <c r="I100" s="12">
        <f>H100+F100+G100</f>
        <v>3</v>
      </c>
      <c r="J100" s="11">
        <v>14508</v>
      </c>
      <c r="K100" s="58" t="s">
        <v>1121</v>
      </c>
      <c r="L100" s="8">
        <f>I100/J100*100000</f>
        <v>20.678246484698096</v>
      </c>
      <c r="M100" s="7" t="str">
        <f>IF(L100=0,"Silencioso",IF(AND(L100&gt;0,L100&lt;100),"Baixa",IF(AND(L100&gt;=100,L100&lt;300),"Média",IF(AND(L100&gt;=300,L100&lt;500),"Alta",IF(L100&gt;=500,"Muito Alta","Avaliar")))))</f>
        <v>Baixa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19" ht="15.75" x14ac:dyDescent="0.25">
      <c r="A101" s="42">
        <v>96</v>
      </c>
      <c r="B101" s="7">
        <v>310880</v>
      </c>
      <c r="C101" s="17" t="s">
        <v>1110</v>
      </c>
      <c r="D101" s="36" t="s">
        <v>20</v>
      </c>
      <c r="E101" s="36" t="s">
        <v>129</v>
      </c>
      <c r="F101" s="12">
        <f>VLOOKUP(A101,Dengue!$1:$1048576,10,FALSE)</f>
        <v>3</v>
      </c>
      <c r="G101" s="12">
        <f>VLOOKUP($A101,Chik!$1:$1048576,10,FALSE)</f>
        <v>0</v>
      </c>
      <c r="H101" s="12">
        <f>VLOOKUP($A101,zika!$1:$1048576,10,FALSE)</f>
        <v>0</v>
      </c>
      <c r="I101" s="12">
        <f>H101+F101+G101</f>
        <v>3</v>
      </c>
      <c r="J101" s="11">
        <v>4835</v>
      </c>
      <c r="K101" s="58" t="s">
        <v>1121</v>
      </c>
      <c r="L101" s="8">
        <f>I101/J101*100000</f>
        <v>62.047569803516026</v>
      </c>
      <c r="M101" s="7" t="str">
        <f>IF(L101=0,"Silencioso",IF(AND(L101&gt;0,L101&lt;100),"Baixa",IF(AND(L101&gt;=100,L101&lt;300),"Média",IF(AND(L101&gt;=300,L101&lt;500),"Alta",IF(L101&gt;=500,"Muito Alta","Avaliar")))))</f>
        <v>Baixa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19" ht="15.75" x14ac:dyDescent="0.25">
      <c r="A102" s="42">
        <v>97</v>
      </c>
      <c r="B102" s="7">
        <v>310900</v>
      </c>
      <c r="C102" s="17" t="s">
        <v>1108</v>
      </c>
      <c r="D102" s="36" t="s">
        <v>98</v>
      </c>
      <c r="E102" s="36" t="s">
        <v>130</v>
      </c>
      <c r="F102" s="12">
        <f>VLOOKUP(A102,Dengue!$1:$1048576,10,FALSE)</f>
        <v>12</v>
      </c>
      <c r="G102" s="12">
        <f>VLOOKUP($A102,Chik!$1:$1048576,10,FALSE)</f>
        <v>0</v>
      </c>
      <c r="H102" s="12">
        <f>VLOOKUP($A102,zika!$1:$1048576,10,FALSE)</f>
        <v>0</v>
      </c>
      <c r="I102" s="12">
        <f>H102+F102+G102</f>
        <v>12</v>
      </c>
      <c r="J102" s="11">
        <v>39520</v>
      </c>
      <c r="K102" s="58" t="s">
        <v>1122</v>
      </c>
      <c r="L102" s="8">
        <f>I102/J102*100000</f>
        <v>30.364372469635629</v>
      </c>
      <c r="M102" s="7" t="str">
        <f>IF(L102=0,"Silencioso",IF(AND(L102&gt;0,L102&lt;100),"Baixa",IF(AND(L102&gt;=100,L102&lt;300),"Média",IF(AND(L102&gt;=300,L102&lt;500),"Alta",IF(L102&gt;=500,"Muito Alta","Avaliar")))))</f>
        <v>Baixa</v>
      </c>
      <c r="N102" s="7">
        <f>VLOOKUP($B102,LIRAa!$1:$1048576,3,FALSE)</f>
        <v>0.7</v>
      </c>
      <c r="O102" s="7" t="str">
        <f>VLOOKUP($B102,LIRAa!$1:$1048576,4,FALSE)</f>
        <v>Sem Informação</v>
      </c>
      <c r="P102" s="7">
        <f>VLOOKUP($B102,LIRAa!$1:$1048576,5,FALSE)</f>
        <v>4.5</v>
      </c>
      <c r="S102" s="38"/>
    </row>
    <row r="103" spans="1:19" ht="15.75" x14ac:dyDescent="0.25">
      <c r="A103" s="42">
        <v>98</v>
      </c>
      <c r="B103" s="7">
        <v>310910</v>
      </c>
      <c r="C103" s="17" t="s">
        <v>1114</v>
      </c>
      <c r="D103" s="36" t="s">
        <v>36</v>
      </c>
      <c r="E103" s="36" t="s">
        <v>131</v>
      </c>
      <c r="F103" s="12">
        <f>VLOOKUP(A103,Dengue!$1:$1048576,10,FALSE)</f>
        <v>0</v>
      </c>
      <c r="G103" s="12">
        <f>VLOOKUP($A103,Chik!$1:$1048576,10,FALSE)</f>
        <v>0</v>
      </c>
      <c r="H103" s="12">
        <f>VLOOKUP($A103,zika!$1:$1048576,10,FALSE)</f>
        <v>0</v>
      </c>
      <c r="I103" s="12">
        <f>H103+F103+G103</f>
        <v>0</v>
      </c>
      <c r="J103" s="11">
        <v>11010</v>
      </c>
      <c r="K103" s="58" t="s">
        <v>1121</v>
      </c>
      <c r="L103" s="8">
        <f>I103/J103*100000</f>
        <v>0</v>
      </c>
      <c r="M103" s="7" t="str">
        <f>IF(L103=0,"Silencioso",IF(AND(L103&gt;0,L103&lt;100),"Baixa",IF(AND(L103&gt;=100,L103&lt;300),"Média",IF(AND(L103&gt;=300,L103&lt;500),"Alta",IF(L103&gt;=500,"Muito Alta","Avaliar")))))</f>
        <v>Silencioso</v>
      </c>
      <c r="N103" s="7" t="str">
        <f>VLOOKUP($B103,LIRAa!$1:$1048576,3,FALSE)</f>
        <v>Sem Informação</v>
      </c>
      <c r="O103" s="7" t="str">
        <f>VLOOKUP($B103,LIRAa!$1:$1048576,4,FALSE)</f>
        <v>Sem Informação</v>
      </c>
      <c r="P103" s="7" t="str">
        <f>VLOOKUP($B103,LIRAa!$1:$1048576,5,FALSE)</f>
        <v>Sem Informação</v>
      </c>
      <c r="S103" s="38"/>
    </row>
    <row r="104" spans="1:19" ht="15.75" x14ac:dyDescent="0.25">
      <c r="A104" s="42">
        <v>99</v>
      </c>
      <c r="B104" s="7">
        <v>310920</v>
      </c>
      <c r="C104" s="17" t="s">
        <v>1108</v>
      </c>
      <c r="D104" s="36" t="s">
        <v>11</v>
      </c>
      <c r="E104" s="36" t="s">
        <v>132</v>
      </c>
      <c r="F104" s="12">
        <f>VLOOKUP(A104,Dengue!$1:$1048576,10,FALSE)</f>
        <v>0</v>
      </c>
      <c r="G104" s="12">
        <f>VLOOKUP($A104,Chik!$1:$1048576,10,FALSE)</f>
        <v>0</v>
      </c>
      <c r="H104" s="12">
        <f>VLOOKUP($A104,zika!$1:$1048576,10,FALSE)</f>
        <v>0</v>
      </c>
      <c r="I104" s="12">
        <f>H104+F104+G104</f>
        <v>0</v>
      </c>
      <c r="J104" s="11">
        <v>10377</v>
      </c>
      <c r="K104" s="58" t="s">
        <v>1121</v>
      </c>
      <c r="L104" s="8">
        <f>I104/J104*100000</f>
        <v>0</v>
      </c>
      <c r="M104" s="7" t="str">
        <f>IF(L104=0,"Silencioso",IF(AND(L104&gt;0,L104&lt;100),"Baixa",IF(AND(L104&gt;=100,L104&lt;300),"Média",IF(AND(L104&gt;=300,L104&lt;500),"Alta",IF(L104&gt;=500,"Muito Alta","Avaliar")))))</f>
        <v>Silencioso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38"/>
    </row>
    <row r="105" spans="1:19" ht="15.75" x14ac:dyDescent="0.25">
      <c r="A105" s="42">
        <v>100</v>
      </c>
      <c r="B105" s="7">
        <v>310925</v>
      </c>
      <c r="C105" s="17" t="s">
        <v>1110</v>
      </c>
      <c r="D105" s="36" t="s">
        <v>20</v>
      </c>
      <c r="E105" s="36" t="s">
        <v>133</v>
      </c>
      <c r="F105" s="12">
        <f>VLOOKUP(A105,Dengue!$1:$1048576,10,FALSE)</f>
        <v>1</v>
      </c>
      <c r="G105" s="12">
        <f>VLOOKUP($A105,Chik!$1:$1048576,10,FALSE)</f>
        <v>0</v>
      </c>
      <c r="H105" s="12">
        <f>VLOOKUP($A105,zika!$1:$1048576,10,FALSE)</f>
        <v>0</v>
      </c>
      <c r="I105" s="12">
        <f>H105+F105+G105</f>
        <v>1</v>
      </c>
      <c r="J105" s="11">
        <v>4074</v>
      </c>
      <c r="K105" s="58" t="s">
        <v>1121</v>
      </c>
      <c r="L105" s="8">
        <f>I105/J105*100000</f>
        <v>24.545900834560626</v>
      </c>
      <c r="M105" s="7" t="str">
        <f>IF(L105=0,"Silencioso",IF(AND(L105&gt;0,L105&lt;100),"Baixa",IF(AND(L105&gt;=100,L105&lt;300),"Média",IF(AND(L105&gt;=300,L105&lt;500),"Alta",IF(L105&gt;=500,"Muito Alta","Avaliar")))))</f>
        <v>Baixa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38"/>
    </row>
    <row r="106" spans="1:19" ht="15.75" x14ac:dyDescent="0.25">
      <c r="A106" s="42">
        <v>101</v>
      </c>
      <c r="B106" s="7">
        <v>310930</v>
      </c>
      <c r="C106" s="17" t="s">
        <v>1117</v>
      </c>
      <c r="D106" s="36" t="s">
        <v>80</v>
      </c>
      <c r="E106" s="36" t="s">
        <v>134</v>
      </c>
      <c r="F106" s="12">
        <f>VLOOKUP(A106,Dengue!$1:$1048576,10,FALSE)</f>
        <v>11</v>
      </c>
      <c r="G106" s="12">
        <f>VLOOKUP($A106,Chik!$1:$1048576,10,FALSE)</f>
        <v>0</v>
      </c>
      <c r="H106" s="12">
        <f>VLOOKUP($A106,zika!$1:$1048576,10,FALSE)</f>
        <v>0</v>
      </c>
      <c r="I106" s="12">
        <f>H106+F106+G106</f>
        <v>11</v>
      </c>
      <c r="J106" s="11">
        <v>24663</v>
      </c>
      <c r="K106" s="58" t="s">
        <v>1121</v>
      </c>
      <c r="L106" s="8">
        <f>I106/J106*100000</f>
        <v>44.601224506345538</v>
      </c>
      <c r="M106" s="7" t="str">
        <f>IF(L106=0,"Silencioso",IF(AND(L106&gt;0,L106&lt;100),"Baixa",IF(AND(L106&gt;=100,L106&lt;300),"Média",IF(AND(L106&gt;=300,L106&lt;500),"Alta",IF(L106&gt;=500,"Muito Alta","Avaliar")))))</f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19" ht="15.75" x14ac:dyDescent="0.25">
      <c r="A107" s="42">
        <v>102</v>
      </c>
      <c r="B107" s="7">
        <v>310940</v>
      </c>
      <c r="C107" s="17" t="s">
        <v>1118</v>
      </c>
      <c r="D107" s="36" t="s">
        <v>135</v>
      </c>
      <c r="E107" s="36" t="s">
        <v>136</v>
      </c>
      <c r="F107" s="12">
        <f>VLOOKUP(A107,Dengue!$1:$1048576,10,FALSE)</f>
        <v>0</v>
      </c>
      <c r="G107" s="12">
        <f>VLOOKUP($A107,Chik!$1:$1048576,10,FALSE)</f>
        <v>0</v>
      </c>
      <c r="H107" s="12">
        <f>VLOOKUP($A107,zika!$1:$1048576,10,FALSE)</f>
        <v>0</v>
      </c>
      <c r="I107" s="12">
        <f>H107+F107+G107</f>
        <v>0</v>
      </c>
      <c r="J107" s="11">
        <v>27988</v>
      </c>
      <c r="K107" s="58" t="s">
        <v>1122</v>
      </c>
      <c r="L107" s="8">
        <f>I107/J107*100000</f>
        <v>0</v>
      </c>
      <c r="M107" s="7" t="str">
        <f>IF(L107=0,"Silencioso",IF(AND(L107&gt;0,L107&lt;100),"Baixa",IF(AND(L107&gt;=100,L107&lt;300),"Média",IF(AND(L107&gt;=300,L107&lt;500),"Alta",IF(L107&gt;=500,"Muito Alta","Avaliar")))))</f>
        <v>Silencioso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38"/>
    </row>
    <row r="108" spans="1:19" ht="15.75" x14ac:dyDescent="0.25">
      <c r="A108" s="42">
        <v>103</v>
      </c>
      <c r="B108" s="7">
        <v>310945</v>
      </c>
      <c r="C108" s="17" t="s">
        <v>1117</v>
      </c>
      <c r="D108" s="36" t="s">
        <v>80</v>
      </c>
      <c r="E108" s="36" t="s">
        <v>137</v>
      </c>
      <c r="F108" s="12">
        <f>VLOOKUP(A108,Dengue!$1:$1048576,10,FALSE)</f>
        <v>0</v>
      </c>
      <c r="G108" s="12">
        <f>VLOOKUP($A108,Chik!$1:$1048576,10,FALSE)</f>
        <v>0</v>
      </c>
      <c r="H108" s="12">
        <f>VLOOKUP($A108,zika!$1:$1048576,10,FALSE)</f>
        <v>0</v>
      </c>
      <c r="I108" s="12">
        <f>H108+F108+G108</f>
        <v>0</v>
      </c>
      <c r="J108" s="11">
        <v>6909</v>
      </c>
      <c r="K108" s="58" t="s">
        <v>1121</v>
      </c>
      <c r="L108" s="8">
        <f>I108/J108*100000</f>
        <v>0</v>
      </c>
      <c r="M108" s="7" t="str">
        <f>IF(L108=0,"Silencioso",IF(AND(L108&gt;0,L108&lt;100),"Baixa",IF(AND(L108&gt;=100,L108&lt;300),"Média",IF(AND(L108&gt;=300,L108&lt;500),"Alta",IF(L108&gt;=500,"Muito Alta","Avaliar")))))</f>
        <v>Silencioso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19" ht="15.75" x14ac:dyDescent="0.25">
      <c r="A109" s="42">
        <v>104</v>
      </c>
      <c r="B109" s="7">
        <v>310950</v>
      </c>
      <c r="C109" s="17" t="s">
        <v>1114</v>
      </c>
      <c r="D109" s="36" t="s">
        <v>40</v>
      </c>
      <c r="E109" s="36" t="s">
        <v>138</v>
      </c>
      <c r="F109" s="12">
        <f>VLOOKUP(A109,Dengue!$1:$1048576,10,FALSE)</f>
        <v>1</v>
      </c>
      <c r="G109" s="12">
        <f>VLOOKUP($A109,Chik!$1:$1048576,10,FALSE)</f>
        <v>0</v>
      </c>
      <c r="H109" s="12">
        <f>VLOOKUP($A109,zika!$1:$1048576,10,FALSE)</f>
        <v>0</v>
      </c>
      <c r="I109" s="12">
        <f>H109+F109+G109</f>
        <v>1</v>
      </c>
      <c r="J109" s="11">
        <v>14075</v>
      </c>
      <c r="K109" s="58" t="s">
        <v>1121</v>
      </c>
      <c r="L109" s="8">
        <f>I109/J109*100000</f>
        <v>7.1047957371225579</v>
      </c>
      <c r="M109" s="7" t="str">
        <f>IF(L109=0,"Silencioso",IF(AND(L109&gt;0,L109&lt;100),"Baixa",IF(AND(L109&gt;=100,L109&lt;300),"Média",IF(AND(L109&gt;=300,L109&lt;500),"Alta",IF(L109&gt;=500,"Muito Alta","Avaliar")))))</f>
        <v>Baixa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19" ht="15.75" x14ac:dyDescent="0.25">
      <c r="A110" s="42">
        <v>105</v>
      </c>
      <c r="B110" s="7">
        <v>310960</v>
      </c>
      <c r="C110" s="17" t="s">
        <v>1108</v>
      </c>
      <c r="D110" s="36" t="s">
        <v>11</v>
      </c>
      <c r="E110" s="36" t="s">
        <v>139</v>
      </c>
      <c r="F110" s="12">
        <f>VLOOKUP(A110,Dengue!$1:$1048576,10,FALSE)</f>
        <v>12</v>
      </c>
      <c r="G110" s="12">
        <f>VLOOKUP($A110,Chik!$1:$1048576,10,FALSE)</f>
        <v>0</v>
      </c>
      <c r="H110" s="12">
        <f>VLOOKUP($A110,zika!$1:$1048576,10,FALSE)</f>
        <v>0</v>
      </c>
      <c r="I110" s="12">
        <f>H110+F110+G110</f>
        <v>12</v>
      </c>
      <c r="J110" s="11">
        <v>3616</v>
      </c>
      <c r="K110" s="58" t="s">
        <v>1121</v>
      </c>
      <c r="L110" s="8">
        <f>I110/J110*100000</f>
        <v>331.85840707964599</v>
      </c>
      <c r="M110" s="7" t="str">
        <f>IF(L110=0,"Silencioso",IF(AND(L110&gt;0,L110&lt;100),"Baixa",IF(AND(L110&gt;=100,L110&lt;300),"Média",IF(AND(L110&gt;=300,L110&lt;500),"Alta",IF(L110&gt;=500,"Muito Alta","Avaliar")))))</f>
        <v>Alta</v>
      </c>
      <c r="N110" s="7" t="str">
        <f>VLOOKUP($B110,LIRAa!$1:$1048576,3,FALSE)</f>
        <v>Sem Informação</v>
      </c>
      <c r="O110" s="7" t="str">
        <f>VLOOKUP($B110,LIRAa!$1:$1048576,4,FALSE)</f>
        <v>Sem Informação</v>
      </c>
      <c r="P110" s="7" t="str">
        <f>VLOOKUP($B110,LIRAa!$1:$1048576,5,FALSE)</f>
        <v>Sem Informação</v>
      </c>
      <c r="S110" s="38"/>
    </row>
    <row r="111" spans="1:19" ht="15.75" x14ac:dyDescent="0.25">
      <c r="A111" s="42">
        <v>106</v>
      </c>
      <c r="B111" s="7">
        <v>310970</v>
      </c>
      <c r="C111" s="17" t="s">
        <v>1114</v>
      </c>
      <c r="D111" s="36" t="s">
        <v>36</v>
      </c>
      <c r="E111" s="36" t="s">
        <v>140</v>
      </c>
      <c r="F111" s="12">
        <f>VLOOKUP(A111,Dengue!$1:$1048576,10,FALSE)</f>
        <v>1</v>
      </c>
      <c r="G111" s="12">
        <f>VLOOKUP($A111,Chik!$1:$1048576,10,FALSE)</f>
        <v>0</v>
      </c>
      <c r="H111" s="12">
        <f>VLOOKUP($A111,zika!$1:$1048576,10,FALSE)</f>
        <v>0</v>
      </c>
      <c r="I111" s="12">
        <f>H111+F111+G111</f>
        <v>1</v>
      </c>
      <c r="J111" s="11">
        <v>11514</v>
      </c>
      <c r="K111" s="58" t="s">
        <v>1121</v>
      </c>
      <c r="L111" s="8">
        <f>I111/J111*100000</f>
        <v>8.6850790342192123</v>
      </c>
      <c r="M111" s="7" t="str">
        <f>IF(L111=0,"Silencioso",IF(AND(L111&gt;0,L111&lt;100),"Baixa",IF(AND(L111&gt;=100,L111&lt;300),"Média",IF(AND(L111&gt;=300,L111&lt;500),"Alta",IF(L111&gt;=500,"Muito Alta","Avaliar")))))</f>
        <v>Baixa</v>
      </c>
      <c r="N111" s="7" t="str">
        <f>VLOOKUP($B111,LIRAa!$1:$1048576,3,FALSE)</f>
        <v>Sem Informação</v>
      </c>
      <c r="O111" s="7" t="str">
        <f>VLOOKUP($B111,LIRAa!$1:$1048576,4,FALSE)</f>
        <v>Sem Informação</v>
      </c>
      <c r="P111" s="7" t="str">
        <f>VLOOKUP($B111,LIRAa!$1:$1048576,5,FALSE)</f>
        <v>Sem Informação</v>
      </c>
      <c r="S111" s="38"/>
    </row>
    <row r="112" spans="1:19" ht="15.75" x14ac:dyDescent="0.25">
      <c r="A112" s="42">
        <v>107</v>
      </c>
      <c r="B112" s="7">
        <v>310270</v>
      </c>
      <c r="C112" s="17" t="s">
        <v>1113</v>
      </c>
      <c r="D112" s="36" t="s">
        <v>30</v>
      </c>
      <c r="E112" s="36" t="s">
        <v>141</v>
      </c>
      <c r="F112" s="12">
        <f>VLOOKUP(A112,Dengue!$1:$1048576,10,FALSE)</f>
        <v>1</v>
      </c>
      <c r="G112" s="12">
        <f>VLOOKUP($A112,Chik!$1:$1048576,10,FALSE)</f>
        <v>0</v>
      </c>
      <c r="H112" s="12">
        <f>VLOOKUP($A112,zika!$1:$1048576,10,FALSE)</f>
        <v>0</v>
      </c>
      <c r="I112" s="12">
        <f>H112+F112+G112</f>
        <v>1</v>
      </c>
      <c r="J112" s="11">
        <v>9382</v>
      </c>
      <c r="K112" s="58" t="s">
        <v>1121</v>
      </c>
      <c r="L112" s="8">
        <f>I112/J112*100000</f>
        <v>10.658708164570454</v>
      </c>
      <c r="M112" s="7" t="str">
        <f>IF(L112=0,"Silencioso",IF(AND(L112&gt;0,L112&lt;100),"Baixa",IF(AND(L112&gt;=100,L112&lt;300),"Média",IF(AND(L112&gt;=300,L112&lt;500),"Alta",IF(L112&gt;=500,"Muito Alta","Avaliar")))))</f>
        <v>Baixa</v>
      </c>
      <c r="N112" s="7" t="str">
        <f>VLOOKUP($B112,LIRAa!$1:$1048576,3,FALSE)</f>
        <v>Sem Informação</v>
      </c>
      <c r="O112" s="7" t="str">
        <f>VLOOKUP($B112,LIRAa!$1:$1048576,4,FALSE)</f>
        <v>Sem Informação</v>
      </c>
      <c r="P112" s="7" t="str">
        <f>VLOOKUP($B112,LIRAa!$1:$1048576,5,FALSE)</f>
        <v>Sem Informação</v>
      </c>
      <c r="S112" s="38"/>
    </row>
    <row r="113" spans="1:19" ht="15.75" x14ac:dyDescent="0.25">
      <c r="A113" s="42">
        <v>108</v>
      </c>
      <c r="B113" s="7">
        <v>310980</v>
      </c>
      <c r="C113" s="17" t="s">
        <v>1107</v>
      </c>
      <c r="D113" s="36" t="s">
        <v>142</v>
      </c>
      <c r="E113" s="36" t="s">
        <v>143</v>
      </c>
      <c r="F113" s="12">
        <f>VLOOKUP(A113,Dengue!$1:$1048576,10,FALSE)</f>
        <v>1</v>
      </c>
      <c r="G113" s="12">
        <f>VLOOKUP($A113,Chik!$1:$1048576,10,FALSE)</f>
        <v>0</v>
      </c>
      <c r="H113" s="12">
        <f>VLOOKUP($A113,zika!$1:$1048576,10,FALSE)</f>
        <v>0</v>
      </c>
      <c r="I113" s="12">
        <f>H113+F113+G113</f>
        <v>1</v>
      </c>
      <c r="J113" s="11">
        <v>2677</v>
      </c>
      <c r="K113" s="58" t="s">
        <v>1121</v>
      </c>
      <c r="L113" s="8">
        <f>I113/J113*100000</f>
        <v>37.355248412401941</v>
      </c>
      <c r="M113" s="7" t="str">
        <f>IF(L113=0,"Silencioso",IF(AND(L113&gt;0,L113&lt;100),"Baixa",IF(AND(L113&gt;=100,L113&lt;300),"Média",IF(AND(L113&gt;=300,L113&lt;500),"Alta",IF(L113&gt;=500,"Muito Alta","Avaliar")))))</f>
        <v>Baixa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38"/>
    </row>
    <row r="114" spans="1:19" ht="15.75" x14ac:dyDescent="0.25">
      <c r="A114" s="42">
        <v>109</v>
      </c>
      <c r="B114" s="7">
        <v>310990</v>
      </c>
      <c r="C114" s="17" t="s">
        <v>1108</v>
      </c>
      <c r="D114" s="36" t="s">
        <v>11</v>
      </c>
      <c r="E114" s="36" t="s">
        <v>144</v>
      </c>
      <c r="F114" s="12">
        <f>VLOOKUP(A114,Dengue!$1:$1048576,10,FALSE)</f>
        <v>8</v>
      </c>
      <c r="G114" s="12">
        <f>VLOOKUP($A114,Chik!$1:$1048576,10,FALSE)</f>
        <v>1</v>
      </c>
      <c r="H114" s="12">
        <f>VLOOKUP($A114,zika!$1:$1048576,10,FALSE)</f>
        <v>1</v>
      </c>
      <c r="I114" s="12">
        <f>H114+F114+G114</f>
        <v>10</v>
      </c>
      <c r="J114" s="11">
        <v>11495</v>
      </c>
      <c r="K114" s="58" t="s">
        <v>1121</v>
      </c>
      <c r="L114" s="8">
        <f>I114/J114*100000</f>
        <v>86.994345367551105</v>
      </c>
      <c r="M114" s="7" t="str">
        <f>IF(L114=0,"Silencioso",IF(AND(L114&gt;0,L114&lt;100),"Baixa",IF(AND(L114&gt;=100,L114&lt;300),"Média",IF(AND(L114&gt;=300,L114&lt;500),"Alta",IF(L114&gt;=500,"Muito Alta","Avaliar")))))</f>
        <v>Baixa</v>
      </c>
      <c r="N114" s="7" t="str">
        <f>VLOOKUP($B114,LIRAa!$1:$1048576,3,FALSE)</f>
        <v>Sem Informação</v>
      </c>
      <c r="O114" s="7" t="str">
        <f>VLOOKUP($B114,LIRAa!$1:$1048576,4,FALSE)</f>
        <v>Sem Informação</v>
      </c>
      <c r="P114" s="7" t="str">
        <f>VLOOKUP($B114,LIRAa!$1:$1048576,5,FALSE)</f>
        <v>Sem Informação</v>
      </c>
      <c r="S114" s="38"/>
    </row>
    <row r="115" spans="1:19" ht="15.75" x14ac:dyDescent="0.25">
      <c r="A115" s="42">
        <v>110</v>
      </c>
      <c r="B115" s="7">
        <v>311000</v>
      </c>
      <c r="C115" s="17" t="s">
        <v>1108</v>
      </c>
      <c r="D115" s="36" t="s">
        <v>98</v>
      </c>
      <c r="E115" s="36" t="s">
        <v>145</v>
      </c>
      <c r="F115" s="12">
        <f>VLOOKUP(A115,Dengue!$1:$1048576,10,FALSE)</f>
        <v>22</v>
      </c>
      <c r="G115" s="12">
        <f>VLOOKUP($A115,Chik!$1:$1048576,10,FALSE)</f>
        <v>0</v>
      </c>
      <c r="H115" s="12">
        <f>VLOOKUP($A115,zika!$1:$1048576,10,FALSE)</f>
        <v>0</v>
      </c>
      <c r="I115" s="12">
        <f>H115+F115+G115</f>
        <v>22</v>
      </c>
      <c r="J115" s="11">
        <v>44377</v>
      </c>
      <c r="K115" s="58" t="s">
        <v>1122</v>
      </c>
      <c r="L115" s="8">
        <f>I115/J115*100000</f>
        <v>49.575230412150439</v>
      </c>
      <c r="M115" s="7" t="str">
        <f>IF(L115=0,"Silencioso",IF(AND(L115&gt;0,L115&lt;100),"Baixa",IF(AND(L115&gt;=100,L115&lt;300),"Média",IF(AND(L115&gt;=300,L115&lt;500),"Alta",IF(L115&gt;=500,"Muito Alta","Avaliar")))))</f>
        <v>Baixa</v>
      </c>
      <c r="N115" s="7">
        <f>VLOOKUP($B115,LIRAa!$1:$1048576,3,FALSE)</f>
        <v>0.9</v>
      </c>
      <c r="O115" s="7">
        <f>VLOOKUP($B115,LIRAa!$1:$1048576,4,FALSE)</f>
        <v>1.8</v>
      </c>
      <c r="P115" s="7">
        <f>VLOOKUP($B115,LIRAa!$1:$1048576,5,FALSE)</f>
        <v>1.8</v>
      </c>
      <c r="S115" s="38"/>
    </row>
    <row r="116" spans="1:19" ht="15.75" x14ac:dyDescent="0.25">
      <c r="A116" s="42">
        <v>111</v>
      </c>
      <c r="B116" s="7">
        <v>311010</v>
      </c>
      <c r="C116" s="17" t="s">
        <v>1115</v>
      </c>
      <c r="D116" s="36" t="s">
        <v>14</v>
      </c>
      <c r="E116" s="36" t="s">
        <v>146</v>
      </c>
      <c r="F116" s="12">
        <f>VLOOKUP(A116,Dengue!$1:$1048576,10,FALSE)</f>
        <v>0</v>
      </c>
      <c r="G116" s="12">
        <f>VLOOKUP($A116,Chik!$1:$1048576,10,FALSE)</f>
        <v>0</v>
      </c>
      <c r="H116" s="12">
        <f>VLOOKUP($A116,zika!$1:$1048576,10,FALSE)</f>
        <v>0</v>
      </c>
      <c r="I116" s="12">
        <f>H116+F116+G116</f>
        <v>0</v>
      </c>
      <c r="J116" s="11">
        <v>5450</v>
      </c>
      <c r="K116" s="58" t="s">
        <v>1121</v>
      </c>
      <c r="L116" s="8">
        <f>I116/J116*100000</f>
        <v>0</v>
      </c>
      <c r="M116" s="7" t="str">
        <f>IF(L116=0,"Silencioso",IF(AND(L116&gt;0,L116&lt;100),"Baixa",IF(AND(L116&gt;=100,L116&lt;300),"Média",IF(AND(L116&gt;=300,L116&lt;500),"Alta",IF(L116&gt;=500,"Muito Alta","Avaliar")))))</f>
        <v>Silencioso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38"/>
    </row>
    <row r="117" spans="1:19" ht="15.75" x14ac:dyDescent="0.25">
      <c r="A117" s="42">
        <v>112</v>
      </c>
      <c r="B117" s="7">
        <v>311020</v>
      </c>
      <c r="C117" s="17" t="s">
        <v>1109</v>
      </c>
      <c r="D117" s="36" t="s">
        <v>17</v>
      </c>
      <c r="E117" s="36" t="s">
        <v>147</v>
      </c>
      <c r="F117" s="12">
        <f>VLOOKUP(A117,Dengue!$1:$1048576,10,FALSE)</f>
        <v>0</v>
      </c>
      <c r="G117" s="12">
        <f>VLOOKUP($A117,Chik!$1:$1048576,10,FALSE)</f>
        <v>0</v>
      </c>
      <c r="H117" s="12">
        <f>VLOOKUP($A117,zika!$1:$1048576,10,FALSE)</f>
        <v>0</v>
      </c>
      <c r="I117" s="12">
        <f>H117+F117+G117</f>
        <v>0</v>
      </c>
      <c r="J117" s="11">
        <v>4002</v>
      </c>
      <c r="K117" s="58" t="s">
        <v>1121</v>
      </c>
      <c r="L117" s="8">
        <f>I117/J117*100000</f>
        <v>0</v>
      </c>
      <c r="M117" s="7" t="str">
        <f>IF(L117=0,"Silencioso",IF(AND(L117&gt;0,L117&lt;100),"Baixa",IF(AND(L117&gt;=100,L117&lt;300),"Média",IF(AND(L117&gt;=300,L117&lt;500),"Alta",IF(L117&gt;=500,"Muito Alta","Avaliar")))))</f>
        <v>Silencioso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19" ht="15.75" x14ac:dyDescent="0.25">
      <c r="A118" s="42">
        <v>113</v>
      </c>
      <c r="B118" s="7">
        <v>311030</v>
      </c>
      <c r="C118" s="17" t="s">
        <v>1114</v>
      </c>
      <c r="D118" s="36" t="s">
        <v>36</v>
      </c>
      <c r="E118" s="36" t="s">
        <v>148</v>
      </c>
      <c r="F118" s="12">
        <f>VLOOKUP(A118,Dengue!$1:$1048576,10,FALSE)</f>
        <v>0</v>
      </c>
      <c r="G118" s="12">
        <f>VLOOKUP($A118,Chik!$1:$1048576,10,FALSE)</f>
        <v>0</v>
      </c>
      <c r="H118" s="12">
        <f>VLOOKUP($A118,zika!$1:$1048576,10,FALSE)</f>
        <v>0</v>
      </c>
      <c r="I118" s="12">
        <f>H118+F118+G118</f>
        <v>0</v>
      </c>
      <c r="J118" s="11">
        <v>14417</v>
      </c>
      <c r="K118" s="58" t="s">
        <v>1121</v>
      </c>
      <c r="L118" s="8">
        <f>I118/J118*100000</f>
        <v>0</v>
      </c>
      <c r="M118" s="7" t="str">
        <f>IF(L118=0,"Silencioso",IF(AND(L118&gt;0,L118&lt;100),"Baixa",IF(AND(L118&gt;=100,L118&lt;300),"Média",IF(AND(L118&gt;=300,L118&lt;500),"Alta",IF(L118&gt;=500,"Muito Alta","Avaliar")))))</f>
        <v>Silencioso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19" ht="15.75" x14ac:dyDescent="0.25">
      <c r="A119" s="42">
        <v>114</v>
      </c>
      <c r="B119" s="7">
        <v>311040</v>
      </c>
      <c r="C119" s="17" t="s">
        <v>1112</v>
      </c>
      <c r="D119" s="36" t="s">
        <v>26</v>
      </c>
      <c r="E119" s="36" t="s">
        <v>149</v>
      </c>
      <c r="F119" s="12">
        <f>VLOOKUP(A119,Dengue!$1:$1048576,10,FALSE)</f>
        <v>0</v>
      </c>
      <c r="G119" s="12">
        <f>VLOOKUP($A119,Chik!$1:$1048576,10,FALSE)</f>
        <v>0</v>
      </c>
      <c r="H119" s="12">
        <f>VLOOKUP($A119,zika!$1:$1048576,10,FALSE)</f>
        <v>0</v>
      </c>
      <c r="I119" s="12">
        <f>H119+F119+G119</f>
        <v>0</v>
      </c>
      <c r="J119" s="11">
        <v>2934</v>
      </c>
      <c r="K119" s="58" t="s">
        <v>1121</v>
      </c>
      <c r="L119" s="8">
        <f>I119/J119*100000</f>
        <v>0</v>
      </c>
      <c r="M119" s="7" t="str">
        <f>IF(L119=0,"Silencioso",IF(AND(L119&gt;0,L119&lt;100),"Baixa",IF(AND(L119&gt;=100,L119&lt;300),"Média",IF(AND(L119&gt;=300,L119&lt;500),"Alta",IF(L119&gt;=500,"Muito Alta","Avaliar")))))</f>
        <v>Silencioso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38"/>
    </row>
    <row r="120" spans="1:19" ht="15.75" x14ac:dyDescent="0.25">
      <c r="A120" s="42">
        <v>115</v>
      </c>
      <c r="B120" s="7">
        <v>311050</v>
      </c>
      <c r="C120" s="17" t="s">
        <v>1114</v>
      </c>
      <c r="D120" s="36" t="s">
        <v>36</v>
      </c>
      <c r="E120" s="36" t="s">
        <v>150</v>
      </c>
      <c r="F120" s="12">
        <f>VLOOKUP(A120,Dengue!$1:$1048576,10,FALSE)</f>
        <v>0</v>
      </c>
      <c r="G120" s="12">
        <f>VLOOKUP($A120,Chik!$1:$1048576,10,FALSE)</f>
        <v>0</v>
      </c>
      <c r="H120" s="12">
        <f>VLOOKUP($A120,zika!$1:$1048576,10,FALSE)</f>
        <v>0</v>
      </c>
      <c r="I120" s="12">
        <f>H120+F120+G120</f>
        <v>0</v>
      </c>
      <c r="J120" s="11">
        <v>21738</v>
      </c>
      <c r="K120" s="58" t="s">
        <v>1121</v>
      </c>
      <c r="L120" s="8">
        <f>I120/J120*100000</f>
        <v>0</v>
      </c>
      <c r="M120" s="7" t="str">
        <f>IF(L120=0,"Silencioso",IF(AND(L120&gt;0,L120&lt;100),"Baixa",IF(AND(L120&gt;=100,L120&lt;300),"Média",IF(AND(L120&gt;=300,L120&lt;500),"Alta",IF(L120&gt;=500,"Muito Alta","Avaliar")))))</f>
        <v>Silencioso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38"/>
    </row>
    <row r="121" spans="1:19" ht="15.75" x14ac:dyDescent="0.25">
      <c r="A121" s="42">
        <v>116</v>
      </c>
      <c r="B121" s="7">
        <v>311060</v>
      </c>
      <c r="C121" s="17" t="s">
        <v>1114</v>
      </c>
      <c r="D121" s="36" t="s">
        <v>36</v>
      </c>
      <c r="E121" s="36" t="s">
        <v>151</v>
      </c>
      <c r="F121" s="12">
        <f>VLOOKUP(A121,Dengue!$1:$1048576,10,FALSE)</f>
        <v>0</v>
      </c>
      <c r="G121" s="12">
        <f>VLOOKUP($A121,Chik!$1:$1048576,10,FALSE)</f>
        <v>0</v>
      </c>
      <c r="H121" s="12">
        <f>VLOOKUP($A121,zika!$1:$1048576,10,FALSE)</f>
        <v>0</v>
      </c>
      <c r="I121" s="12">
        <f>H121+F121+G121</f>
        <v>0</v>
      </c>
      <c r="J121" s="11">
        <v>29278</v>
      </c>
      <c r="K121" s="58" t="s">
        <v>1122</v>
      </c>
      <c r="L121" s="8">
        <f>I121/J121*100000</f>
        <v>0</v>
      </c>
      <c r="M121" s="7" t="str">
        <f>IF(L121=0,"Silencioso",IF(AND(L121&gt;0,L121&lt;100),"Baixa",IF(AND(L121&gt;=100,L121&lt;300),"Média",IF(AND(L121&gt;=300,L121&lt;500),"Alta",IF(L121&gt;=500,"Muito Alta","Avaliar")))))</f>
        <v>Silencioso</v>
      </c>
      <c r="N121" s="7">
        <f>VLOOKUP($B121,LIRAa!$1:$1048576,3,FALSE)</f>
        <v>0.4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38"/>
    </row>
    <row r="122" spans="1:19" ht="15.75" x14ac:dyDescent="0.25">
      <c r="A122" s="42">
        <v>117</v>
      </c>
      <c r="B122" s="7">
        <v>311070</v>
      </c>
      <c r="C122" s="17" t="s">
        <v>1114</v>
      </c>
      <c r="D122" s="36" t="s">
        <v>33</v>
      </c>
      <c r="E122" s="36" t="s">
        <v>152</v>
      </c>
      <c r="F122" s="12">
        <f>VLOOKUP(A122,Dengue!$1:$1048576,10,FALSE)</f>
        <v>0</v>
      </c>
      <c r="G122" s="12">
        <f>VLOOKUP($A122,Chik!$1:$1048576,10,FALSE)</f>
        <v>0</v>
      </c>
      <c r="H122" s="12">
        <f>VLOOKUP($A122,zika!$1:$1048576,10,FALSE)</f>
        <v>0</v>
      </c>
      <c r="I122" s="12">
        <f>H122+F122+G122</f>
        <v>0</v>
      </c>
      <c r="J122" s="11">
        <v>12816</v>
      </c>
      <c r="K122" s="58" t="s">
        <v>1121</v>
      </c>
      <c r="L122" s="8">
        <f>I122/J122*100000</f>
        <v>0</v>
      </c>
      <c r="M122" s="7" t="str">
        <f>IF(L122=0,"Silencioso",IF(AND(L122&gt;0,L122&lt;100),"Baixa",IF(AND(L122&gt;=100,L122&lt;300),"Média",IF(AND(L122&gt;=300,L122&lt;500),"Alta",IF(L122&gt;=500,"Muito Alta","Avaliar")))))</f>
        <v>Silencioso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38"/>
    </row>
    <row r="123" spans="1:19" ht="15.75" x14ac:dyDescent="0.25">
      <c r="A123" s="42">
        <v>118</v>
      </c>
      <c r="B123" s="7">
        <v>311080</v>
      </c>
      <c r="C123" s="17" t="s">
        <v>1113</v>
      </c>
      <c r="D123" s="36" t="s">
        <v>28</v>
      </c>
      <c r="E123" s="36" t="s">
        <v>153</v>
      </c>
      <c r="F123" s="12">
        <f>VLOOKUP(A123,Dengue!$1:$1048576,10,FALSE)</f>
        <v>19</v>
      </c>
      <c r="G123" s="12">
        <f>VLOOKUP($A123,Chik!$1:$1048576,10,FALSE)</f>
        <v>0</v>
      </c>
      <c r="H123" s="12">
        <f>VLOOKUP($A123,zika!$1:$1048576,10,FALSE)</f>
        <v>0</v>
      </c>
      <c r="I123" s="12">
        <f>H123+F123+G123</f>
        <v>19</v>
      </c>
      <c r="J123" s="11">
        <v>3711</v>
      </c>
      <c r="K123" s="58" t="s">
        <v>1121</v>
      </c>
      <c r="L123" s="8">
        <f>I123/J123*100000</f>
        <v>511.99137698733495</v>
      </c>
      <c r="M123" s="7" t="str">
        <f>IF(L123=0,"Silencioso",IF(AND(L123&gt;0,L123&lt;100),"Baixa",IF(AND(L123&gt;=100,L123&lt;300),"Média",IF(AND(L123&gt;=300,L123&lt;500),"Alta",IF(L123&gt;=500,"Muito Alta","Avaliar")))))</f>
        <v>Muito Alta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38"/>
    </row>
    <row r="124" spans="1:19" ht="15.75" x14ac:dyDescent="0.25">
      <c r="A124" s="42">
        <v>119</v>
      </c>
      <c r="B124" s="7">
        <v>311090</v>
      </c>
      <c r="C124" s="17" t="s">
        <v>1114</v>
      </c>
      <c r="D124" s="36" t="s">
        <v>33</v>
      </c>
      <c r="E124" s="36" t="s">
        <v>154</v>
      </c>
      <c r="F124" s="12">
        <f>VLOOKUP(A124,Dengue!$1:$1048576,10,FALSE)</f>
        <v>1</v>
      </c>
      <c r="G124" s="12">
        <f>VLOOKUP($A124,Chik!$1:$1048576,10,FALSE)</f>
        <v>0</v>
      </c>
      <c r="H124" s="12">
        <f>VLOOKUP($A124,zika!$1:$1048576,10,FALSE)</f>
        <v>0</v>
      </c>
      <c r="I124" s="12">
        <f>H124+F124+G124</f>
        <v>1</v>
      </c>
      <c r="J124" s="11">
        <v>16565</v>
      </c>
      <c r="K124" s="58" t="s">
        <v>1121</v>
      </c>
      <c r="L124" s="8">
        <f>I124/J124*100000</f>
        <v>6.0368246302444915</v>
      </c>
      <c r="M124" s="7" t="str">
        <f>IF(L124=0,"Silencioso",IF(AND(L124&gt;0,L124&lt;100),"Baixa",IF(AND(L124&gt;=100,L124&lt;300),"Média",IF(AND(L124&gt;=300,L124&lt;500),"Alta",IF(L124&gt;=500,"Muito Alta","Avaliar")))))</f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19" ht="15.75" x14ac:dyDescent="0.25">
      <c r="A125" s="42">
        <v>120</v>
      </c>
      <c r="B125" s="7">
        <v>311100</v>
      </c>
      <c r="C125" s="17" t="s">
        <v>1114</v>
      </c>
      <c r="D125" s="36" t="s">
        <v>40</v>
      </c>
      <c r="E125" s="36" t="s">
        <v>155</v>
      </c>
      <c r="F125" s="12">
        <f>VLOOKUP(A125,Dengue!$1:$1048576,10,FALSE)</f>
        <v>0</v>
      </c>
      <c r="G125" s="12">
        <f>VLOOKUP($A125,Chik!$1:$1048576,10,FALSE)</f>
        <v>0</v>
      </c>
      <c r="H125" s="12">
        <f>VLOOKUP($A125,zika!$1:$1048576,10,FALSE)</f>
        <v>0</v>
      </c>
      <c r="I125" s="12">
        <f>H125+F125+G125</f>
        <v>0</v>
      </c>
      <c r="J125" s="11">
        <v>21056</v>
      </c>
      <c r="K125" s="58" t="s">
        <v>1121</v>
      </c>
      <c r="L125" s="8">
        <f>I125/J125*100000</f>
        <v>0</v>
      </c>
      <c r="M125" s="7" t="str">
        <f>IF(L125=0,"Silencioso",IF(AND(L125&gt;0,L125&lt;100),"Baixa",IF(AND(L125&gt;=100,L125&lt;300),"Média",IF(AND(L125&gt;=300,L125&lt;500),"Alta",IF(L125&gt;=500,"Muito Alta","Avaliar")))))</f>
        <v>Silencioso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 t="str">
        <f>VLOOKUP($B125,LIRAa!$1:$1048576,5,FALSE)</f>
        <v>Sem Informação</v>
      </c>
      <c r="S125" s="38"/>
    </row>
    <row r="126" spans="1:19" ht="15.75" x14ac:dyDescent="0.25">
      <c r="A126" s="42">
        <v>121</v>
      </c>
      <c r="B126" s="7">
        <v>311110</v>
      </c>
      <c r="C126" s="17" t="s">
        <v>1107</v>
      </c>
      <c r="D126" s="36" t="s">
        <v>142</v>
      </c>
      <c r="E126" s="36" t="s">
        <v>156</v>
      </c>
      <c r="F126" s="12">
        <f>VLOOKUP(A126,Dengue!$1:$1048576,10,FALSE)</f>
        <v>6</v>
      </c>
      <c r="G126" s="12">
        <f>VLOOKUP($A126,Chik!$1:$1048576,10,FALSE)</f>
        <v>0</v>
      </c>
      <c r="H126" s="12">
        <f>VLOOKUP($A126,zika!$1:$1048576,10,FALSE)</f>
        <v>0</v>
      </c>
      <c r="I126" s="12">
        <f>H126+F126+G126</f>
        <v>6</v>
      </c>
      <c r="J126" s="11">
        <v>19738</v>
      </c>
      <c r="K126" s="58" t="s">
        <v>1121</v>
      </c>
      <c r="L126" s="8">
        <f>I126/J126*100000</f>
        <v>30.39821663795724</v>
      </c>
      <c r="M126" s="7" t="str">
        <f>IF(L126=0,"Silencioso",IF(AND(L126&gt;0,L126&lt;100),"Baixa",IF(AND(L126&gt;=100,L126&lt;300),"Média",IF(AND(L126&gt;=300,L126&lt;500),"Alta",IF(L126&gt;=500,"Muito Alta","Avaliar")))))</f>
        <v>Baixa</v>
      </c>
      <c r="N126" s="7" t="str">
        <f>VLOOKUP($B126,LIRAa!$1:$1048576,3,FALSE)</f>
        <v>Sem Informação</v>
      </c>
      <c r="O126" s="7">
        <f>VLOOKUP($B126,LIRAa!$1:$1048576,4,FALSE)</f>
        <v>2.4</v>
      </c>
      <c r="P126" s="7">
        <f>VLOOKUP($B126,LIRAa!$1:$1048576,5,FALSE)</f>
        <v>2</v>
      </c>
      <c r="S126" s="38"/>
    </row>
    <row r="127" spans="1:19" ht="15.75" x14ac:dyDescent="0.25">
      <c r="A127" s="42">
        <v>122</v>
      </c>
      <c r="B127" s="7">
        <v>311115</v>
      </c>
      <c r="C127" s="17" t="s">
        <v>1118</v>
      </c>
      <c r="D127" s="36" t="s">
        <v>121</v>
      </c>
      <c r="E127" s="36" t="s">
        <v>157</v>
      </c>
      <c r="F127" s="12">
        <f>VLOOKUP(A127,Dengue!$1:$1048576,10,FALSE)</f>
        <v>9</v>
      </c>
      <c r="G127" s="12">
        <f>VLOOKUP($A127,Chik!$1:$1048576,10,FALSE)</f>
        <v>0</v>
      </c>
      <c r="H127" s="12">
        <f>VLOOKUP($A127,zika!$1:$1048576,10,FALSE)</f>
        <v>0</v>
      </c>
      <c r="I127" s="12">
        <f>H127+F127+G127</f>
        <v>9</v>
      </c>
      <c r="J127" s="11">
        <v>3810</v>
      </c>
      <c r="K127" s="58" t="s">
        <v>1121</v>
      </c>
      <c r="L127" s="8">
        <f>I127/J127*100000</f>
        <v>236.22047244094489</v>
      </c>
      <c r="M127" s="7" t="str">
        <f>IF(L127=0,"Silencioso",IF(AND(L127&gt;0,L127&lt;100),"Baixa",IF(AND(L127&gt;=100,L127&lt;300),"Média",IF(AND(L127&gt;=300,L127&lt;500),"Alta",IF(L127&gt;=500,"Muito Alta","Avaliar")))))</f>
        <v>Média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38"/>
    </row>
    <row r="128" spans="1:19" ht="15.75" x14ac:dyDescent="0.25">
      <c r="A128" s="42">
        <v>123</v>
      </c>
      <c r="B128" s="7">
        <v>311120</v>
      </c>
      <c r="C128" s="17" t="s">
        <v>1112</v>
      </c>
      <c r="D128" s="36" t="s">
        <v>26</v>
      </c>
      <c r="E128" s="36" t="s">
        <v>158</v>
      </c>
      <c r="F128" s="12">
        <f>VLOOKUP(A128,Dengue!$1:$1048576,10,FALSE)</f>
        <v>212</v>
      </c>
      <c r="G128" s="12">
        <f>VLOOKUP($A128,Chik!$1:$1048576,10,FALSE)</f>
        <v>1</v>
      </c>
      <c r="H128" s="12">
        <f>VLOOKUP($A128,zika!$1:$1048576,10,FALSE)</f>
        <v>0</v>
      </c>
      <c r="I128" s="12">
        <f>H128+F128+G128</f>
        <v>213</v>
      </c>
      <c r="J128" s="11">
        <v>53866</v>
      </c>
      <c r="K128" s="58" t="s">
        <v>1122</v>
      </c>
      <c r="L128" s="8">
        <f>I128/J128*100000</f>
        <v>395.42568596145986</v>
      </c>
      <c r="M128" s="7" t="str">
        <f>IF(L128=0,"Silencioso",IF(AND(L128&gt;0,L128&lt;100),"Baixa",IF(AND(L128&gt;=100,L128&lt;300),"Média",IF(AND(L128&gt;=300,L128&lt;500),"Alta",IF(L128&gt;=500,"Muito Alta","Avaliar")))))</f>
        <v>Alta</v>
      </c>
      <c r="N128" s="7">
        <f>VLOOKUP($B128,LIRAa!$1:$1048576,3,FALSE)</f>
        <v>2</v>
      </c>
      <c r="O128" s="7">
        <f>VLOOKUP($B128,LIRAa!$1:$1048576,4,FALSE)</f>
        <v>3.1</v>
      </c>
      <c r="P128" s="7">
        <f>VLOOKUP($B128,LIRAa!$1:$1048576,5,FALSE)</f>
        <v>4.5999999999999996</v>
      </c>
      <c r="S128" s="38"/>
    </row>
    <row r="129" spans="1:19" ht="15.75" x14ac:dyDescent="0.25">
      <c r="A129" s="42">
        <v>124</v>
      </c>
      <c r="B129" s="7">
        <v>311130</v>
      </c>
      <c r="C129" s="17" t="s">
        <v>1114</v>
      </c>
      <c r="D129" s="36" t="s">
        <v>40</v>
      </c>
      <c r="E129" s="36" t="s">
        <v>159</v>
      </c>
      <c r="F129" s="12">
        <f>VLOOKUP(A129,Dengue!$1:$1048576,10,FALSE)</f>
        <v>0</v>
      </c>
      <c r="G129" s="12">
        <f>VLOOKUP($A129,Chik!$1:$1048576,10,FALSE)</f>
        <v>0</v>
      </c>
      <c r="H129" s="12">
        <f>VLOOKUP($A129,zika!$1:$1048576,10,FALSE)</f>
        <v>0</v>
      </c>
      <c r="I129" s="12">
        <f>H129+F129+G129</f>
        <v>0</v>
      </c>
      <c r="J129" s="11">
        <v>11658</v>
      </c>
      <c r="K129" s="58" t="s">
        <v>1121</v>
      </c>
      <c r="L129" s="8">
        <f>I129/J129*100000</f>
        <v>0</v>
      </c>
      <c r="M129" s="7" t="str">
        <f>IF(L129=0,"Silencioso",IF(AND(L129&gt;0,L129&lt;100),"Baixa",IF(AND(L129&gt;=100,L129&lt;300),"Média",IF(AND(L129&gt;=300,L129&lt;500),"Alta",IF(L129&gt;=500,"Muito Alta","Avaliar")))))</f>
        <v>Silencioso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38"/>
    </row>
    <row r="130" spans="1:19" ht="15.75" x14ac:dyDescent="0.25">
      <c r="A130" s="42">
        <v>125</v>
      </c>
      <c r="B130" s="7">
        <v>311140</v>
      </c>
      <c r="C130" s="17" t="s">
        <v>1111</v>
      </c>
      <c r="D130" s="36" t="s">
        <v>24</v>
      </c>
      <c r="E130" s="36" t="s">
        <v>160</v>
      </c>
      <c r="F130" s="12">
        <f>VLOOKUP(A130,Dengue!$1:$1048576,10,FALSE)</f>
        <v>5</v>
      </c>
      <c r="G130" s="12">
        <f>VLOOKUP($A130,Chik!$1:$1048576,10,FALSE)</f>
        <v>0</v>
      </c>
      <c r="H130" s="12">
        <f>VLOOKUP($A130,zika!$1:$1048576,10,FALSE)</f>
        <v>0</v>
      </c>
      <c r="I130" s="12">
        <f>H130+F130+G130</f>
        <v>5</v>
      </c>
      <c r="J130" s="11">
        <v>8029</v>
      </c>
      <c r="K130" s="58" t="s">
        <v>1121</v>
      </c>
      <c r="L130" s="8">
        <f>I130/J130*100000</f>
        <v>62.274255822642921</v>
      </c>
      <c r="M130" s="7" t="str">
        <f>IF(L130=0,"Silencioso",IF(AND(L130&gt;0,L130&lt;100),"Baixa",IF(AND(L130&gt;=100,L130&lt;300),"Média",IF(AND(L130&gt;=300,L130&lt;500),"Alta",IF(L130&gt;=500,"Muito Alta","Avaliar")))))</f>
        <v>Baixa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38"/>
    </row>
    <row r="131" spans="1:19" ht="15.75" x14ac:dyDescent="0.25">
      <c r="A131" s="42">
        <v>126</v>
      </c>
      <c r="B131" s="7">
        <v>311150</v>
      </c>
      <c r="C131" s="17" t="s">
        <v>1111</v>
      </c>
      <c r="D131" s="36" t="s">
        <v>24</v>
      </c>
      <c r="E131" s="36" t="s">
        <v>161</v>
      </c>
      <c r="F131" s="12">
        <f>VLOOKUP(A131,Dengue!$1:$1048576,10,FALSE)</f>
        <v>7</v>
      </c>
      <c r="G131" s="12">
        <f>VLOOKUP($A131,Chik!$1:$1048576,10,FALSE)</f>
        <v>0</v>
      </c>
      <c r="H131" s="12">
        <f>VLOOKUP($A131,zika!$1:$1048576,10,FALSE)</f>
        <v>0</v>
      </c>
      <c r="I131" s="12">
        <f>H131+F131+G131</f>
        <v>7</v>
      </c>
      <c r="J131" s="11">
        <v>15356</v>
      </c>
      <c r="K131" s="58" t="s">
        <v>1121</v>
      </c>
      <c r="L131" s="8">
        <f>I131/J131*100000</f>
        <v>45.584787705131546</v>
      </c>
      <c r="M131" s="7" t="str">
        <f>IF(L131=0,"Silencioso",IF(AND(L131&gt;0,L131&lt;100),"Baixa",IF(AND(L131&gt;=100,L131&lt;300),"Média",IF(AND(L131&gt;=300,L131&lt;500),"Alta",IF(L131&gt;=500,"Muito Alta","Avaliar")))))</f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19" ht="15.75" x14ac:dyDescent="0.25">
      <c r="A132" s="42">
        <v>127</v>
      </c>
      <c r="B132" s="7">
        <v>311160</v>
      </c>
      <c r="C132" s="17" t="s">
        <v>1114</v>
      </c>
      <c r="D132" s="36" t="s">
        <v>40</v>
      </c>
      <c r="E132" s="36" t="s">
        <v>162</v>
      </c>
      <c r="F132" s="12">
        <f>VLOOKUP(A132,Dengue!$1:$1048576,10,FALSE)</f>
        <v>0</v>
      </c>
      <c r="G132" s="12">
        <f>VLOOKUP($A132,Chik!$1:$1048576,10,FALSE)</f>
        <v>0</v>
      </c>
      <c r="H132" s="12">
        <f>VLOOKUP($A132,zika!$1:$1048576,10,FALSE)</f>
        <v>0</v>
      </c>
      <c r="I132" s="12">
        <f>H132+F132+G132</f>
        <v>0</v>
      </c>
      <c r="J132" s="11">
        <v>28703</v>
      </c>
      <c r="K132" s="58" t="s">
        <v>1122</v>
      </c>
      <c r="L132" s="8">
        <f>I132/J132*100000</f>
        <v>0</v>
      </c>
      <c r="M132" s="7" t="str">
        <f>IF(L132=0,"Silencioso",IF(AND(L132&gt;0,L132&lt;100),"Baixa",IF(AND(L132&gt;=100,L132&lt;300),"Média",IF(AND(L132&gt;=300,L132&lt;500),"Alta",IF(L132&gt;=500,"Muito Alta","Avaliar")))))</f>
        <v>Silencioso</v>
      </c>
      <c r="N132" s="7">
        <f>VLOOKUP($B132,LIRAa!$1:$1048576,3,FALSE)</f>
        <v>0.8</v>
      </c>
      <c r="O132" s="7">
        <f>VLOOKUP($B132,LIRAa!$1:$1048576,4,FALSE)</f>
        <v>1.3</v>
      </c>
      <c r="P132" s="7">
        <f>VLOOKUP($B132,LIRAa!$1:$1048576,5,FALSE)</f>
        <v>1.6</v>
      </c>
      <c r="S132" s="38"/>
    </row>
    <row r="133" spans="1:19" ht="15.75" x14ac:dyDescent="0.25">
      <c r="A133" s="42">
        <v>128</v>
      </c>
      <c r="B133" s="7">
        <v>311190</v>
      </c>
      <c r="C133" s="17" t="s">
        <v>1112</v>
      </c>
      <c r="D133" s="36" t="s">
        <v>26</v>
      </c>
      <c r="E133" s="36" t="s">
        <v>163</v>
      </c>
      <c r="F133" s="12">
        <f>VLOOKUP(A133,Dengue!$1:$1048576,10,FALSE)</f>
        <v>4</v>
      </c>
      <c r="G133" s="12">
        <f>VLOOKUP($A133,Chik!$1:$1048576,10,FALSE)</f>
        <v>0</v>
      </c>
      <c r="H133" s="12">
        <f>VLOOKUP($A133,zika!$1:$1048576,10,FALSE)</f>
        <v>0</v>
      </c>
      <c r="I133" s="12">
        <f>H133+F133+G133</f>
        <v>4</v>
      </c>
      <c r="J133" s="11">
        <v>5612</v>
      </c>
      <c r="K133" s="58" t="s">
        <v>1121</v>
      </c>
      <c r="L133" s="8">
        <f>I133/J133*100000</f>
        <v>71.275837491090527</v>
      </c>
      <c r="M133" s="7" t="str">
        <f>IF(L133=0,"Silencioso",IF(AND(L133&gt;0,L133&lt;100),"Baixa",IF(AND(L133&gt;=100,L133&lt;300),"Média",IF(AND(L133&gt;=300,L133&lt;500),"Alta",IF(L133&gt;=500,"Muito Alta","Avaliar")))))</f>
        <v>Baixa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19" ht="15.75" x14ac:dyDescent="0.25">
      <c r="A134" s="42">
        <v>129</v>
      </c>
      <c r="B134" s="7">
        <v>311170</v>
      </c>
      <c r="C134" s="17" t="s">
        <v>1109</v>
      </c>
      <c r="D134" s="36" t="s">
        <v>17</v>
      </c>
      <c r="E134" s="36" t="s">
        <v>164</v>
      </c>
      <c r="F134" s="12">
        <f>VLOOKUP(A134,Dengue!$1:$1048576,10,FALSE)</f>
        <v>0</v>
      </c>
      <c r="G134" s="12">
        <f>VLOOKUP($A134,Chik!$1:$1048576,10,FALSE)</f>
        <v>0</v>
      </c>
      <c r="H134" s="12">
        <f>VLOOKUP($A134,zika!$1:$1048576,10,FALSE)</f>
        <v>0</v>
      </c>
      <c r="I134" s="12">
        <f>H134+F134+G134</f>
        <v>0</v>
      </c>
      <c r="J134" s="11">
        <v>4579</v>
      </c>
      <c r="K134" s="58" t="s">
        <v>1121</v>
      </c>
      <c r="L134" s="8">
        <f>I134/J134*100000</f>
        <v>0</v>
      </c>
      <c r="M134" s="7" t="str">
        <f>IF(L134=0,"Silencioso",IF(AND(L134&gt;0,L134&lt;100),"Baixa",IF(AND(L134&gt;=100,L134&lt;300),"Média",IF(AND(L134&gt;=300,L134&lt;500),"Alta",IF(L134&gt;=500,"Muito Alta","Avaliar")))))</f>
        <v>Silencioso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19" ht="15.75" x14ac:dyDescent="0.25">
      <c r="A135" s="42">
        <v>130</v>
      </c>
      <c r="B135" s="7">
        <v>311180</v>
      </c>
      <c r="C135" s="17" t="s">
        <v>1107</v>
      </c>
      <c r="D135" s="36" t="s">
        <v>142</v>
      </c>
      <c r="E135" s="36" t="s">
        <v>165</v>
      </c>
      <c r="F135" s="12">
        <f>VLOOKUP(A135,Dengue!$1:$1048576,10,FALSE)</f>
        <v>5</v>
      </c>
      <c r="G135" s="12">
        <f>VLOOKUP($A135,Chik!$1:$1048576,10,FALSE)</f>
        <v>0</v>
      </c>
      <c r="H135" s="12">
        <f>VLOOKUP($A135,zika!$1:$1048576,10,FALSE)</f>
        <v>0</v>
      </c>
      <c r="I135" s="12">
        <f>H135+F135+G135</f>
        <v>5</v>
      </c>
      <c r="J135" s="11">
        <v>12025</v>
      </c>
      <c r="K135" s="58" t="s">
        <v>1121</v>
      </c>
      <c r="L135" s="8">
        <f>I135/J135*100000</f>
        <v>41.580041580041581</v>
      </c>
      <c r="M135" s="7" t="str">
        <f>IF(L135=0,"Silencioso",IF(AND(L135&gt;0,L135&lt;100),"Baixa",IF(AND(L135&gt;=100,L135&lt;300),"Média",IF(AND(L135&gt;=300,L135&lt;500),"Alta",IF(L135&gt;=500,"Muito Alta","Avaliar")))))</f>
        <v>Baixa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38"/>
    </row>
    <row r="136" spans="1:19" ht="15.75" x14ac:dyDescent="0.25">
      <c r="A136" s="42">
        <v>131</v>
      </c>
      <c r="B136" s="7">
        <v>311200</v>
      </c>
      <c r="C136" s="17" t="s">
        <v>1112</v>
      </c>
      <c r="D136" s="36" t="s">
        <v>26</v>
      </c>
      <c r="E136" s="36" t="s">
        <v>166</v>
      </c>
      <c r="F136" s="12">
        <f>VLOOKUP(A136,Dengue!$1:$1048576,10,FALSE)</f>
        <v>19</v>
      </c>
      <c r="G136" s="12">
        <f>VLOOKUP($A136,Chik!$1:$1048576,10,FALSE)</f>
        <v>0</v>
      </c>
      <c r="H136" s="12">
        <f>VLOOKUP($A136,zika!$1:$1048576,10,FALSE)</f>
        <v>0</v>
      </c>
      <c r="I136" s="12">
        <f>H136+F136+G136</f>
        <v>19</v>
      </c>
      <c r="J136" s="11">
        <v>14883</v>
      </c>
      <c r="K136" s="58" t="s">
        <v>1121</v>
      </c>
      <c r="L136" s="8">
        <f>I136/J136*100000</f>
        <v>127.66243364912988</v>
      </c>
      <c r="M136" s="7" t="str">
        <f>IF(L136=0,"Silencioso",IF(AND(L136&gt;0,L136&lt;100),"Baixa",IF(AND(L136&gt;=100,L136&lt;300),"Média",IF(AND(L136&gt;=300,L136&lt;500),"Alta",IF(L136&gt;=500,"Muito Alta","Avaliar")))))</f>
        <v>Média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19" ht="15.75" x14ac:dyDescent="0.25">
      <c r="A137" s="42">
        <v>132</v>
      </c>
      <c r="B137" s="7">
        <v>311205</v>
      </c>
      <c r="C137" s="17" t="s">
        <v>1110</v>
      </c>
      <c r="D137" s="36" t="s">
        <v>22</v>
      </c>
      <c r="E137" s="36" t="s">
        <v>167</v>
      </c>
      <c r="F137" s="12">
        <f>VLOOKUP(A137,Dengue!$1:$1048576,10,FALSE)</f>
        <v>1</v>
      </c>
      <c r="G137" s="12">
        <f>VLOOKUP($A137,Chik!$1:$1048576,10,FALSE)</f>
        <v>0</v>
      </c>
      <c r="H137" s="12">
        <f>VLOOKUP($A137,zika!$1:$1048576,10,FALSE)</f>
        <v>0</v>
      </c>
      <c r="I137" s="12">
        <f>H137+F137+G137</f>
        <v>1</v>
      </c>
      <c r="J137" s="11">
        <v>4498</v>
      </c>
      <c r="K137" s="58" t="s">
        <v>1121</v>
      </c>
      <c r="L137" s="8">
        <f>I137/J137*100000</f>
        <v>22.232103156958647</v>
      </c>
      <c r="M137" s="7" t="str">
        <f>IF(L137=0,"Silencioso",IF(AND(L137&gt;0,L137&lt;100),"Baixa",IF(AND(L137&gt;=100,L137&lt;300),"Média",IF(AND(L137&gt;=300,L137&lt;500),"Alta",IF(L137&gt;=500,"Muito Alta","Avaliar")))))</f>
        <v>Baixa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38"/>
    </row>
    <row r="138" spans="1:19" ht="15.75" x14ac:dyDescent="0.25">
      <c r="A138" s="42">
        <v>133</v>
      </c>
      <c r="B138" s="7">
        <v>311210</v>
      </c>
      <c r="C138" s="17" t="s">
        <v>1115</v>
      </c>
      <c r="D138" s="36" t="s">
        <v>14</v>
      </c>
      <c r="E138" s="36" t="s">
        <v>168</v>
      </c>
      <c r="F138" s="12">
        <f>VLOOKUP(A138,Dengue!$1:$1048576,10,FALSE)</f>
        <v>0</v>
      </c>
      <c r="G138" s="12">
        <f>VLOOKUP($A138,Chik!$1:$1048576,10,FALSE)</f>
        <v>0</v>
      </c>
      <c r="H138" s="12">
        <f>VLOOKUP($A138,zika!$1:$1048576,10,FALSE)</f>
        <v>0</v>
      </c>
      <c r="I138" s="12">
        <f>H138+F138+G138</f>
        <v>0</v>
      </c>
      <c r="J138" s="11">
        <v>5424</v>
      </c>
      <c r="K138" s="58" t="s">
        <v>1121</v>
      </c>
      <c r="L138" s="8">
        <f>I138/J138*100000</f>
        <v>0</v>
      </c>
      <c r="M138" s="7" t="str">
        <f>IF(L138=0,"Silencioso",IF(AND(L138&gt;0,L138&lt;100),"Baixa",IF(AND(L138&gt;=100,L138&lt;300),"Média",IF(AND(L138&gt;=300,L138&lt;500),"Alta",IF(L138&gt;=500,"Muito Alta","Avaliar")))))</f>
        <v>Silencioso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38"/>
    </row>
    <row r="139" spans="1:19" ht="15.75" x14ac:dyDescent="0.25">
      <c r="A139" s="42">
        <v>134</v>
      </c>
      <c r="B139" s="7">
        <v>311220</v>
      </c>
      <c r="C139" s="17" t="s">
        <v>1116</v>
      </c>
      <c r="D139" s="36" t="s">
        <v>41</v>
      </c>
      <c r="E139" s="36" t="s">
        <v>169</v>
      </c>
      <c r="F139" s="12">
        <f>VLOOKUP(A139,Dengue!$1:$1048576,10,FALSE)</f>
        <v>0</v>
      </c>
      <c r="G139" s="12">
        <f>VLOOKUP($A139,Chik!$1:$1048576,10,FALSE)</f>
        <v>0</v>
      </c>
      <c r="H139" s="12">
        <f>VLOOKUP($A139,zika!$1:$1048576,10,FALSE)</f>
        <v>0</v>
      </c>
      <c r="I139" s="12">
        <f>H139+F139+G139</f>
        <v>0</v>
      </c>
      <c r="J139" s="11">
        <v>4673</v>
      </c>
      <c r="K139" s="58" t="s">
        <v>1121</v>
      </c>
      <c r="L139" s="8">
        <f>I139/J139*100000</f>
        <v>0</v>
      </c>
      <c r="M139" s="7" t="str">
        <f>IF(L139=0,"Silencioso",IF(AND(L139&gt;0,L139&lt;100),"Baixa",IF(AND(L139&gt;=100,L139&lt;300),"Média",IF(AND(L139&gt;=300,L139&lt;500),"Alta",IF(L139&gt;=500,"Muito Alta","Avaliar")))))</f>
        <v>Silencioso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19" ht="15.75" x14ac:dyDescent="0.25">
      <c r="A140" s="42">
        <v>135</v>
      </c>
      <c r="B140" s="7">
        <v>311230</v>
      </c>
      <c r="C140" s="17" t="s">
        <v>432</v>
      </c>
      <c r="D140" s="36" t="s">
        <v>53</v>
      </c>
      <c r="E140" s="36" t="s">
        <v>170</v>
      </c>
      <c r="F140" s="12">
        <f>VLOOKUP(A140,Dengue!$1:$1048576,10,FALSE)</f>
        <v>3</v>
      </c>
      <c r="G140" s="12">
        <f>VLOOKUP($A140,Chik!$1:$1048576,10,FALSE)</f>
        <v>0</v>
      </c>
      <c r="H140" s="12">
        <f>VLOOKUP($A140,zika!$1:$1048576,10,FALSE)</f>
        <v>0</v>
      </c>
      <c r="I140" s="12">
        <f>H140+F140+G140</f>
        <v>3</v>
      </c>
      <c r="J140" s="11">
        <v>37856</v>
      </c>
      <c r="K140" s="58" t="s">
        <v>1122</v>
      </c>
      <c r="L140" s="8">
        <f>I140/J140*100000</f>
        <v>7.924767540152156</v>
      </c>
      <c r="M140" s="7" t="str">
        <f>IF(L140=0,"Silencioso",IF(AND(L140&gt;0,L140&lt;100),"Baixa",IF(AND(L140&gt;=100,L140&lt;300),"Média",IF(AND(L140&gt;=300,L140&lt;500),"Alta",IF(L140&gt;=500,"Muito Alta","Avaliar")))))</f>
        <v>Baixa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38"/>
    </row>
    <row r="141" spans="1:19" ht="15.75" x14ac:dyDescent="0.25">
      <c r="A141" s="42">
        <v>136</v>
      </c>
      <c r="B141" s="7">
        <v>311240</v>
      </c>
      <c r="C141" s="17" t="s">
        <v>1114</v>
      </c>
      <c r="D141" s="36" t="s">
        <v>45</v>
      </c>
      <c r="E141" s="36" t="s">
        <v>171</v>
      </c>
      <c r="F141" s="12">
        <f>VLOOKUP(A141,Dengue!$1:$1048576,10,FALSE)</f>
        <v>0</v>
      </c>
      <c r="G141" s="12">
        <f>VLOOKUP($A141,Chik!$1:$1048576,10,FALSE)</f>
        <v>0</v>
      </c>
      <c r="H141" s="12">
        <f>VLOOKUP($A141,zika!$1:$1048576,10,FALSE)</f>
        <v>0</v>
      </c>
      <c r="I141" s="12">
        <f>H141+F141+G141</f>
        <v>0</v>
      </c>
      <c r="J141" s="11">
        <v>6952</v>
      </c>
      <c r="K141" s="58" t="s">
        <v>1121</v>
      </c>
      <c r="L141" s="8">
        <f>I141/J141*100000</f>
        <v>0</v>
      </c>
      <c r="M141" s="7" t="str">
        <f>IF(L141=0,"Silencioso",IF(AND(L141&gt;0,L141&lt;100),"Baixa",IF(AND(L141&gt;=100,L141&lt;300),"Média",IF(AND(L141&gt;=300,L141&lt;500),"Alta",IF(L141&gt;=500,"Muito Alta","Avaliar")))))</f>
        <v>Silencioso</v>
      </c>
      <c r="N141" s="7" t="str">
        <f>VLOOKUP($B141,LIRAa!$1:$1048576,3,FALSE)</f>
        <v>Sem Informação</v>
      </c>
      <c r="O141" s="7" t="str">
        <f>VLOOKUP($B141,LIRAa!$1:$1048576,4,FALSE)</f>
        <v>Sem Informação</v>
      </c>
      <c r="P141" s="7" t="str">
        <f>VLOOKUP($B141,LIRAa!$1:$1048576,5,FALSE)</f>
        <v>Sem Informação</v>
      </c>
      <c r="S141" s="38"/>
    </row>
    <row r="142" spans="1:19" ht="15.75" x14ac:dyDescent="0.25">
      <c r="A142" s="42">
        <v>137</v>
      </c>
      <c r="B142" s="7">
        <v>311250</v>
      </c>
      <c r="C142" s="17" t="s">
        <v>1108</v>
      </c>
      <c r="D142" s="36" t="s">
        <v>11</v>
      </c>
      <c r="E142" s="36" t="s">
        <v>172</v>
      </c>
      <c r="F142" s="12">
        <f>VLOOKUP(A142,Dengue!$1:$1048576,10,FALSE)</f>
        <v>41</v>
      </c>
      <c r="G142" s="12">
        <f>VLOOKUP($A142,Chik!$1:$1048576,10,FALSE)</f>
        <v>0</v>
      </c>
      <c r="H142" s="12">
        <f>VLOOKUP($A142,zika!$1:$1048576,10,FALSE)</f>
        <v>0</v>
      </c>
      <c r="I142" s="12">
        <f>H142+F142+G142</f>
        <v>41</v>
      </c>
      <c r="J142" s="11">
        <v>9679</v>
      </c>
      <c r="K142" s="58" t="s">
        <v>1121</v>
      </c>
      <c r="L142" s="8">
        <f>I142/J142*100000</f>
        <v>423.59747907841717</v>
      </c>
      <c r="M142" s="7" t="str">
        <f>IF(L142=0,"Silencioso",IF(AND(L142&gt;0,L142&lt;100),"Baixa",IF(AND(L142&gt;=100,L142&lt;300),"Média",IF(AND(L142&gt;=300,L142&lt;500),"Alta",IF(L142&gt;=500,"Muito Alta","Avaliar")))))</f>
        <v>Alta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38"/>
    </row>
    <row r="143" spans="1:19" ht="15.75" x14ac:dyDescent="0.25">
      <c r="A143" s="42">
        <v>138</v>
      </c>
      <c r="B143" s="7">
        <v>311260</v>
      </c>
      <c r="C143" s="17" t="s">
        <v>1107</v>
      </c>
      <c r="D143" s="36" t="s">
        <v>142</v>
      </c>
      <c r="E143" s="36" t="s">
        <v>173</v>
      </c>
      <c r="F143" s="12">
        <f>VLOOKUP(A143,Dengue!$1:$1048576,10,FALSE)</f>
        <v>9</v>
      </c>
      <c r="G143" s="12">
        <f>VLOOKUP($A143,Chik!$1:$1048576,10,FALSE)</f>
        <v>0</v>
      </c>
      <c r="H143" s="12">
        <f>VLOOKUP($A143,zika!$1:$1048576,10,FALSE)</f>
        <v>0</v>
      </c>
      <c r="I143" s="12">
        <f>H143+F143+G143</f>
        <v>9</v>
      </c>
      <c r="J143" s="11">
        <v>16109</v>
      </c>
      <c r="K143" s="58" t="s">
        <v>1121</v>
      </c>
      <c r="L143" s="8">
        <f>I143/J143*100000</f>
        <v>55.86938978210938</v>
      </c>
      <c r="M143" s="7" t="str">
        <f>IF(L143=0,"Silencioso",IF(AND(L143&gt;0,L143&lt;100),"Baixa",IF(AND(L143&gt;=100,L143&lt;300),"Média",IF(AND(L143&gt;=300,L143&lt;500),"Alta",IF(L143&gt;=500,"Muito Alta","Avaliar")))))</f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19" ht="15.75" x14ac:dyDescent="0.25">
      <c r="A144" s="42">
        <v>139</v>
      </c>
      <c r="B144" s="7">
        <v>311265</v>
      </c>
      <c r="C144" s="17" t="s">
        <v>1110</v>
      </c>
      <c r="D144" s="36" t="s">
        <v>22</v>
      </c>
      <c r="E144" s="36" t="s">
        <v>174</v>
      </c>
      <c r="F144" s="12">
        <f>VLOOKUP(A144,Dengue!$1:$1048576,10,FALSE)</f>
        <v>15</v>
      </c>
      <c r="G144" s="12">
        <f>VLOOKUP($A144,Chik!$1:$1048576,10,FALSE)</f>
        <v>0</v>
      </c>
      <c r="H144" s="12">
        <f>VLOOKUP($A144,zika!$1:$1048576,10,FALSE)</f>
        <v>0</v>
      </c>
      <c r="I144" s="12">
        <f>H144+F144+G144</f>
        <v>15</v>
      </c>
      <c r="J144" s="11">
        <v>5420</v>
      </c>
      <c r="K144" s="58" t="s">
        <v>1121</v>
      </c>
      <c r="L144" s="8">
        <f>I144/J144*100000</f>
        <v>276.75276752767525</v>
      </c>
      <c r="M144" s="7" t="str">
        <f>IF(L144=0,"Silencioso",IF(AND(L144&gt;0,L144&lt;100),"Baixa",IF(AND(L144&gt;=100,L144&lt;300),"Média",IF(AND(L144&gt;=300,L144&lt;500),"Alta",IF(L144&gt;=500,"Muito Alta","Avaliar")))))</f>
        <v>Média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38"/>
    </row>
    <row r="145" spans="1:21" ht="15.75" x14ac:dyDescent="0.25">
      <c r="A145" s="42">
        <v>140</v>
      </c>
      <c r="B145" s="7">
        <v>311270</v>
      </c>
      <c r="C145" s="17" t="s">
        <v>1118</v>
      </c>
      <c r="D145" s="36" t="s">
        <v>102</v>
      </c>
      <c r="E145" s="36" t="s">
        <v>175</v>
      </c>
      <c r="F145" s="12">
        <f>VLOOKUP(A145,Dengue!$1:$1048576,10,FALSE)</f>
        <v>10</v>
      </c>
      <c r="G145" s="12">
        <f>VLOOKUP($A145,Chik!$1:$1048576,10,FALSE)</f>
        <v>0</v>
      </c>
      <c r="H145" s="12">
        <f>VLOOKUP($A145,zika!$1:$1048576,10,FALSE)</f>
        <v>0</v>
      </c>
      <c r="I145" s="12">
        <f>H145+F145+G145</f>
        <v>10</v>
      </c>
      <c r="J145" s="11">
        <v>15153</v>
      </c>
      <c r="K145" s="58" t="s">
        <v>1121</v>
      </c>
      <c r="L145" s="8">
        <f>I145/J145*100000</f>
        <v>65.993532633801891</v>
      </c>
      <c r="M145" s="7" t="str">
        <f>IF(L145=0,"Silencioso",IF(AND(L145&gt;0,L145&lt;100),"Baixa",IF(AND(L145&gt;=100,L145&lt;300),"Média",IF(AND(L145&gt;=300,L145&lt;500),"Alta",IF(L145&gt;=500,"Muito Alta","Avaliar")))))</f>
        <v>Baixa</v>
      </c>
      <c r="N145" s="7" t="str">
        <f>VLOOKUP($B145,LIRAa!$1:$1048576,3,FALSE)</f>
        <v>Sem Informação</v>
      </c>
      <c r="O145" s="7" t="str">
        <f>VLOOKUP($B145,LIRAa!$1:$1048576,4,FALSE)</f>
        <v>Sem Informação</v>
      </c>
      <c r="P145" s="7">
        <f>VLOOKUP($B145,LIRAa!$1:$1048576,5,FALSE)</f>
        <v>7.6</v>
      </c>
      <c r="S145" s="38"/>
    </row>
    <row r="146" spans="1:21" ht="15.75" x14ac:dyDescent="0.25">
      <c r="A146" s="42">
        <v>141</v>
      </c>
      <c r="B146" s="7">
        <v>311280</v>
      </c>
      <c r="C146" s="17" t="s">
        <v>1114</v>
      </c>
      <c r="D146" s="36" t="s">
        <v>45</v>
      </c>
      <c r="E146" s="36" t="s">
        <v>176</v>
      </c>
      <c r="F146" s="12">
        <f>VLOOKUP(A146,Dengue!$1:$1048576,10,FALSE)</f>
        <v>2</v>
      </c>
      <c r="G146" s="12">
        <f>VLOOKUP($A146,Chik!$1:$1048576,10,FALSE)</f>
        <v>0</v>
      </c>
      <c r="H146" s="12">
        <f>VLOOKUP($A146,zika!$1:$1048576,10,FALSE)</f>
        <v>0</v>
      </c>
      <c r="I146" s="12">
        <f>H146+F146+G146</f>
        <v>2</v>
      </c>
      <c r="J146" s="11">
        <v>8601</v>
      </c>
      <c r="K146" s="58" t="s">
        <v>1121</v>
      </c>
      <c r="L146" s="8">
        <f>I146/J146*100000</f>
        <v>23.253110103476338</v>
      </c>
      <c r="M146" s="7" t="str">
        <f>IF(L146=0,"Silencioso",IF(AND(L146&gt;0,L146&lt;100),"Baixa",IF(AND(L146&gt;=100,L146&lt;300),"Média",IF(AND(L146&gt;=300,L146&lt;500),"Alta",IF(L146&gt;=500,"Muito Alta","Avaliar")))))</f>
        <v>Baixa</v>
      </c>
      <c r="N146" s="7" t="str">
        <f>VLOOKUP($B146,LIRAa!$1:$1048576,3,FALSE)</f>
        <v>Sem Informação</v>
      </c>
      <c r="O146" s="7" t="str">
        <f>VLOOKUP($B146,LIRAa!$1:$1048576,4,FALSE)</f>
        <v>Sem Informação</v>
      </c>
      <c r="P146" s="7" t="str">
        <f>VLOOKUP($B146,LIRAa!$1:$1048576,5,FALSE)</f>
        <v>Sem Informação</v>
      </c>
      <c r="S146" s="38"/>
    </row>
    <row r="147" spans="1:21" ht="15.75" x14ac:dyDescent="0.25">
      <c r="A147" s="42">
        <v>142</v>
      </c>
      <c r="B147" s="7">
        <v>311290</v>
      </c>
      <c r="C147" s="17" t="s">
        <v>1109</v>
      </c>
      <c r="D147" s="36" t="s">
        <v>14</v>
      </c>
      <c r="E147" s="36" t="s">
        <v>177</v>
      </c>
      <c r="F147" s="12">
        <f>VLOOKUP(A147,Dengue!$1:$1048576,10,FALSE)</f>
        <v>0</v>
      </c>
      <c r="G147" s="12">
        <f>VLOOKUP($A147,Chik!$1:$1048576,10,FALSE)</f>
        <v>0</v>
      </c>
      <c r="H147" s="12">
        <f>VLOOKUP($A147,zika!$1:$1048576,10,FALSE)</f>
        <v>0</v>
      </c>
      <c r="I147" s="12">
        <f>H147+F147+G147</f>
        <v>0</v>
      </c>
      <c r="J147" s="11">
        <v>9287</v>
      </c>
      <c r="K147" s="58" t="s">
        <v>1121</v>
      </c>
      <c r="L147" s="8">
        <f>I147/J147*100000</f>
        <v>0</v>
      </c>
      <c r="M147" s="7" t="str">
        <f>IF(L147=0,"Silencioso",IF(AND(L147&gt;0,L147&lt;100),"Baixa",IF(AND(L147&gt;=100,L147&lt;300),"Média",IF(AND(L147&gt;=300,L147&lt;500),"Alta",IF(L147&gt;=500,"Muito Alta","Avaliar")))))</f>
        <v>Silencioso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21" ht="15.75" x14ac:dyDescent="0.25">
      <c r="A148" s="42">
        <v>143</v>
      </c>
      <c r="B148" s="7">
        <v>311300</v>
      </c>
      <c r="C148" s="17" t="s">
        <v>1113</v>
      </c>
      <c r="D148" s="36" t="s">
        <v>28</v>
      </c>
      <c r="E148" s="36" t="s">
        <v>178</v>
      </c>
      <c r="F148" s="12">
        <f>VLOOKUP(A148,Dengue!$1:$1048576,10,FALSE)</f>
        <v>1</v>
      </c>
      <c r="G148" s="12">
        <f>VLOOKUP($A148,Chik!$1:$1048576,10,FALSE)</f>
        <v>0</v>
      </c>
      <c r="H148" s="12">
        <f>VLOOKUP($A148,zika!$1:$1048576,10,FALSE)</f>
        <v>0</v>
      </c>
      <c r="I148" s="12">
        <f>H148+F148+G148</f>
        <v>1</v>
      </c>
      <c r="J148" s="11">
        <v>23586</v>
      </c>
      <c r="K148" s="58" t="s">
        <v>1121</v>
      </c>
      <c r="L148" s="8">
        <f>I148/J148*100000</f>
        <v>4.2398032731281274</v>
      </c>
      <c r="M148" s="7" t="str">
        <f>IF(L148=0,"Silencioso",IF(AND(L148&gt;0,L148&lt;100),"Baixa",IF(AND(L148&gt;=100,L148&lt;300),"Média",IF(AND(L148&gt;=300,L148&lt;500),"Alta",IF(L148&gt;=500,"Muito Alta","Avaliar")))))</f>
        <v>Baixa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 t="str">
        <f>VLOOKUP($B148,LIRAa!$1:$1048576,5,FALSE)</f>
        <v>Sem Informação</v>
      </c>
      <c r="S148" s="38"/>
    </row>
    <row r="149" spans="1:21" ht="15.75" x14ac:dyDescent="0.25">
      <c r="A149" s="42">
        <v>144</v>
      </c>
      <c r="B149" s="7">
        <v>311310</v>
      </c>
      <c r="C149" s="17" t="s">
        <v>1116</v>
      </c>
      <c r="D149" s="36" t="s">
        <v>41</v>
      </c>
      <c r="E149" s="36" t="s">
        <v>179</v>
      </c>
      <c r="F149" s="12">
        <f>VLOOKUP(A149,Dengue!$1:$1048576,10,FALSE)</f>
        <v>0</v>
      </c>
      <c r="G149" s="12">
        <f>VLOOKUP($A149,Chik!$1:$1048576,10,FALSE)</f>
        <v>0</v>
      </c>
      <c r="H149" s="12">
        <f>VLOOKUP($A149,zika!$1:$1048576,10,FALSE)</f>
        <v>0</v>
      </c>
      <c r="I149" s="12">
        <f>H149+F149+G149</f>
        <v>0</v>
      </c>
      <c r="J149" s="11">
        <v>3200</v>
      </c>
      <c r="K149" s="58" t="s">
        <v>1121</v>
      </c>
      <c r="L149" s="8">
        <f>I149/J149*100000</f>
        <v>0</v>
      </c>
      <c r="M149" s="7" t="str">
        <f>IF(L149=0,"Silencioso",IF(AND(L149&gt;0,L149&lt;100),"Baixa",IF(AND(L149&gt;=100,L149&lt;300),"Média",IF(AND(L149&gt;=300,L149&lt;500),"Alta",IF(L149&gt;=500,"Muito Alta","Avaliar")))))</f>
        <v>Silencioso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21" ht="15.75" x14ac:dyDescent="0.25">
      <c r="A150" s="42">
        <v>145</v>
      </c>
      <c r="B150" s="7">
        <v>311320</v>
      </c>
      <c r="C150" s="17" t="s">
        <v>1116</v>
      </c>
      <c r="D150" s="36" t="s">
        <v>41</v>
      </c>
      <c r="E150" s="36" t="s">
        <v>180</v>
      </c>
      <c r="F150" s="12">
        <f>VLOOKUP(A150,Dengue!$1:$1048576,10,FALSE)</f>
        <v>4</v>
      </c>
      <c r="G150" s="12">
        <f>VLOOKUP($A150,Chik!$1:$1048576,10,FALSE)</f>
        <v>0</v>
      </c>
      <c r="H150" s="12">
        <f>VLOOKUP($A150,zika!$1:$1048576,10,FALSE)</f>
        <v>0</v>
      </c>
      <c r="I150" s="12">
        <f>H150+F150+G150</f>
        <v>4</v>
      </c>
      <c r="J150" s="11">
        <v>25327</v>
      </c>
      <c r="K150" s="58" t="s">
        <v>1122</v>
      </c>
      <c r="L150" s="8">
        <f>I150/J150*100000</f>
        <v>15.793422039720456</v>
      </c>
      <c r="M150" s="7" t="str">
        <f>IF(L150=0,"Silencioso",IF(AND(L150&gt;0,L150&lt;100),"Baixa",IF(AND(L150&gt;=100,L150&lt;300),"Média",IF(AND(L150&gt;=300,L150&lt;500),"Alta",IF(L150&gt;=500,"Muito Alta","Avaliar")))))</f>
        <v>Baixa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77"/>
      <c r="T150" s="77"/>
      <c r="U150" s="77"/>
    </row>
    <row r="151" spans="1:21" ht="15.75" x14ac:dyDescent="0.25">
      <c r="A151" s="42">
        <v>146</v>
      </c>
      <c r="B151" s="7">
        <v>311330</v>
      </c>
      <c r="C151" s="17" t="s">
        <v>1115</v>
      </c>
      <c r="D151" s="36" t="s">
        <v>14</v>
      </c>
      <c r="E151" s="36" t="s">
        <v>181</v>
      </c>
      <c r="F151" s="12">
        <f>VLOOKUP(A151,Dengue!$1:$1048576,10,FALSE)</f>
        <v>0</v>
      </c>
      <c r="G151" s="12">
        <f>VLOOKUP($A151,Chik!$1:$1048576,10,FALSE)</f>
        <v>0</v>
      </c>
      <c r="H151" s="12">
        <f>VLOOKUP($A151,zika!$1:$1048576,10,FALSE)</f>
        <v>0</v>
      </c>
      <c r="I151" s="12">
        <f>H151+F151+G151</f>
        <v>0</v>
      </c>
      <c r="J151" s="11">
        <v>32988</v>
      </c>
      <c r="K151" s="58" t="s">
        <v>1122</v>
      </c>
      <c r="L151" s="8">
        <f>I151/J151*100000</f>
        <v>0</v>
      </c>
      <c r="M151" s="7" t="str">
        <f>IF(L151=0,"Silencioso",IF(AND(L151&gt;0,L151&lt;100),"Baixa",IF(AND(L151&gt;=100,L151&lt;300),"Média",IF(AND(L151&gt;=300,L151&lt;500),"Alta",IF(L151&gt;=500,"Muito Alta","Avaliar")))))</f>
        <v>Silencioso</v>
      </c>
      <c r="N151" s="7">
        <f>VLOOKUP($B151,LIRAa!$1:$1048576,3,FALSE)</f>
        <v>0</v>
      </c>
      <c r="O151" s="7" t="str">
        <f>VLOOKUP($B151,LIRAa!$1:$1048576,4,FALSE)</f>
        <v>Sem Informação</v>
      </c>
      <c r="P151" s="7">
        <f>VLOOKUP($B151,LIRAa!$1:$1048576,5,FALSE)</f>
        <v>0</v>
      </c>
      <c r="S151" s="38"/>
    </row>
    <row r="152" spans="1:21" ht="15.75" x14ac:dyDescent="0.25">
      <c r="A152" s="42">
        <v>147</v>
      </c>
      <c r="B152" s="7">
        <v>311340</v>
      </c>
      <c r="C152" s="17" t="s">
        <v>1110</v>
      </c>
      <c r="D152" s="36" t="s">
        <v>20</v>
      </c>
      <c r="E152" s="36" t="s">
        <v>182</v>
      </c>
      <c r="F152" s="12">
        <f>VLOOKUP(A152,Dengue!$1:$1048576,10,FALSE)</f>
        <v>11</v>
      </c>
      <c r="G152" s="12">
        <f>VLOOKUP($A152,Chik!$1:$1048576,10,FALSE)</f>
        <v>1</v>
      </c>
      <c r="H152" s="12">
        <f>VLOOKUP($A152,zika!$1:$1048576,10,FALSE)</f>
        <v>0</v>
      </c>
      <c r="I152" s="12">
        <f>H152+F152+G152</f>
        <v>12</v>
      </c>
      <c r="J152" s="11">
        <v>91503</v>
      </c>
      <c r="K152" s="58" t="s">
        <v>1123</v>
      </c>
      <c r="L152" s="8">
        <f>I152/J152*100000</f>
        <v>13.114324120520637</v>
      </c>
      <c r="M152" s="7" t="str">
        <f>IF(L152=0,"Silencioso",IF(AND(L152&gt;0,L152&lt;100),"Baixa",IF(AND(L152&gt;=100,L152&lt;300),"Média",IF(AND(L152&gt;=300,L152&lt;500),"Alta",IF(L152&gt;=500,"Muito Alta","Avaliar")))))</f>
        <v>Baixa</v>
      </c>
      <c r="N152" s="7">
        <f>VLOOKUP($B152,LIRAa!$1:$1048576,3,FALSE)</f>
        <v>1.1000000000000001</v>
      </c>
      <c r="O152" s="7">
        <f>VLOOKUP($B152,LIRAa!$1:$1048576,4,FALSE)</f>
        <v>4.5999999999999996</v>
      </c>
      <c r="P152" s="7">
        <f>VLOOKUP($B152,LIRAa!$1:$1048576,5,FALSE)</f>
        <v>3.4</v>
      </c>
      <c r="S152" s="38"/>
    </row>
    <row r="153" spans="1:21" ht="15.75" x14ac:dyDescent="0.25">
      <c r="A153" s="42">
        <v>148</v>
      </c>
      <c r="B153" s="7">
        <v>311350</v>
      </c>
      <c r="C153" s="17" t="s">
        <v>432</v>
      </c>
      <c r="D153" s="36" t="s">
        <v>53</v>
      </c>
      <c r="E153" s="36" t="s">
        <v>183</v>
      </c>
      <c r="F153" s="12">
        <f>VLOOKUP(A153,Dengue!$1:$1048576,10,FALSE)</f>
        <v>1</v>
      </c>
      <c r="G153" s="12">
        <f>VLOOKUP($A153,Chik!$1:$1048576,10,FALSE)</f>
        <v>0</v>
      </c>
      <c r="H153" s="12">
        <f>VLOOKUP($A153,zika!$1:$1048576,10,FALSE)</f>
        <v>0</v>
      </c>
      <c r="I153" s="12">
        <f>H153+F153+G153</f>
        <v>1</v>
      </c>
      <c r="J153" s="11">
        <v>9396</v>
      </c>
      <c r="K153" s="58" t="s">
        <v>1121</v>
      </c>
      <c r="L153" s="8">
        <f>I153/J153*100000</f>
        <v>10.642826734780758</v>
      </c>
      <c r="M153" s="7" t="str">
        <f>IF(L153=0,"Silencioso",IF(AND(L153&gt;0,L153&lt;100),"Baixa",IF(AND(L153&gt;=100,L153&lt;300),"Média",IF(AND(L153&gt;=300,L153&lt;500),"Alta",IF(L153&gt;=500,"Muito Alta","Avaliar")))))</f>
        <v>Baixa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21" ht="15.75" x14ac:dyDescent="0.25">
      <c r="A154" s="42">
        <v>149</v>
      </c>
      <c r="B154" s="7">
        <v>311360</v>
      </c>
      <c r="C154" s="17" t="s">
        <v>1114</v>
      </c>
      <c r="D154" s="36" t="s">
        <v>36</v>
      </c>
      <c r="E154" s="36" t="s">
        <v>184</v>
      </c>
      <c r="F154" s="12">
        <f>VLOOKUP(A154,Dengue!$1:$1048576,10,FALSE)</f>
        <v>0</v>
      </c>
      <c r="G154" s="12">
        <f>VLOOKUP($A154,Chik!$1:$1048576,10,FALSE)</f>
        <v>0</v>
      </c>
      <c r="H154" s="12">
        <f>VLOOKUP($A154,zika!$1:$1048576,10,FALSE)</f>
        <v>0</v>
      </c>
      <c r="I154" s="12">
        <f>H154+F154+G154</f>
        <v>0</v>
      </c>
      <c r="J154" s="11">
        <v>6721</v>
      </c>
      <c r="K154" s="58" t="s">
        <v>1121</v>
      </c>
      <c r="L154" s="8">
        <f>I154/J154*100000</f>
        <v>0</v>
      </c>
      <c r="M154" s="7" t="str">
        <f>IF(L154=0,"Silencioso",IF(AND(L154&gt;0,L154&lt;100),"Baixa",IF(AND(L154&gt;=100,L154&lt;300),"Média",IF(AND(L154&gt;=300,L154&lt;500),"Alta",IF(L154&gt;=500,"Muito Alta","Avaliar")))))</f>
        <v>Silencioso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21" ht="15.75" x14ac:dyDescent="0.25">
      <c r="A155" s="42">
        <v>150</v>
      </c>
      <c r="B155" s="7">
        <v>311370</v>
      </c>
      <c r="C155" s="17" t="s">
        <v>1113</v>
      </c>
      <c r="D155" s="36" t="s">
        <v>28</v>
      </c>
      <c r="E155" s="36" t="s">
        <v>185</v>
      </c>
      <c r="F155" s="12">
        <f>VLOOKUP(A155,Dengue!$1:$1048576,10,FALSE)</f>
        <v>2</v>
      </c>
      <c r="G155" s="12">
        <f>VLOOKUP($A155,Chik!$1:$1048576,10,FALSE)</f>
        <v>0</v>
      </c>
      <c r="H155" s="12">
        <f>VLOOKUP($A155,zika!$1:$1048576,10,FALSE)</f>
        <v>0</v>
      </c>
      <c r="I155" s="12">
        <f>H155+F155+G155</f>
        <v>2</v>
      </c>
      <c r="J155" s="11">
        <v>19007</v>
      </c>
      <c r="K155" s="58" t="s">
        <v>1121</v>
      </c>
      <c r="L155" s="8">
        <f>I155/J155*100000</f>
        <v>10.522439101383702</v>
      </c>
      <c r="M155" s="7" t="str">
        <f>IF(L155=0,"Silencioso",IF(AND(L155&gt;0,L155&lt;100),"Baixa",IF(AND(L155&gt;=100,L155&lt;300),"Média",IF(AND(L155&gt;=300,L155&lt;500),"Alta",IF(L155&gt;=500,"Muito Alta","Avaliar")))))</f>
        <v>Baixa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38"/>
    </row>
    <row r="156" spans="1:21" ht="15.75" x14ac:dyDescent="0.25">
      <c r="A156" s="42">
        <v>151</v>
      </c>
      <c r="B156" s="7">
        <v>311380</v>
      </c>
      <c r="C156" s="17" t="s">
        <v>1108</v>
      </c>
      <c r="D156" s="36" t="s">
        <v>90</v>
      </c>
      <c r="E156" s="36" t="s">
        <v>186</v>
      </c>
      <c r="F156" s="12">
        <f>VLOOKUP(A156,Dengue!$1:$1048576,10,FALSE)</f>
        <v>0</v>
      </c>
      <c r="G156" s="12">
        <f>VLOOKUP($A156,Chik!$1:$1048576,10,FALSE)</f>
        <v>0</v>
      </c>
      <c r="H156" s="12">
        <f>VLOOKUP($A156,zika!$1:$1048576,10,FALSE)</f>
        <v>0</v>
      </c>
      <c r="I156" s="12">
        <f>H156+F156+G156</f>
        <v>0</v>
      </c>
      <c r="J156" s="11">
        <v>2617</v>
      </c>
      <c r="K156" s="58" t="s">
        <v>1121</v>
      </c>
      <c r="L156" s="8">
        <f>I156/J156*100000</f>
        <v>0</v>
      </c>
      <c r="M156" s="7" t="str">
        <f>IF(L156=0,"Silencioso",IF(AND(L156&gt;0,L156&lt;100),"Baixa",IF(AND(L156&gt;=100,L156&lt;300),"Média",IF(AND(L156&gt;=300,L156&lt;500),"Alta",IF(L156&gt;=500,"Muito Alta","Avaliar")))))</f>
        <v>Silencioso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38"/>
    </row>
    <row r="157" spans="1:21" ht="15.75" x14ac:dyDescent="0.25">
      <c r="A157" s="42">
        <v>152</v>
      </c>
      <c r="B157" s="7">
        <v>311390</v>
      </c>
      <c r="C157" s="17" t="s">
        <v>1114</v>
      </c>
      <c r="D157" s="36" t="s">
        <v>33</v>
      </c>
      <c r="E157" s="36" t="s">
        <v>187</v>
      </c>
      <c r="F157" s="12">
        <f>VLOOKUP(A157,Dengue!$1:$1048576,10,FALSE)</f>
        <v>0</v>
      </c>
      <c r="G157" s="12">
        <f>VLOOKUP($A157,Chik!$1:$1048576,10,FALSE)</f>
        <v>0</v>
      </c>
      <c r="H157" s="12">
        <f>VLOOKUP($A157,zika!$1:$1048576,10,FALSE)</f>
        <v>0</v>
      </c>
      <c r="I157" s="12">
        <f>H157+F157+G157</f>
        <v>0</v>
      </c>
      <c r="J157" s="11">
        <v>12158</v>
      </c>
      <c r="K157" s="58" t="s">
        <v>1121</v>
      </c>
      <c r="L157" s="8">
        <f>I157/J157*100000</f>
        <v>0</v>
      </c>
      <c r="M157" s="7" t="str">
        <f>IF(L157=0,"Silencioso",IF(AND(L157&gt;0,L157&lt;100),"Baixa",IF(AND(L157&gt;=100,L157&lt;300),"Média",IF(AND(L157&gt;=300,L157&lt;500),"Alta",IF(L157&gt;=500,"Muito Alta","Avaliar")))))</f>
        <v>Silencioso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38"/>
    </row>
    <row r="158" spans="1:21" ht="15.75" x14ac:dyDescent="0.25">
      <c r="A158" s="42">
        <v>153</v>
      </c>
      <c r="B158" s="7">
        <v>311400</v>
      </c>
      <c r="C158" s="17" t="s">
        <v>1112</v>
      </c>
      <c r="D158" s="36" t="s">
        <v>26</v>
      </c>
      <c r="E158" s="36" t="s">
        <v>188</v>
      </c>
      <c r="F158" s="12">
        <f>VLOOKUP(A158,Dengue!$1:$1048576,10,FALSE)</f>
        <v>12</v>
      </c>
      <c r="G158" s="12">
        <f>VLOOKUP($A158,Chik!$1:$1048576,10,FALSE)</f>
        <v>1</v>
      </c>
      <c r="H158" s="12">
        <f>VLOOKUP($A158,zika!$1:$1048576,10,FALSE)</f>
        <v>0</v>
      </c>
      <c r="I158" s="12">
        <f>H158+F158+G158</f>
        <v>13</v>
      </c>
      <c r="J158" s="11">
        <v>11439</v>
      </c>
      <c r="K158" s="58" t="s">
        <v>1121</v>
      </c>
      <c r="L158" s="8">
        <f>I158/J158*100000</f>
        <v>113.64629775330012</v>
      </c>
      <c r="M158" s="7" t="str">
        <f>IF(L158=0,"Silencioso",IF(AND(L158&gt;0,L158&lt;100),"Baixa",IF(AND(L158&gt;=100,L158&lt;300),"Média",IF(AND(L158&gt;=300,L158&lt;500),"Alta",IF(L158&gt;=500,"Muito Alta","Avaliar")))))</f>
        <v>Média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21" ht="15.75" x14ac:dyDescent="0.25">
      <c r="A159" s="42">
        <v>154</v>
      </c>
      <c r="B159" s="7">
        <v>311410</v>
      </c>
      <c r="C159" s="17" t="s">
        <v>1114</v>
      </c>
      <c r="D159" s="36" t="s">
        <v>33</v>
      </c>
      <c r="E159" s="36" t="s">
        <v>189</v>
      </c>
      <c r="F159" s="12">
        <f>VLOOKUP(A159,Dengue!$1:$1048576,10,FALSE)</f>
        <v>0</v>
      </c>
      <c r="G159" s="12">
        <f>VLOOKUP($A159,Chik!$1:$1048576,10,FALSE)</f>
        <v>0</v>
      </c>
      <c r="H159" s="12">
        <f>VLOOKUP($A159,zika!$1:$1048576,10,FALSE)</f>
        <v>0</v>
      </c>
      <c r="I159" s="12">
        <f>H159+F159+G159</f>
        <v>0</v>
      </c>
      <c r="J159" s="11">
        <v>14769</v>
      </c>
      <c r="K159" s="58" t="s">
        <v>1121</v>
      </c>
      <c r="L159" s="8">
        <f>I159/J159*100000</f>
        <v>0</v>
      </c>
      <c r="M159" s="7" t="str">
        <f>IF(L159=0,"Silencioso",IF(AND(L159&gt;0,L159&lt;100),"Baixa",IF(AND(L159&gt;=100,L159&lt;300),"Média",IF(AND(L159&gt;=300,L159&lt;500),"Alta",IF(L159&gt;=500,"Muito Alta","Avaliar")))))</f>
        <v>Silencioso</v>
      </c>
      <c r="N159" s="7" t="str">
        <f>VLOOKUP($B159,LIRAa!$1:$1048576,3,FALSE)</f>
        <v>Sem Informação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38"/>
    </row>
    <row r="160" spans="1:21" ht="15.75" x14ac:dyDescent="0.25">
      <c r="A160" s="42">
        <v>155</v>
      </c>
      <c r="B160" s="7">
        <v>311420</v>
      </c>
      <c r="C160" s="17" t="s">
        <v>1112</v>
      </c>
      <c r="D160" s="36" t="s">
        <v>26</v>
      </c>
      <c r="E160" s="36" t="s">
        <v>190</v>
      </c>
      <c r="F160" s="12">
        <f>VLOOKUP(A160,Dengue!$1:$1048576,10,FALSE)</f>
        <v>0</v>
      </c>
      <c r="G160" s="12">
        <f>VLOOKUP($A160,Chik!$1:$1048576,10,FALSE)</f>
        <v>0</v>
      </c>
      <c r="H160" s="12">
        <f>VLOOKUP($A160,zika!$1:$1048576,10,FALSE)</f>
        <v>0</v>
      </c>
      <c r="I160" s="12">
        <f>H160+F160+G160</f>
        <v>0</v>
      </c>
      <c r="J160" s="11">
        <v>22257</v>
      </c>
      <c r="K160" s="58" t="s">
        <v>1121</v>
      </c>
      <c r="L160" s="8">
        <f>I160/J160*100000</f>
        <v>0</v>
      </c>
      <c r="M160" s="7" t="str">
        <f>IF(L160=0,"Silencioso",IF(AND(L160&gt;0,L160&lt;100),"Baixa",IF(AND(L160&gt;=100,L160&lt;300),"Média",IF(AND(L160&gt;=300,L160&lt;500),"Alta",IF(L160&gt;=500,"Muito Alta","Avaliar")))))</f>
        <v>Silencioso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19" ht="15.75" x14ac:dyDescent="0.25">
      <c r="A161" s="42">
        <v>156</v>
      </c>
      <c r="B161" s="7">
        <v>311430</v>
      </c>
      <c r="C161" s="17" t="s">
        <v>1117</v>
      </c>
      <c r="D161" s="36" t="s">
        <v>71</v>
      </c>
      <c r="E161" s="36" t="s">
        <v>191</v>
      </c>
      <c r="F161" s="12">
        <f>VLOOKUP(A161,Dengue!$1:$1048576,10,FALSE)</f>
        <v>0</v>
      </c>
      <c r="G161" s="12">
        <f>VLOOKUP($A161,Chik!$1:$1048576,10,FALSE)</f>
        <v>0</v>
      </c>
      <c r="H161" s="12">
        <f>VLOOKUP($A161,zika!$1:$1048576,10,FALSE)</f>
        <v>0</v>
      </c>
      <c r="I161" s="12">
        <f>H161+F161+G161</f>
        <v>0</v>
      </c>
      <c r="J161" s="11">
        <v>30324</v>
      </c>
      <c r="K161" s="58" t="s">
        <v>1122</v>
      </c>
      <c r="L161" s="8">
        <f>I161/J161*100000</f>
        <v>0</v>
      </c>
      <c r="M161" s="7" t="str">
        <f>IF(L161=0,"Silencioso",IF(AND(L161&gt;0,L161&lt;100),"Baixa",IF(AND(L161&gt;=100,L161&lt;300),"Média",IF(AND(L161&gt;=300,L161&lt;500),"Alta",IF(L161&gt;=500,"Muito Alta","Avaliar")))))</f>
        <v>Silencioso</v>
      </c>
      <c r="N161" s="7">
        <f>VLOOKUP($B161,LIRAa!$1:$1048576,3,FALSE)</f>
        <v>0.6</v>
      </c>
      <c r="O161" s="7">
        <f>VLOOKUP($B161,LIRAa!$1:$1048576,4,FALSE)</f>
        <v>1.1000000000000001</v>
      </c>
      <c r="P161" s="7">
        <f>VLOOKUP($B161,LIRAa!$1:$1048576,5,FALSE)</f>
        <v>1.2</v>
      </c>
      <c r="S161" s="38"/>
    </row>
    <row r="162" spans="1:19" ht="15.75" x14ac:dyDescent="0.25">
      <c r="A162" s="42">
        <v>157</v>
      </c>
      <c r="B162" s="7">
        <v>311440</v>
      </c>
      <c r="C162" s="17" t="s">
        <v>1114</v>
      </c>
      <c r="D162" s="36" t="s">
        <v>40</v>
      </c>
      <c r="E162" s="36" t="s">
        <v>192</v>
      </c>
      <c r="F162" s="12">
        <f>VLOOKUP(A162,Dengue!$1:$1048576,10,FALSE)</f>
        <v>7</v>
      </c>
      <c r="G162" s="12">
        <f>VLOOKUP($A162,Chik!$1:$1048576,10,FALSE)</f>
        <v>0</v>
      </c>
      <c r="H162" s="12">
        <f>VLOOKUP($A162,zika!$1:$1048576,10,FALSE)</f>
        <v>0</v>
      </c>
      <c r="I162" s="12">
        <f>H162+F162+G162</f>
        <v>7</v>
      </c>
      <c r="J162" s="11">
        <v>21180</v>
      </c>
      <c r="K162" s="58" t="s">
        <v>1121</v>
      </c>
      <c r="L162" s="8">
        <f>I162/J162*100000</f>
        <v>33.050047214353164</v>
      </c>
      <c r="M162" s="7" t="str">
        <f>IF(L162=0,"Silencioso",IF(AND(L162&gt;0,L162&lt;100),"Baixa",IF(AND(L162&gt;=100,L162&lt;300),"Média",IF(AND(L162&gt;=300,L162&lt;500),"Alta",IF(L162&gt;=500,"Muito Alta","Avaliar")))))</f>
        <v>Baixa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19" ht="15.75" x14ac:dyDescent="0.25">
      <c r="A163" s="42">
        <v>158</v>
      </c>
      <c r="B163" s="7">
        <v>311450</v>
      </c>
      <c r="C163" s="17" t="s">
        <v>1112</v>
      </c>
      <c r="D163" s="36" t="s">
        <v>26</v>
      </c>
      <c r="E163" s="36" t="s">
        <v>193</v>
      </c>
      <c r="F163" s="12">
        <f>VLOOKUP(A163,Dengue!$1:$1048576,10,FALSE)</f>
        <v>3</v>
      </c>
      <c r="G163" s="12">
        <f>VLOOKUP($A163,Chik!$1:$1048576,10,FALSE)</f>
        <v>0</v>
      </c>
      <c r="H163" s="12">
        <f>VLOOKUP($A163,zika!$1:$1048576,10,FALSE)</f>
        <v>0</v>
      </c>
      <c r="I163" s="12">
        <f>H163+F163+G163</f>
        <v>3</v>
      </c>
      <c r="J163" s="11">
        <v>19144</v>
      </c>
      <c r="K163" s="58" t="s">
        <v>1121</v>
      </c>
      <c r="L163" s="8">
        <f>I163/J163*100000</f>
        <v>15.670706226493939</v>
      </c>
      <c r="M163" s="7" t="str">
        <f>IF(L163=0,"Silencioso",IF(AND(L163&gt;0,L163&lt;100),"Baixa",IF(AND(L163&gt;=100,L163&lt;300),"Média",IF(AND(L163&gt;=300,L163&lt;500),"Alta",IF(L163&gt;=500,"Muito Alta","Avaliar")))))</f>
        <v>Baixa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38"/>
    </row>
    <row r="164" spans="1:19" ht="15.75" x14ac:dyDescent="0.25">
      <c r="A164" s="42">
        <v>159</v>
      </c>
      <c r="B164" s="7">
        <v>311455</v>
      </c>
      <c r="C164" s="17" t="s">
        <v>1111</v>
      </c>
      <c r="D164" s="36" t="s">
        <v>24</v>
      </c>
      <c r="E164" s="36" t="s">
        <v>194</v>
      </c>
      <c r="F164" s="12">
        <f>VLOOKUP(A164,Dengue!$1:$1048576,10,FALSE)</f>
        <v>48</v>
      </c>
      <c r="G164" s="12">
        <f>VLOOKUP($A164,Chik!$1:$1048576,10,FALSE)</f>
        <v>0</v>
      </c>
      <c r="H164" s="12">
        <f>VLOOKUP($A164,zika!$1:$1048576,10,FALSE)</f>
        <v>0</v>
      </c>
      <c r="I164" s="12">
        <f>H164+F164+G164</f>
        <v>48</v>
      </c>
      <c r="J164" s="11">
        <v>9986</v>
      </c>
      <c r="K164" s="58" t="s">
        <v>1121</v>
      </c>
      <c r="L164" s="8">
        <f>I164/J164*100000</f>
        <v>480.67294211896655</v>
      </c>
      <c r="M164" s="7" t="str">
        <f>IF(L164=0,"Silencioso",IF(AND(L164&gt;0,L164&lt;100),"Baixa",IF(AND(L164&gt;=100,L164&lt;300),"Média",IF(AND(L164&gt;=300,L164&lt;500),"Alta",IF(L164&gt;=500,"Muito Alta","Avaliar")))))</f>
        <v>Alta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38"/>
    </row>
    <row r="165" spans="1:19" ht="15.75" x14ac:dyDescent="0.25">
      <c r="A165" s="42">
        <v>160</v>
      </c>
      <c r="B165" s="7">
        <v>311460</v>
      </c>
      <c r="C165" s="17" t="s">
        <v>1114</v>
      </c>
      <c r="D165" s="36" t="s">
        <v>33</v>
      </c>
      <c r="E165" s="36" t="s">
        <v>195</v>
      </c>
      <c r="F165" s="12">
        <f>VLOOKUP(A165,Dengue!$1:$1048576,10,FALSE)</f>
        <v>0</v>
      </c>
      <c r="G165" s="12">
        <f>VLOOKUP($A165,Chik!$1:$1048576,10,FALSE)</f>
        <v>0</v>
      </c>
      <c r="H165" s="12">
        <f>VLOOKUP($A165,zika!$1:$1048576,10,FALSE)</f>
        <v>0</v>
      </c>
      <c r="I165" s="12">
        <f>H165+F165+G165</f>
        <v>0</v>
      </c>
      <c r="J165" s="11">
        <v>4044</v>
      </c>
      <c r="K165" s="58" t="s">
        <v>1121</v>
      </c>
      <c r="L165" s="8">
        <f>I165/J165*100000</f>
        <v>0</v>
      </c>
      <c r="M165" s="7" t="str">
        <f>IF(L165=0,"Silencioso",IF(AND(L165&gt;0,L165&lt;100),"Baixa",IF(AND(L165&gt;=100,L165&lt;300),"Média",IF(AND(L165&gt;=300,L165&lt;500),"Alta",IF(L165&gt;=500,"Muito Alta","Avaliar")))))</f>
        <v>Silencioso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19" ht="15.75" x14ac:dyDescent="0.25">
      <c r="A166" s="42">
        <v>161</v>
      </c>
      <c r="B166" s="7">
        <v>311470</v>
      </c>
      <c r="C166" s="17" t="s">
        <v>1114</v>
      </c>
      <c r="D166" s="36" t="s">
        <v>40</v>
      </c>
      <c r="E166" s="36" t="s">
        <v>196</v>
      </c>
      <c r="F166" s="12">
        <f>VLOOKUP(A166,Dengue!$1:$1048576,10,FALSE)</f>
        <v>0</v>
      </c>
      <c r="G166" s="12">
        <f>VLOOKUP($A166,Chik!$1:$1048576,10,FALSE)</f>
        <v>0</v>
      </c>
      <c r="H166" s="12">
        <f>VLOOKUP($A166,zika!$1:$1048576,10,FALSE)</f>
        <v>0</v>
      </c>
      <c r="I166" s="12">
        <f>H166+F166+G166</f>
        <v>0</v>
      </c>
      <c r="J166" s="11">
        <v>3560</v>
      </c>
      <c r="K166" s="58" t="s">
        <v>1121</v>
      </c>
      <c r="L166" s="8">
        <f>I166/J166*100000</f>
        <v>0</v>
      </c>
      <c r="M166" s="7" t="str">
        <f>IF(L166=0,"Silencioso",IF(AND(L166&gt;0,L166&lt;100),"Baixa",IF(AND(L166&gt;=100,L166&lt;300),"Média",IF(AND(L166&gt;=300,L166&lt;500),"Alta",IF(L166&gt;=500,"Muito Alta","Avaliar")))))</f>
        <v>Silencioso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19" ht="15.75" x14ac:dyDescent="0.25">
      <c r="A167" s="42">
        <v>162</v>
      </c>
      <c r="B167" s="7">
        <v>311480</v>
      </c>
      <c r="C167" s="17" t="s">
        <v>1114</v>
      </c>
      <c r="D167" s="36" t="s">
        <v>33</v>
      </c>
      <c r="E167" s="36" t="s">
        <v>197</v>
      </c>
      <c r="F167" s="12">
        <f>VLOOKUP(A167,Dengue!$1:$1048576,10,FALSE)</f>
        <v>0</v>
      </c>
      <c r="G167" s="12">
        <f>VLOOKUP($A167,Chik!$1:$1048576,10,FALSE)</f>
        <v>0</v>
      </c>
      <c r="H167" s="12">
        <f>VLOOKUP($A167,zika!$1:$1048576,10,FALSE)</f>
        <v>0</v>
      </c>
      <c r="I167" s="12">
        <f>H167+F167+G167</f>
        <v>0</v>
      </c>
      <c r="J167" s="11">
        <v>4495</v>
      </c>
      <c r="K167" s="58" t="s">
        <v>1121</v>
      </c>
      <c r="L167" s="8">
        <f>I167/J167*100000</f>
        <v>0</v>
      </c>
      <c r="M167" s="7" t="str">
        <f>IF(L167=0,"Silencioso",IF(AND(L167&gt;0,L167&lt;100),"Baixa",IF(AND(L167&gt;=100,L167&lt;300),"Média",IF(AND(L167&gt;=300,L167&lt;500),"Alta",IF(L167&gt;=500,"Muito Alta","Avaliar")))))</f>
        <v>Silencioso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38"/>
    </row>
    <row r="168" spans="1:19" ht="15.75" x14ac:dyDescent="0.25">
      <c r="A168" s="42">
        <v>163</v>
      </c>
      <c r="B168" s="7">
        <v>311490</v>
      </c>
      <c r="C168" s="17" t="s">
        <v>1116</v>
      </c>
      <c r="D168" s="36" t="s">
        <v>41</v>
      </c>
      <c r="E168" s="36" t="s">
        <v>198</v>
      </c>
      <c r="F168" s="12">
        <f>VLOOKUP(A168,Dengue!$1:$1048576,10,FALSE)</f>
        <v>0</v>
      </c>
      <c r="G168" s="12">
        <f>VLOOKUP($A168,Chik!$1:$1048576,10,FALSE)</f>
        <v>0</v>
      </c>
      <c r="H168" s="12">
        <f>VLOOKUP($A168,zika!$1:$1048576,10,FALSE)</f>
        <v>0</v>
      </c>
      <c r="I168" s="12">
        <f>H168+F168+G168</f>
        <v>0</v>
      </c>
      <c r="J168" s="11">
        <v>2260</v>
      </c>
      <c r="K168" s="58" t="s">
        <v>1121</v>
      </c>
      <c r="L168" s="8">
        <f>I168/J168*100000</f>
        <v>0</v>
      </c>
      <c r="M168" s="7" t="str">
        <f>IF(L168=0,"Silencioso",IF(AND(L168&gt;0,L168&lt;100),"Baixa",IF(AND(L168&gt;=100,L168&lt;300),"Média",IF(AND(L168&gt;=300,L168&lt;500),"Alta",IF(L168&gt;=500,"Muito Alta","Avaliar")))))</f>
        <v>Silencioso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19" ht="15.75" x14ac:dyDescent="0.25">
      <c r="A169" s="42">
        <v>164</v>
      </c>
      <c r="B169" s="7">
        <v>311500</v>
      </c>
      <c r="C169" s="17" t="s">
        <v>1107</v>
      </c>
      <c r="D169" s="36" t="s">
        <v>8</v>
      </c>
      <c r="E169" s="36" t="s">
        <v>199</v>
      </c>
      <c r="F169" s="12">
        <f>VLOOKUP(A169,Dengue!$1:$1048576,10,FALSE)</f>
        <v>0</v>
      </c>
      <c r="G169" s="12">
        <f>VLOOKUP($A169,Chik!$1:$1048576,10,FALSE)</f>
        <v>0</v>
      </c>
      <c r="H169" s="12">
        <f>VLOOKUP($A169,zika!$1:$1048576,10,FALSE)</f>
        <v>0</v>
      </c>
      <c r="I169" s="12">
        <f>H169+F169+G169</f>
        <v>0</v>
      </c>
      <c r="J169" s="11">
        <v>3057</v>
      </c>
      <c r="K169" s="58" t="s">
        <v>1121</v>
      </c>
      <c r="L169" s="8">
        <f>I169/J169*100000</f>
        <v>0</v>
      </c>
      <c r="M169" s="7" t="str">
        <f>IF(L169=0,"Silencioso",IF(AND(L169&gt;0,L169&lt;100),"Baixa",IF(AND(L169&gt;=100,L169&lt;300),"Média",IF(AND(L169&gt;=300,L169&lt;500),"Alta",IF(L169&gt;=500,"Muito Alta","Avaliar")))))</f>
        <v>Silencioso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19" ht="15.75" x14ac:dyDescent="0.25">
      <c r="A170" s="42">
        <v>165</v>
      </c>
      <c r="B170" s="7">
        <v>311510</v>
      </c>
      <c r="C170" s="17" t="s">
        <v>1114</v>
      </c>
      <c r="D170" s="36" t="s">
        <v>45</v>
      </c>
      <c r="E170" s="36" t="s">
        <v>200</v>
      </c>
      <c r="F170" s="12">
        <f>VLOOKUP(A170,Dengue!$1:$1048576,10,FALSE)</f>
        <v>9</v>
      </c>
      <c r="G170" s="12">
        <f>VLOOKUP($A170,Chik!$1:$1048576,10,FALSE)</f>
        <v>0</v>
      </c>
      <c r="H170" s="12">
        <f>VLOOKUP($A170,zika!$1:$1048576,10,FALSE)</f>
        <v>0</v>
      </c>
      <c r="I170" s="12">
        <f>H170+F170+G170</f>
        <v>9</v>
      </c>
      <c r="J170" s="11">
        <v>17739</v>
      </c>
      <c r="K170" s="58" t="s">
        <v>1121</v>
      </c>
      <c r="L170" s="8">
        <f>I170/J170*100000</f>
        <v>50.735667174023334</v>
      </c>
      <c r="M170" s="7" t="str">
        <f>IF(L170=0,"Silencioso",IF(AND(L170&gt;0,L170&lt;100),"Baixa",IF(AND(L170&gt;=100,L170&lt;300),"Média",IF(AND(L170&gt;=300,L170&lt;500),"Alta",IF(L170&gt;=500,"Muito Alta","Avaliar")))))</f>
        <v>Baixa</v>
      </c>
      <c r="N170" s="7" t="str">
        <f>VLOOKUP($B170,LIRAa!$1:$1048576,3,FALSE)</f>
        <v>Sem Informação</v>
      </c>
      <c r="O170" s="7" t="str">
        <f>VLOOKUP($B170,LIRAa!$1:$1048576,4,FALSE)</f>
        <v>Sem Informação</v>
      </c>
      <c r="P170" s="7" t="str">
        <f>VLOOKUP($B170,LIRAa!$1:$1048576,5,FALSE)</f>
        <v>Sem Informação</v>
      </c>
      <c r="S170" s="38"/>
    </row>
    <row r="171" spans="1:19" ht="15.75" x14ac:dyDescent="0.25">
      <c r="A171" s="42">
        <v>166</v>
      </c>
      <c r="B171" s="7">
        <v>311530</v>
      </c>
      <c r="C171" s="17" t="s">
        <v>1115</v>
      </c>
      <c r="D171" s="36" t="s">
        <v>38</v>
      </c>
      <c r="E171" s="36" t="s">
        <v>201</v>
      </c>
      <c r="F171" s="12">
        <f>VLOOKUP(A171,Dengue!$1:$1048576,10,FALSE)</f>
        <v>8</v>
      </c>
      <c r="G171" s="12">
        <f>VLOOKUP($A171,Chik!$1:$1048576,10,FALSE)</f>
        <v>0</v>
      </c>
      <c r="H171" s="12">
        <f>VLOOKUP($A171,zika!$1:$1048576,10,FALSE)</f>
        <v>0</v>
      </c>
      <c r="I171" s="12">
        <f>H171+F171+G171</f>
        <v>8</v>
      </c>
      <c r="J171" s="11">
        <v>74691</v>
      </c>
      <c r="K171" s="58" t="s">
        <v>1123</v>
      </c>
      <c r="L171" s="8">
        <f>I171/J171*100000</f>
        <v>10.710795142654403</v>
      </c>
      <c r="M171" s="7" t="str">
        <f>IF(L171=0,"Silencioso",IF(AND(L171&gt;0,L171&lt;100),"Baixa",IF(AND(L171&gt;=100,L171&lt;300),"Média",IF(AND(L171&gt;=300,L171&lt;500),"Alta",IF(L171&gt;=500,"Muito Alta","Avaliar")))))</f>
        <v>Baixa</v>
      </c>
      <c r="N171" s="7">
        <f>VLOOKUP($B171,LIRAa!$1:$1048576,3,FALSE)</f>
        <v>1.1000000000000001</v>
      </c>
      <c r="O171" s="7">
        <f>VLOOKUP($B171,LIRAa!$1:$1048576,4,FALSE)</f>
        <v>1.5</v>
      </c>
      <c r="P171" s="7">
        <f>VLOOKUP($B171,LIRAa!$1:$1048576,5,FALSE)</f>
        <v>2</v>
      </c>
      <c r="S171" s="38"/>
    </row>
    <row r="172" spans="1:19" ht="15.75" x14ac:dyDescent="0.25">
      <c r="A172" s="42">
        <v>167</v>
      </c>
      <c r="B172" s="7">
        <v>311535</v>
      </c>
      <c r="C172" s="17" t="s">
        <v>1108</v>
      </c>
      <c r="D172" s="36" t="s">
        <v>90</v>
      </c>
      <c r="E172" s="36" t="s">
        <v>202</v>
      </c>
      <c r="F172" s="12">
        <f>VLOOKUP(A172,Dengue!$1:$1048576,10,FALSE)</f>
        <v>0</v>
      </c>
      <c r="G172" s="12">
        <f>VLOOKUP($A172,Chik!$1:$1048576,10,FALSE)</f>
        <v>0</v>
      </c>
      <c r="H172" s="12">
        <f>VLOOKUP($A172,zika!$1:$1048576,10,FALSE)</f>
        <v>0</v>
      </c>
      <c r="I172" s="12">
        <f>H172+F172+G172</f>
        <v>0</v>
      </c>
      <c r="J172" s="11">
        <v>5330</v>
      </c>
      <c r="K172" s="58" t="s">
        <v>1121</v>
      </c>
      <c r="L172" s="8">
        <f>I172/J172*100000</f>
        <v>0</v>
      </c>
      <c r="M172" s="7" t="str">
        <f>IF(L172=0,"Silencioso",IF(AND(L172&gt;0,L172&lt;100),"Baixa",IF(AND(L172&gt;=100,L172&lt;300),"Média",IF(AND(L172&gt;=300,L172&lt;500),"Alta",IF(L172&gt;=500,"Muito Alta","Avaliar")))))</f>
        <v>Silencioso</v>
      </c>
      <c r="N172" s="7" t="str">
        <f>VLOOKUP($B172,LIRAa!$1:$1048576,3,FALSE)</f>
        <v>Sem Informação</v>
      </c>
      <c r="O172" s="7" t="str">
        <f>VLOOKUP($B172,LIRAa!$1:$1048576,4,FALSE)</f>
        <v>Sem Informação</v>
      </c>
      <c r="P172" s="7" t="str">
        <f>VLOOKUP($B172,LIRAa!$1:$1048576,5,FALSE)</f>
        <v>Sem Informação</v>
      </c>
      <c r="S172" s="38"/>
    </row>
    <row r="173" spans="1:19" ht="15.75" x14ac:dyDescent="0.25">
      <c r="A173" s="42">
        <v>168</v>
      </c>
      <c r="B173" s="7">
        <v>311540</v>
      </c>
      <c r="C173" s="17" t="s">
        <v>1116</v>
      </c>
      <c r="D173" s="36" t="s">
        <v>41</v>
      </c>
      <c r="E173" s="36" t="s">
        <v>203</v>
      </c>
      <c r="F173" s="12">
        <f>VLOOKUP(A173,Dengue!$1:$1048576,10,FALSE)</f>
        <v>1</v>
      </c>
      <c r="G173" s="12">
        <f>VLOOKUP($A173,Chik!$1:$1048576,10,FALSE)</f>
        <v>0</v>
      </c>
      <c r="H173" s="12">
        <f>VLOOKUP($A173,zika!$1:$1048576,10,FALSE)</f>
        <v>0</v>
      </c>
      <c r="I173" s="12">
        <f>H173+F173+G173</f>
        <v>1</v>
      </c>
      <c r="J173" s="11">
        <v>3629</v>
      </c>
      <c r="K173" s="58" t="s">
        <v>1121</v>
      </c>
      <c r="L173" s="8">
        <f>I173/J173*100000</f>
        <v>27.555800496004412</v>
      </c>
      <c r="M173" s="7" t="str">
        <f>IF(L173=0,"Silencioso",IF(AND(L173&gt;0,L173&lt;100),"Baixa",IF(AND(L173&gt;=100,L173&lt;300),"Média",IF(AND(L173&gt;=300,L173&lt;500),"Alta",IF(L173&gt;=500,"Muito Alta","Avaliar")))))</f>
        <v>Baixa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19" ht="15.75" x14ac:dyDescent="0.25">
      <c r="A174" s="42">
        <v>169</v>
      </c>
      <c r="B174" s="7">
        <v>311545</v>
      </c>
      <c r="C174" s="17" t="s">
        <v>1113</v>
      </c>
      <c r="D174" s="36" t="s">
        <v>28</v>
      </c>
      <c r="E174" s="36" t="s">
        <v>204</v>
      </c>
      <c r="F174" s="12">
        <f>VLOOKUP(A174,Dengue!$1:$1048576,10,FALSE)</f>
        <v>0</v>
      </c>
      <c r="G174" s="12">
        <f>VLOOKUP($A174,Chik!$1:$1048576,10,FALSE)</f>
        <v>0</v>
      </c>
      <c r="H174" s="12">
        <f>VLOOKUP($A174,zika!$1:$1048576,10,FALSE)</f>
        <v>0</v>
      </c>
      <c r="I174" s="12">
        <f>H174+F174+G174</f>
        <v>0</v>
      </c>
      <c r="J174" s="11">
        <v>6366</v>
      </c>
      <c r="K174" s="58" t="s">
        <v>1121</v>
      </c>
      <c r="L174" s="8">
        <f>I174/J174*100000</f>
        <v>0</v>
      </c>
      <c r="M174" s="7" t="str">
        <f>IF(L174=0,"Silencioso",IF(AND(L174&gt;0,L174&lt;100),"Baixa",IF(AND(L174&gt;=100,L174&lt;300),"Média",IF(AND(L174&gt;=300,L174&lt;500),"Alta",IF(L174&gt;=500,"Muito Alta","Avaliar")))))</f>
        <v>Silencioso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19" ht="15.75" x14ac:dyDescent="0.25">
      <c r="A175" s="42">
        <v>170</v>
      </c>
      <c r="B175" s="7">
        <v>311547</v>
      </c>
      <c r="C175" s="17" t="s">
        <v>1118</v>
      </c>
      <c r="D175" s="36" t="s">
        <v>102</v>
      </c>
      <c r="E175" s="36" t="s">
        <v>205</v>
      </c>
      <c r="F175" s="12">
        <f>VLOOKUP(A175,Dengue!$1:$1048576,10,FALSE)</f>
        <v>0</v>
      </c>
      <c r="G175" s="12">
        <f>VLOOKUP($A175,Chik!$1:$1048576,10,FALSE)</f>
        <v>0</v>
      </c>
      <c r="H175" s="12">
        <f>VLOOKUP($A175,zika!$1:$1048576,10,FALSE)</f>
        <v>0</v>
      </c>
      <c r="I175" s="12">
        <f>H175+F175+G175</f>
        <v>0</v>
      </c>
      <c r="J175" s="11">
        <v>5008</v>
      </c>
      <c r="K175" s="58" t="s">
        <v>1121</v>
      </c>
      <c r="L175" s="8">
        <f>I175/J175*100000</f>
        <v>0</v>
      </c>
      <c r="M175" s="7" t="str">
        <f>IF(L175=0,"Silencioso",IF(AND(L175&gt;0,L175&lt;100),"Baixa",IF(AND(L175&gt;=100,L175&lt;300),"Média",IF(AND(L175&gt;=300,L175&lt;500),"Alta",IF(L175&gt;=500,"Muito Alta","Avaliar")))))</f>
        <v>Silencioso</v>
      </c>
      <c r="N175" s="7" t="str">
        <f>VLOOKUP($B175,LIRAa!$1:$1048576,3,FALSE)</f>
        <v>Sem Informação</v>
      </c>
      <c r="O175" s="7" t="str">
        <f>VLOOKUP($B175,LIRAa!$1:$1048576,4,FALSE)</f>
        <v>Sem Informação</v>
      </c>
      <c r="P175" s="7" t="str">
        <f>VLOOKUP($B175,LIRAa!$1:$1048576,5,FALSE)</f>
        <v>Sem Informação</v>
      </c>
      <c r="S175" s="38"/>
    </row>
    <row r="176" spans="1:19" ht="15.75" x14ac:dyDescent="0.25">
      <c r="A176" s="42">
        <v>171</v>
      </c>
      <c r="B176" s="7">
        <v>311550</v>
      </c>
      <c r="C176" s="17" t="s">
        <v>1114</v>
      </c>
      <c r="D176" s="36" t="s">
        <v>33</v>
      </c>
      <c r="E176" s="36" t="s">
        <v>206</v>
      </c>
      <c r="F176" s="12">
        <f>VLOOKUP(A176,Dengue!$1:$1048576,10,FALSE)</f>
        <v>2</v>
      </c>
      <c r="G176" s="12">
        <f>VLOOKUP($A176,Chik!$1:$1048576,10,FALSE)</f>
        <v>0</v>
      </c>
      <c r="H176" s="12">
        <f>VLOOKUP($A176,zika!$1:$1048576,10,FALSE)</f>
        <v>0</v>
      </c>
      <c r="I176" s="12">
        <f>H176+F176+G176</f>
        <v>2</v>
      </c>
      <c r="J176" s="11">
        <v>21703</v>
      </c>
      <c r="K176" s="58" t="s">
        <v>1121</v>
      </c>
      <c r="L176" s="8">
        <f>I176/J176*100000</f>
        <v>9.2153158549509282</v>
      </c>
      <c r="M176" s="7" t="str">
        <f>IF(L176=0,"Silencioso",IF(AND(L176&gt;0,L176&lt;100),"Baixa",IF(AND(L176&gt;=100,L176&lt;300),"Média",IF(AND(L176&gt;=300,L176&lt;500),"Alta",IF(L176&gt;=500,"Muito Alta","Avaliar")))))</f>
        <v>Baixa</v>
      </c>
      <c r="N176" s="7" t="str">
        <f>VLOOKUP($B176,LIRAa!$1:$1048576,3,FALSE)</f>
        <v>Sem Informação</v>
      </c>
      <c r="O176" s="7" t="str">
        <f>VLOOKUP($B176,LIRAa!$1:$1048576,4,FALSE)</f>
        <v>Sem Informação</v>
      </c>
      <c r="P176" s="7" t="str">
        <f>VLOOKUP($B176,LIRAa!$1:$1048576,5,FALSE)</f>
        <v>Sem Informação</v>
      </c>
      <c r="S176" s="38"/>
    </row>
    <row r="177" spans="1:21" ht="15.75" x14ac:dyDescent="0.25">
      <c r="A177" s="42">
        <v>172</v>
      </c>
      <c r="B177" s="7">
        <v>311560</v>
      </c>
      <c r="C177" s="17" t="s">
        <v>1108</v>
      </c>
      <c r="D177" s="36" t="s">
        <v>11</v>
      </c>
      <c r="E177" s="36" t="s">
        <v>207</v>
      </c>
      <c r="F177" s="12">
        <f>VLOOKUP(A177,Dengue!$1:$1048576,10,FALSE)</f>
        <v>0</v>
      </c>
      <c r="G177" s="12">
        <f>VLOOKUP($A177,Chik!$1:$1048576,10,FALSE)</f>
        <v>0</v>
      </c>
      <c r="H177" s="12">
        <f>VLOOKUP($A177,zika!$1:$1048576,10,FALSE)</f>
        <v>0</v>
      </c>
      <c r="I177" s="12">
        <f>H177+F177+G177</f>
        <v>0</v>
      </c>
      <c r="J177" s="11">
        <v>1171</v>
      </c>
      <c r="K177" s="58" t="s">
        <v>1121</v>
      </c>
      <c r="L177" s="8">
        <f>I177/J177*100000</f>
        <v>0</v>
      </c>
      <c r="M177" s="7" t="str">
        <f>IF(L177=0,"Silencioso",IF(AND(L177&gt;0,L177&lt;100),"Baixa",IF(AND(L177&gt;=100,L177&lt;300),"Média",IF(AND(L177&gt;=300,L177&lt;500),"Alta",IF(L177&gt;=500,"Muito Alta","Avaliar")))))</f>
        <v>Silencioso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38"/>
    </row>
    <row r="178" spans="1:21" ht="15.75" x14ac:dyDescent="0.25">
      <c r="A178" s="42">
        <v>173</v>
      </c>
      <c r="B178" s="7">
        <v>311570</v>
      </c>
      <c r="C178" s="17" t="s">
        <v>1110</v>
      </c>
      <c r="D178" s="36" t="s">
        <v>22</v>
      </c>
      <c r="E178" s="36" t="s">
        <v>208</v>
      </c>
      <c r="F178" s="12">
        <f>VLOOKUP(A178,Dengue!$1:$1048576,10,FALSE)</f>
        <v>22</v>
      </c>
      <c r="G178" s="12">
        <f>VLOOKUP($A178,Chik!$1:$1048576,10,FALSE)</f>
        <v>0</v>
      </c>
      <c r="H178" s="12">
        <f>VLOOKUP($A178,zika!$1:$1048576,10,FALSE)</f>
        <v>0</v>
      </c>
      <c r="I178" s="12">
        <f>H178+F178+G178</f>
        <v>22</v>
      </c>
      <c r="J178" s="11">
        <v>7017</v>
      </c>
      <c r="K178" s="58" t="s">
        <v>1121</v>
      </c>
      <c r="L178" s="8">
        <f>I178/J178*100000</f>
        <v>313.52429813310533</v>
      </c>
      <c r="M178" s="7" t="str">
        <f>IF(L178=0,"Silencioso",IF(AND(L178&gt;0,L178&lt;100),"Baixa",IF(AND(L178&gt;=100,L178&lt;300),"Média",IF(AND(L178&gt;=300,L178&lt;500),"Alta",IF(L178&gt;=500,"Muito Alta","Avaliar")))))</f>
        <v>Alta</v>
      </c>
      <c r="N178" s="7" t="str">
        <f>VLOOKUP($B178,LIRAa!$1:$1048576,3,FALSE)</f>
        <v>Sem Informação</v>
      </c>
      <c r="O178" s="7" t="str">
        <f>VLOOKUP($B178,LIRAa!$1:$1048576,4,FALSE)</f>
        <v>Sem Informação</v>
      </c>
      <c r="P178" s="7" t="str">
        <f>VLOOKUP($B178,LIRAa!$1:$1048576,5,FALSE)</f>
        <v>Sem Informação</v>
      </c>
      <c r="S178" s="38"/>
    </row>
    <row r="179" spans="1:21" ht="15.75" x14ac:dyDescent="0.25">
      <c r="A179" s="42">
        <v>174</v>
      </c>
      <c r="B179" s="7">
        <v>311580</v>
      </c>
      <c r="C179" s="17" t="s">
        <v>1107</v>
      </c>
      <c r="D179" s="36" t="s">
        <v>142</v>
      </c>
      <c r="E179" s="36" t="s">
        <v>209</v>
      </c>
      <c r="F179" s="12">
        <f>VLOOKUP(A179,Dengue!$1:$1048576,10,FALSE)</f>
        <v>11</v>
      </c>
      <c r="G179" s="12">
        <f>VLOOKUP($A179,Chik!$1:$1048576,10,FALSE)</f>
        <v>0</v>
      </c>
      <c r="H179" s="12">
        <f>VLOOKUP($A179,zika!$1:$1048576,10,FALSE)</f>
        <v>0</v>
      </c>
      <c r="I179" s="12">
        <f>H179+F179+G179</f>
        <v>11</v>
      </c>
      <c r="J179" s="11">
        <v>10425</v>
      </c>
      <c r="K179" s="58" t="s">
        <v>1121</v>
      </c>
      <c r="L179" s="8">
        <f>I179/J179*100000</f>
        <v>105.515587529976</v>
      </c>
      <c r="M179" s="7" t="str">
        <f>IF(L179=0,"Silencioso",IF(AND(L179&gt;0,L179&lt;100),"Baixa",IF(AND(L179&gt;=100,L179&lt;300),"Média",IF(AND(L179&gt;=300,L179&lt;500),"Alta",IF(L179&gt;=500,"Muito Alta","Avaliar")))))</f>
        <v>Média</v>
      </c>
      <c r="N179" s="7" t="str">
        <f>VLOOKUP($B179,LIRAa!$1:$1048576,3,FALSE)</f>
        <v>Sem Informação</v>
      </c>
      <c r="O179" s="7" t="str">
        <f>VLOOKUP($B179,LIRAa!$1:$1048576,4,FALSE)</f>
        <v>Sem Informação</v>
      </c>
      <c r="P179" s="7" t="str">
        <f>VLOOKUP($B179,LIRAa!$1:$1048576,5,FALSE)</f>
        <v>Sem Informação</v>
      </c>
      <c r="S179" s="38"/>
    </row>
    <row r="180" spans="1:21" ht="15.75" x14ac:dyDescent="0.25">
      <c r="A180" s="42">
        <v>175</v>
      </c>
      <c r="B180" s="7">
        <v>311590</v>
      </c>
      <c r="C180" s="17" t="s">
        <v>1115</v>
      </c>
      <c r="D180" s="36" t="s">
        <v>57</v>
      </c>
      <c r="E180" s="36" t="s">
        <v>210</v>
      </c>
      <c r="F180" s="12">
        <f>VLOOKUP(A180,Dengue!$1:$1048576,10,FALSE)</f>
        <v>0</v>
      </c>
      <c r="G180" s="12">
        <f>VLOOKUP($A180,Chik!$1:$1048576,10,FALSE)</f>
        <v>0</v>
      </c>
      <c r="H180" s="12">
        <f>VLOOKUP($A180,zika!$1:$1048576,10,FALSE)</f>
        <v>0</v>
      </c>
      <c r="I180" s="12">
        <f>H180+F180+G180</f>
        <v>0</v>
      </c>
      <c r="J180" s="11">
        <v>3121</v>
      </c>
      <c r="K180" s="58" t="s">
        <v>1121</v>
      </c>
      <c r="L180" s="8">
        <f>I180/J180*100000</f>
        <v>0</v>
      </c>
      <c r="M180" s="7" t="str">
        <f>IF(L180=0,"Silencioso",IF(AND(L180&gt;0,L180&lt;100),"Baixa",IF(AND(L180&gt;=100,L180&lt;300),"Média",IF(AND(L180&gt;=300,L180&lt;500),"Alta",IF(L180&gt;=500,"Muito Alta","Avaliar")))))</f>
        <v>Silencioso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21" ht="15.75" x14ac:dyDescent="0.25">
      <c r="A181" s="42">
        <v>176</v>
      </c>
      <c r="B181" s="7">
        <v>311600</v>
      </c>
      <c r="C181" s="17" t="s">
        <v>1109</v>
      </c>
      <c r="D181" s="36" t="s">
        <v>14</v>
      </c>
      <c r="E181" s="36" t="s">
        <v>211</v>
      </c>
      <c r="F181" s="12">
        <f>VLOOKUP(A181,Dengue!$1:$1048576,10,FALSE)</f>
        <v>2</v>
      </c>
      <c r="G181" s="12">
        <f>VLOOKUP($A181,Chik!$1:$1048576,10,FALSE)</f>
        <v>0</v>
      </c>
      <c r="H181" s="12">
        <f>VLOOKUP($A181,zika!$1:$1048576,10,FALSE)</f>
        <v>0</v>
      </c>
      <c r="I181" s="12">
        <f>H181+F181+G181</f>
        <v>2</v>
      </c>
      <c r="J181" s="11">
        <v>5709</v>
      </c>
      <c r="K181" s="58" t="s">
        <v>1121</v>
      </c>
      <c r="L181" s="8">
        <f>I181/J181*100000</f>
        <v>35.032404974601512</v>
      </c>
      <c r="M181" s="7" t="str">
        <f>IF(L181=0,"Silencioso",IF(AND(L181&gt;0,L181&lt;100),"Baixa",IF(AND(L181&gt;=100,L181&lt;300),"Média",IF(AND(L181&gt;=300,L181&lt;500),"Alta",IF(L181&gt;=500,"Muito Alta","Avaliar")))))</f>
        <v>Baixa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21" ht="15.75" x14ac:dyDescent="0.25">
      <c r="A182" s="42">
        <v>177</v>
      </c>
      <c r="B182" s="7">
        <v>311610</v>
      </c>
      <c r="C182" s="17" t="s">
        <v>432</v>
      </c>
      <c r="D182" s="36" t="s">
        <v>53</v>
      </c>
      <c r="E182" s="36" t="s">
        <v>212</v>
      </c>
      <c r="F182" s="12">
        <f>VLOOKUP(A182,Dengue!$1:$1048576,10,FALSE)</f>
        <v>7</v>
      </c>
      <c r="G182" s="12">
        <f>VLOOKUP($A182,Chik!$1:$1048576,10,FALSE)</f>
        <v>0</v>
      </c>
      <c r="H182" s="12">
        <f>VLOOKUP($A182,zika!$1:$1048576,10,FALSE)</f>
        <v>0</v>
      </c>
      <c r="I182" s="12">
        <f>H182+F182+G182</f>
        <v>7</v>
      </c>
      <c r="J182" s="11">
        <v>15368</v>
      </c>
      <c r="K182" s="58" t="s">
        <v>1121</v>
      </c>
      <c r="L182" s="8">
        <f>I182/J182*100000</f>
        <v>45.549193128578864</v>
      </c>
      <c r="M182" s="7" t="str">
        <f>IF(L182=0,"Silencioso",IF(AND(L182&gt;0,L182&lt;100),"Baixa",IF(AND(L182&gt;=100,L182&lt;300),"Média",IF(AND(L182&gt;=300,L182&lt;500),"Alta",IF(L182&gt;=500,"Muito Alta","Avaliar")))))</f>
        <v>Baixa</v>
      </c>
      <c r="N182" s="7" t="str">
        <f>VLOOKUP($B182,LIRAa!$1:$1048576,3,FALSE)</f>
        <v>Sem Informação</v>
      </c>
      <c r="O182" s="7" t="str">
        <f>VLOOKUP($B182,LIRAa!$1:$1048576,4,FALSE)</f>
        <v>Sem Informação</v>
      </c>
      <c r="P182" s="7" t="str">
        <f>VLOOKUP($B182,LIRAa!$1:$1048576,5,FALSE)</f>
        <v>Sem Informação</v>
      </c>
      <c r="S182" s="38"/>
    </row>
    <row r="183" spans="1:21" ht="15.75" x14ac:dyDescent="0.25">
      <c r="A183" s="42">
        <v>178</v>
      </c>
      <c r="B183" s="7">
        <v>311615</v>
      </c>
      <c r="C183" s="17" t="s">
        <v>1117</v>
      </c>
      <c r="D183" s="36" t="s">
        <v>80</v>
      </c>
      <c r="E183" s="36" t="s">
        <v>213</v>
      </c>
      <c r="F183" s="12">
        <f>VLOOKUP(A183,Dengue!$1:$1048576,10,FALSE)</f>
        <v>18</v>
      </c>
      <c r="G183" s="12">
        <f>VLOOKUP($A183,Chik!$1:$1048576,10,FALSE)</f>
        <v>0</v>
      </c>
      <c r="H183" s="12">
        <f>VLOOKUP($A183,zika!$1:$1048576,10,FALSE)</f>
        <v>0</v>
      </c>
      <c r="I183" s="12">
        <f>H183+F183+G183</f>
        <v>18</v>
      </c>
      <c r="J183" s="11">
        <v>13397</v>
      </c>
      <c r="K183" s="58" t="s">
        <v>1121</v>
      </c>
      <c r="L183" s="8">
        <f>I183/J183*100000</f>
        <v>134.35843845637083</v>
      </c>
      <c r="M183" s="7" t="str">
        <f>IF(L183=0,"Silencioso",IF(AND(L183&gt;0,L183&lt;100),"Baixa",IF(AND(L183&gt;=100,L183&lt;300),"Média",IF(AND(L183&gt;=300,L183&lt;500),"Alta",IF(L183&gt;=500,"Muito Alta","Avaliar")))))</f>
        <v>Média</v>
      </c>
      <c r="N183" s="7" t="str">
        <f>VLOOKUP($B183,LIRAa!$1:$1048576,3,FALSE)</f>
        <v>Sem Informação</v>
      </c>
      <c r="O183" s="7" t="str">
        <f>VLOOKUP($B183,LIRAa!$1:$1048576,4,FALSE)</f>
        <v>Sem Informação</v>
      </c>
      <c r="P183" s="7" t="str">
        <f>VLOOKUP($B183,LIRAa!$1:$1048576,5,FALSE)</f>
        <v>Sem Informação</v>
      </c>
      <c r="S183" s="38"/>
    </row>
    <row r="184" spans="1:21" ht="15.75" x14ac:dyDescent="0.25">
      <c r="A184" s="42">
        <v>179</v>
      </c>
      <c r="B184" s="7">
        <v>311620</v>
      </c>
      <c r="C184" s="17" t="s">
        <v>1115</v>
      </c>
      <c r="D184" s="36" t="s">
        <v>57</v>
      </c>
      <c r="E184" s="36" t="s">
        <v>214</v>
      </c>
      <c r="F184" s="12">
        <f>VLOOKUP(A184,Dengue!$1:$1048576,10,FALSE)</f>
        <v>0</v>
      </c>
      <c r="G184" s="12">
        <f>VLOOKUP($A184,Chik!$1:$1048576,10,FALSE)</f>
        <v>0</v>
      </c>
      <c r="H184" s="12">
        <f>VLOOKUP($A184,zika!$1:$1048576,10,FALSE)</f>
        <v>0</v>
      </c>
      <c r="I184" s="12">
        <f>H184+F184+G184</f>
        <v>0</v>
      </c>
      <c r="J184" s="11">
        <v>2702</v>
      </c>
      <c r="K184" s="58" t="s">
        <v>1121</v>
      </c>
      <c r="L184" s="8">
        <f>I184/J184*100000</f>
        <v>0</v>
      </c>
      <c r="M184" s="7" t="str">
        <f>IF(L184=0,"Silencioso",IF(AND(L184&gt;0,L184&lt;100),"Baixa",IF(AND(L184&gt;=100,L184&lt;300),"Média",IF(AND(L184&gt;=300,L184&lt;500),"Alta",IF(L184&gt;=500,"Muito Alta","Avaliar")))))</f>
        <v>Silencioso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21" ht="15.75" x14ac:dyDescent="0.25">
      <c r="A185" s="42">
        <v>180</v>
      </c>
      <c r="B185" s="7">
        <v>311630</v>
      </c>
      <c r="C185" s="17" t="s">
        <v>1116</v>
      </c>
      <c r="D185" s="36" t="s">
        <v>41</v>
      </c>
      <c r="E185" s="36" t="s">
        <v>215</v>
      </c>
      <c r="F185" s="12">
        <f>VLOOKUP(A185,Dengue!$1:$1048576,10,FALSE)</f>
        <v>0</v>
      </c>
      <c r="G185" s="12">
        <f>VLOOKUP($A185,Chik!$1:$1048576,10,FALSE)</f>
        <v>0</v>
      </c>
      <c r="H185" s="12">
        <f>VLOOKUP($A185,zika!$1:$1048576,10,FALSE)</f>
        <v>0</v>
      </c>
      <c r="I185" s="12">
        <f>H185+F185+G185</f>
        <v>0</v>
      </c>
      <c r="J185" s="11">
        <v>6774</v>
      </c>
      <c r="K185" s="58" t="s">
        <v>1121</v>
      </c>
      <c r="L185" s="8">
        <f>I185/J185*100000</f>
        <v>0</v>
      </c>
      <c r="M185" s="7" t="str">
        <f>IF(L185=0,"Silencioso",IF(AND(L185&gt;0,L185&lt;100),"Baixa",IF(AND(L185&gt;=100,L185&lt;300),"Média",IF(AND(L185&gt;=300,L185&lt;500),"Alta",IF(L185&gt;=500,"Muito Alta","Avaliar")))))</f>
        <v>Silencioso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77"/>
      <c r="T185" s="77"/>
      <c r="U185" s="77"/>
    </row>
    <row r="186" spans="1:21" ht="15.75" x14ac:dyDescent="0.25">
      <c r="A186" s="42">
        <v>181</v>
      </c>
      <c r="B186" s="7">
        <v>311640</v>
      </c>
      <c r="C186" s="17" t="s">
        <v>1114</v>
      </c>
      <c r="D186" s="36" t="s">
        <v>45</v>
      </c>
      <c r="E186" s="36" t="s">
        <v>216</v>
      </c>
      <c r="F186" s="12">
        <f>VLOOKUP(A186,Dengue!$1:$1048576,10,FALSE)</f>
        <v>0</v>
      </c>
      <c r="G186" s="12">
        <f>VLOOKUP($A186,Chik!$1:$1048576,10,FALSE)</f>
        <v>0</v>
      </c>
      <c r="H186" s="12">
        <f>VLOOKUP($A186,zika!$1:$1048576,10,FALSE)</f>
        <v>0</v>
      </c>
      <c r="I186" s="12">
        <f>H186+F186+G186</f>
        <v>0</v>
      </c>
      <c r="J186" s="11">
        <v>4810</v>
      </c>
      <c r="K186" s="58" t="s">
        <v>1121</v>
      </c>
      <c r="L186" s="8">
        <f>I186/J186*100000</f>
        <v>0</v>
      </c>
      <c r="M186" s="7" t="str">
        <f>IF(L186=0,"Silencioso",IF(AND(L186&gt;0,L186&lt;100),"Baixa",IF(AND(L186&gt;=100,L186&lt;300),"Média",IF(AND(L186&gt;=300,L186&lt;500),"Alta",IF(L186&gt;=500,"Muito Alta","Avaliar")))))</f>
        <v>Silencioso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21" ht="15.75" x14ac:dyDescent="0.25">
      <c r="A187" s="42">
        <v>182</v>
      </c>
      <c r="B187" s="7">
        <v>311650</v>
      </c>
      <c r="C187" s="17" t="s">
        <v>1118</v>
      </c>
      <c r="D187" s="36" t="s">
        <v>102</v>
      </c>
      <c r="E187" s="36" t="s">
        <v>217</v>
      </c>
      <c r="F187" s="12">
        <f>VLOOKUP(A187,Dengue!$1:$1048576,10,FALSE)</f>
        <v>2</v>
      </c>
      <c r="G187" s="12">
        <f>VLOOKUP($A187,Chik!$1:$1048576,10,FALSE)</f>
        <v>0</v>
      </c>
      <c r="H187" s="12">
        <f>VLOOKUP($A187,zika!$1:$1048576,10,FALSE)</f>
        <v>0</v>
      </c>
      <c r="I187" s="12">
        <f>H187+F187+G187</f>
        <v>2</v>
      </c>
      <c r="J187" s="11">
        <v>7590</v>
      </c>
      <c r="K187" s="58" t="s">
        <v>1121</v>
      </c>
      <c r="L187" s="8">
        <f>I187/J187*100000</f>
        <v>26.350461133069828</v>
      </c>
      <c r="M187" s="7" t="str">
        <f>IF(L187=0,"Silencioso",IF(AND(L187&gt;0,L187&lt;100),"Baixa",IF(AND(L187&gt;=100,L187&lt;300),"Média",IF(AND(L187&gt;=300,L187&lt;500),"Alta",IF(L187&gt;=500,"Muito Alta","Avaliar")))))</f>
        <v>Baixa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>
        <f>VLOOKUP($B187,LIRAa!$1:$1048576,5,FALSE)</f>
        <v>2.1</v>
      </c>
      <c r="S187" s="38"/>
    </row>
    <row r="188" spans="1:21" ht="15.75" x14ac:dyDescent="0.25">
      <c r="A188" s="42">
        <v>183</v>
      </c>
      <c r="B188" s="7">
        <v>311660</v>
      </c>
      <c r="C188" s="17" t="s">
        <v>1112</v>
      </c>
      <c r="D188" s="36" t="s">
        <v>26</v>
      </c>
      <c r="E188" s="36" t="s">
        <v>218</v>
      </c>
      <c r="F188" s="12">
        <f>VLOOKUP(A188,Dengue!$1:$1048576,10,FALSE)</f>
        <v>7</v>
      </c>
      <c r="G188" s="12">
        <f>VLOOKUP($A188,Chik!$1:$1048576,10,FALSE)</f>
        <v>0</v>
      </c>
      <c r="H188" s="12">
        <f>VLOOKUP($A188,zika!$1:$1048576,10,FALSE)</f>
        <v>0</v>
      </c>
      <c r="I188" s="12">
        <f>H188+F188+G188</f>
        <v>7</v>
      </c>
      <c r="J188" s="11">
        <v>28366</v>
      </c>
      <c r="K188" s="58" t="s">
        <v>1122</v>
      </c>
      <c r="L188" s="8">
        <f>I188/J188*100000</f>
        <v>24.677430726926602</v>
      </c>
      <c r="M188" s="7" t="str">
        <f>IF(L188=0,"Silencioso",IF(AND(L188&gt;0,L188&lt;100),"Baixa",IF(AND(L188&gt;=100,L188&lt;300),"Média",IF(AND(L188&gt;=300,L188&lt;500),"Alta",IF(L188&gt;=500,"Muito Alta","Avaliar")))))</f>
        <v>Baixa</v>
      </c>
      <c r="N188" s="7">
        <f>VLOOKUP($B188,LIRAa!$1:$1048576,3,FALSE)</f>
        <v>1.3</v>
      </c>
      <c r="O188" s="7">
        <f>VLOOKUP($B188,LIRAa!$1:$1048576,4,FALSE)</f>
        <v>3.6</v>
      </c>
      <c r="P188" s="7">
        <f>VLOOKUP($B188,LIRAa!$1:$1048576,5,FALSE)</f>
        <v>3.8</v>
      </c>
      <c r="S188" s="38"/>
    </row>
    <row r="189" spans="1:21" ht="15.75" x14ac:dyDescent="0.25">
      <c r="A189" s="42">
        <v>184</v>
      </c>
      <c r="B189" s="7">
        <v>311670</v>
      </c>
      <c r="C189" s="17" t="s">
        <v>1115</v>
      </c>
      <c r="D189" s="36" t="s">
        <v>62</v>
      </c>
      <c r="E189" s="36" t="s">
        <v>219</v>
      </c>
      <c r="F189" s="12">
        <f>VLOOKUP(A189,Dengue!$1:$1048576,10,FALSE)</f>
        <v>0</v>
      </c>
      <c r="G189" s="12">
        <f>VLOOKUP($A189,Chik!$1:$1048576,10,FALSE)</f>
        <v>0</v>
      </c>
      <c r="H189" s="12">
        <f>VLOOKUP($A189,zika!$1:$1048576,10,FALSE)</f>
        <v>0</v>
      </c>
      <c r="I189" s="12">
        <f>H189+F189+G189</f>
        <v>0</v>
      </c>
      <c r="J189" s="11">
        <v>7517</v>
      </c>
      <c r="K189" s="58" t="s">
        <v>1121</v>
      </c>
      <c r="L189" s="8">
        <f>I189/J189*100000</f>
        <v>0</v>
      </c>
      <c r="M189" s="7" t="str">
        <f>IF(L189=0,"Silencioso",IF(AND(L189&gt;0,L189&lt;100),"Baixa",IF(AND(L189&gt;=100,L189&lt;300),"Média",IF(AND(L189&gt;=300,L189&lt;500),"Alta",IF(L189&gt;=500,"Muito Alta","Avaliar")))))</f>
        <v>Silencioso</v>
      </c>
      <c r="N189" s="7" t="str">
        <f>VLOOKUP($B189,LIRAa!$1:$1048576,3,FALSE)</f>
        <v>Sem Informação</v>
      </c>
      <c r="O189" s="7" t="str">
        <f>VLOOKUP($B189,LIRAa!$1:$1048576,4,FALSE)</f>
        <v>Sem Informação</v>
      </c>
      <c r="P189" s="7" t="str">
        <f>VLOOKUP($B189,LIRAa!$1:$1048576,5,FALSE)</f>
        <v>Sem Informação</v>
      </c>
      <c r="S189" s="38"/>
    </row>
    <row r="190" spans="1:21" ht="15.75" x14ac:dyDescent="0.25">
      <c r="A190" s="42">
        <v>185</v>
      </c>
      <c r="B190" s="7">
        <v>311680</v>
      </c>
      <c r="C190" s="17" t="s">
        <v>432</v>
      </c>
      <c r="D190" s="36" t="s">
        <v>53</v>
      </c>
      <c r="E190" s="36" t="s">
        <v>220</v>
      </c>
      <c r="F190" s="12">
        <f>VLOOKUP(A190,Dengue!$1:$1048576,10,FALSE)</f>
        <v>1</v>
      </c>
      <c r="G190" s="12">
        <f>VLOOKUP($A190,Chik!$1:$1048576,10,FALSE)</f>
        <v>0</v>
      </c>
      <c r="H190" s="12">
        <f>VLOOKUP($A190,zika!$1:$1048576,10,FALSE)</f>
        <v>0</v>
      </c>
      <c r="I190" s="12">
        <f>H190+F190+G190</f>
        <v>1</v>
      </c>
      <c r="J190" s="11">
        <v>8907</v>
      </c>
      <c r="K190" s="58" t="s">
        <v>1121</v>
      </c>
      <c r="L190" s="8">
        <f>I190/J190*100000</f>
        <v>11.227124733355787</v>
      </c>
      <c r="M190" s="7" t="str">
        <f>IF(L190=0,"Silencioso",IF(AND(L190&gt;0,L190&lt;100),"Baixa",IF(AND(L190&gt;=100,L190&lt;300),"Média",IF(AND(L190&gt;=300,L190&lt;500),"Alta",IF(L190&gt;=500,"Muito Alta","Avaliar")))))</f>
        <v>Baixa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38"/>
    </row>
    <row r="191" spans="1:21" ht="15.75" x14ac:dyDescent="0.25">
      <c r="A191" s="42">
        <v>186</v>
      </c>
      <c r="B191" s="7">
        <v>311690</v>
      </c>
      <c r="C191" s="17" t="s">
        <v>1111</v>
      </c>
      <c r="D191" s="36" t="s">
        <v>24</v>
      </c>
      <c r="E191" s="36" t="s">
        <v>221</v>
      </c>
      <c r="F191" s="12">
        <f>VLOOKUP(A191,Dengue!$1:$1048576,10,FALSE)</f>
        <v>0</v>
      </c>
      <c r="G191" s="12">
        <f>VLOOKUP($A191,Chik!$1:$1048576,10,FALSE)</f>
        <v>0</v>
      </c>
      <c r="H191" s="12">
        <f>VLOOKUP($A191,zika!$1:$1048576,10,FALSE)</f>
        <v>0</v>
      </c>
      <c r="I191" s="12">
        <f>H191+F191+G191</f>
        <v>0</v>
      </c>
      <c r="J191" s="11">
        <v>3103</v>
      </c>
      <c r="K191" s="58" t="s">
        <v>1121</v>
      </c>
      <c r="L191" s="8">
        <f>I191/J191*100000</f>
        <v>0</v>
      </c>
      <c r="M191" s="7" t="str">
        <f>IF(L191=0,"Silencioso",IF(AND(L191&gt;0,L191&lt;100),"Baixa",IF(AND(L191&gt;=100,L191&lt;300),"Média",IF(AND(L191&gt;=300,L191&lt;500),"Alta",IF(L191&gt;=500,"Muito Alta","Avaliar")))))</f>
        <v>Silencioso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21" ht="15.75" x14ac:dyDescent="0.25">
      <c r="A192" s="42">
        <v>187</v>
      </c>
      <c r="B192" s="7">
        <v>311700</v>
      </c>
      <c r="C192" s="17" t="s">
        <v>1113</v>
      </c>
      <c r="D192" s="36" t="s">
        <v>30</v>
      </c>
      <c r="E192" s="36" t="s">
        <v>222</v>
      </c>
      <c r="F192" s="12">
        <f>VLOOKUP(A192,Dengue!$1:$1048576,10,FALSE)</f>
        <v>1</v>
      </c>
      <c r="G192" s="12">
        <f>VLOOKUP($A192,Chik!$1:$1048576,10,FALSE)</f>
        <v>0</v>
      </c>
      <c r="H192" s="12">
        <f>VLOOKUP($A192,zika!$1:$1048576,10,FALSE)</f>
        <v>0</v>
      </c>
      <c r="I192" s="12">
        <f>H192+F192+G192</f>
        <v>1</v>
      </c>
      <c r="J192" s="11">
        <v>7090</v>
      </c>
      <c r="K192" s="58" t="s">
        <v>1121</v>
      </c>
      <c r="L192" s="8">
        <f>I192/J192*100000</f>
        <v>14.104372355430183</v>
      </c>
      <c r="M192" s="7" t="str">
        <f>IF(L192=0,"Silencioso",IF(AND(L192&gt;0,L192&lt;100),"Baixa",IF(AND(L192&gt;=100,L192&lt;300),"Média",IF(AND(L192&gt;=300,L192&lt;500),"Alta",IF(L192&gt;=500,"Muito Alta","Avaliar")))))</f>
        <v>Baixa</v>
      </c>
      <c r="N192" s="7" t="str">
        <f>VLOOKUP($B192,LIRAa!$1:$1048576,3,FALSE)</f>
        <v>Sem Informação</v>
      </c>
      <c r="O192" s="7" t="str">
        <f>VLOOKUP($B192,LIRAa!$1:$1048576,4,FALSE)</f>
        <v>Sem Informação</v>
      </c>
      <c r="P192" s="7" t="str">
        <f>VLOOKUP($B192,LIRAa!$1:$1048576,5,FALSE)</f>
        <v>Sem Informação</v>
      </c>
      <c r="S192" s="38"/>
    </row>
    <row r="193" spans="1:21" ht="15.75" x14ac:dyDescent="0.25">
      <c r="A193" s="42">
        <v>188</v>
      </c>
      <c r="B193" s="7">
        <v>311710</v>
      </c>
      <c r="C193" s="17" t="s">
        <v>1114</v>
      </c>
      <c r="D193" s="36" t="s">
        <v>40</v>
      </c>
      <c r="E193" s="36" t="s">
        <v>223</v>
      </c>
      <c r="F193" s="12">
        <f>VLOOKUP(A193,Dengue!$1:$1048576,10,FALSE)</f>
        <v>0</v>
      </c>
      <c r="G193" s="12">
        <f>VLOOKUP($A193,Chik!$1:$1048576,10,FALSE)</f>
        <v>0</v>
      </c>
      <c r="H193" s="12">
        <f>VLOOKUP($A193,zika!$1:$1048576,10,FALSE)</f>
        <v>0</v>
      </c>
      <c r="I193" s="12">
        <f>H193+F193+G193</f>
        <v>0</v>
      </c>
      <c r="J193" s="11">
        <v>10261</v>
      </c>
      <c r="K193" s="58" t="s">
        <v>1121</v>
      </c>
      <c r="L193" s="8">
        <f>I193/J193*100000</f>
        <v>0</v>
      </c>
      <c r="M193" s="7" t="str">
        <f>IF(L193=0,"Silencioso",IF(AND(L193&gt;0,L193&lt;100),"Baixa",IF(AND(L193&gt;=100,L193&lt;300),"Média",IF(AND(L193&gt;=300,L193&lt;500),"Alta",IF(L193&gt;=500,"Muito Alta","Avaliar")))))</f>
        <v>Silencioso</v>
      </c>
      <c r="N193" s="7" t="str">
        <f>VLOOKUP($B193,LIRAa!$1:$1048576,3,FALSE)</f>
        <v>Sem Informação</v>
      </c>
      <c r="O193" s="7" t="str">
        <f>VLOOKUP($B193,LIRAa!$1:$1048576,4,FALSE)</f>
        <v>Sem Informação</v>
      </c>
      <c r="P193" s="7" t="str">
        <f>VLOOKUP($B193,LIRAa!$1:$1048576,5,FALSE)</f>
        <v>Sem Informação</v>
      </c>
      <c r="S193" s="38"/>
    </row>
    <row r="194" spans="1:21" ht="15.75" x14ac:dyDescent="0.25">
      <c r="A194" s="42">
        <v>189</v>
      </c>
      <c r="B194" s="7">
        <v>311520</v>
      </c>
      <c r="C194" s="17" t="s">
        <v>1116</v>
      </c>
      <c r="D194" s="36" t="s">
        <v>94</v>
      </c>
      <c r="E194" s="36" t="s">
        <v>224</v>
      </c>
      <c r="F194" s="12">
        <f>VLOOKUP(A194,Dengue!$1:$1048576,10,FALSE)</f>
        <v>0</v>
      </c>
      <c r="G194" s="12">
        <f>VLOOKUP($A194,Chik!$1:$1048576,10,FALSE)</f>
        <v>0</v>
      </c>
      <c r="H194" s="12">
        <f>VLOOKUP($A194,zika!$1:$1048576,10,FALSE)</f>
        <v>0</v>
      </c>
      <c r="I194" s="12">
        <f>H194+F194+G194</f>
        <v>0</v>
      </c>
      <c r="J194" s="11">
        <v>3962</v>
      </c>
      <c r="K194" s="58" t="s">
        <v>1121</v>
      </c>
      <c r="L194" s="8">
        <f>I194/J194*100000</f>
        <v>0</v>
      </c>
      <c r="M194" s="7" t="str">
        <f>IF(L194=0,"Silencioso",IF(AND(L194&gt;0,L194&lt;100),"Baixa",IF(AND(L194&gt;=100,L194&lt;300),"Média",IF(AND(L194&gt;=300,L194&lt;500),"Alta",IF(L194&gt;=500,"Muito Alta","Avaliar")))))</f>
        <v>Silencioso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21" ht="15.75" x14ac:dyDescent="0.25">
      <c r="A195" s="42">
        <v>190</v>
      </c>
      <c r="B195" s="7">
        <v>311730</v>
      </c>
      <c r="C195" s="17" t="s">
        <v>1111</v>
      </c>
      <c r="D195" s="36" t="s">
        <v>24</v>
      </c>
      <c r="E195" s="36" t="s">
        <v>225</v>
      </c>
      <c r="F195" s="12">
        <f>VLOOKUP(A195,Dengue!$1:$1048576,10,FALSE)</f>
        <v>5</v>
      </c>
      <c r="G195" s="12">
        <f>VLOOKUP($A195,Chik!$1:$1048576,10,FALSE)</f>
        <v>0</v>
      </c>
      <c r="H195" s="12">
        <f>VLOOKUP($A195,zika!$1:$1048576,10,FALSE)</f>
        <v>0</v>
      </c>
      <c r="I195" s="12">
        <f>H195+F195+G195</f>
        <v>5</v>
      </c>
      <c r="J195" s="11">
        <v>27425</v>
      </c>
      <c r="K195" s="58" t="s">
        <v>1122</v>
      </c>
      <c r="L195" s="8">
        <f>I195/J195*100000</f>
        <v>18.23154056517776</v>
      </c>
      <c r="M195" s="7" t="str">
        <f>IF(L195=0,"Silencioso",IF(AND(L195&gt;0,L195&lt;100),"Baixa",IF(AND(L195&gt;=100,L195&lt;300),"Média",IF(AND(L195&gt;=300,L195&lt;500),"Alta",IF(L195&gt;=500,"Muito Alta","Avaliar")))))</f>
        <v>Baixa</v>
      </c>
      <c r="N195" s="7">
        <f>VLOOKUP($B195,LIRAa!$1:$1048576,3,FALSE)</f>
        <v>0.8</v>
      </c>
      <c r="O195" s="7">
        <f>VLOOKUP($B195,LIRAa!$1:$1048576,4,FALSE)</f>
        <v>3.7</v>
      </c>
      <c r="P195" s="7">
        <f>VLOOKUP($B195,LIRAa!$1:$1048576,5,FALSE)</f>
        <v>3.4</v>
      </c>
      <c r="S195" s="38"/>
    </row>
    <row r="196" spans="1:21" ht="15.75" x14ac:dyDescent="0.25">
      <c r="A196" s="42">
        <v>191</v>
      </c>
      <c r="B196" s="7">
        <v>311720</v>
      </c>
      <c r="C196" s="17" t="s">
        <v>1114</v>
      </c>
      <c r="D196" s="36" t="s">
        <v>36</v>
      </c>
      <c r="E196" s="36" t="s">
        <v>226</v>
      </c>
      <c r="F196" s="12">
        <f>VLOOKUP(A196,Dengue!$1:$1048576,10,FALSE)</f>
        <v>0</v>
      </c>
      <c r="G196" s="12">
        <f>VLOOKUP($A196,Chik!$1:$1048576,10,FALSE)</f>
        <v>0</v>
      </c>
      <c r="H196" s="12">
        <f>VLOOKUP($A196,zika!$1:$1048576,10,FALSE)</f>
        <v>0</v>
      </c>
      <c r="I196" s="12">
        <f>H196+F196+G196</f>
        <v>0</v>
      </c>
      <c r="J196" s="11">
        <v>2811</v>
      </c>
      <c r="K196" s="58" t="s">
        <v>1121</v>
      </c>
      <c r="L196" s="8">
        <f>I196/J196*100000</f>
        <v>0</v>
      </c>
      <c r="M196" s="7" t="str">
        <f>IF(L196=0,"Silencioso",IF(AND(L196&gt;0,L196&lt;100),"Baixa",IF(AND(L196&gt;=100,L196&lt;300),"Média",IF(AND(L196&gt;=300,L196&lt;500),"Alta",IF(L196&gt;=500,"Muito Alta","Avaliar")))))</f>
        <v>Silencioso</v>
      </c>
      <c r="N196" s="7" t="str">
        <f>VLOOKUP($B196,LIRAa!$1:$1048576,3,FALSE)</f>
        <v>Sem Informação</v>
      </c>
      <c r="O196" s="7" t="str">
        <f>VLOOKUP($B196,LIRAa!$1:$1048576,4,FALSE)</f>
        <v>Sem Informação</v>
      </c>
      <c r="P196" s="7" t="str">
        <f>VLOOKUP($B196,LIRAa!$1:$1048576,5,FALSE)</f>
        <v>Sem Informação</v>
      </c>
      <c r="S196" s="38"/>
    </row>
    <row r="197" spans="1:21" ht="15.75" x14ac:dyDescent="0.25">
      <c r="A197" s="42">
        <v>192</v>
      </c>
      <c r="B197" s="7">
        <v>311740</v>
      </c>
      <c r="C197" s="17" t="s">
        <v>1109</v>
      </c>
      <c r="D197" s="36" t="s">
        <v>14</v>
      </c>
      <c r="E197" s="36" t="s">
        <v>227</v>
      </c>
      <c r="F197" s="12">
        <f>VLOOKUP(A197,Dengue!$1:$1048576,10,FALSE)</f>
        <v>1</v>
      </c>
      <c r="G197" s="12">
        <f>VLOOKUP($A197,Chik!$1:$1048576,10,FALSE)</f>
        <v>0</v>
      </c>
      <c r="H197" s="12">
        <f>VLOOKUP($A197,zika!$1:$1048576,10,FALSE)</f>
        <v>0</v>
      </c>
      <c r="I197" s="12">
        <f>H197+F197+G197</f>
        <v>1</v>
      </c>
      <c r="J197" s="11">
        <v>4570</v>
      </c>
      <c r="K197" s="58" t="s">
        <v>1121</v>
      </c>
      <c r="L197" s="8">
        <f>I197/J197*100000</f>
        <v>21.881838074398249</v>
      </c>
      <c r="M197" s="7" t="str">
        <f>IF(L197=0,"Silencioso",IF(AND(L197&gt;0,L197&lt;100),"Baixa",IF(AND(L197&gt;=100,L197&lt;300),"Média",IF(AND(L197&gt;=300,L197&lt;500),"Alta",IF(L197&gt;=500,"Muito Alta","Avaliar")))))</f>
        <v>Baixa</v>
      </c>
      <c r="N197" s="7" t="str">
        <f>VLOOKUP($B197,LIRAa!$1:$1048576,3,FALSE)</f>
        <v>Sem Informação</v>
      </c>
      <c r="O197" s="7" t="str">
        <f>VLOOKUP($B197,LIRAa!$1:$1048576,4,FALSE)</f>
        <v>Sem Informação</v>
      </c>
      <c r="P197" s="7" t="str">
        <f>VLOOKUP($B197,LIRAa!$1:$1048576,5,FALSE)</f>
        <v>Sem Informação</v>
      </c>
      <c r="S197" s="38"/>
    </row>
    <row r="198" spans="1:21" ht="15.75" x14ac:dyDescent="0.25">
      <c r="A198" s="42">
        <v>193</v>
      </c>
      <c r="B198" s="7">
        <v>311750</v>
      </c>
      <c r="C198" s="17" t="s">
        <v>1108</v>
      </c>
      <c r="D198" s="36" t="s">
        <v>90</v>
      </c>
      <c r="E198" s="36" t="s">
        <v>228</v>
      </c>
      <c r="F198" s="12">
        <f>VLOOKUP(A198,Dengue!$1:$1048576,10,FALSE)</f>
        <v>4</v>
      </c>
      <c r="G198" s="12">
        <f>VLOOKUP($A198,Chik!$1:$1048576,10,FALSE)</f>
        <v>0</v>
      </c>
      <c r="H198" s="12">
        <f>VLOOKUP($A198,zika!$1:$1048576,10,FALSE)</f>
        <v>0</v>
      </c>
      <c r="I198" s="12">
        <f>H198+F198+G198</f>
        <v>4</v>
      </c>
      <c r="J198" s="11">
        <v>17641</v>
      </c>
      <c r="K198" s="58" t="s">
        <v>1121</v>
      </c>
      <c r="L198" s="8">
        <f>I198/J198*100000</f>
        <v>22.674451561702849</v>
      </c>
      <c r="M198" s="7" t="str">
        <f>IF(L198=0,"Silencioso",IF(AND(L198&gt;0,L198&lt;100),"Baixa",IF(AND(L198&gt;=100,L198&lt;300),"Média",IF(AND(L198&gt;=300,L198&lt;500),"Alta",IF(L198&gt;=500,"Muito Alta","Avaliar")))))</f>
        <v>Baixa</v>
      </c>
      <c r="N198" s="7" t="str">
        <f>VLOOKUP($B198,LIRAa!$1:$1048576,3,FALSE)</f>
        <v>Sem Informação</v>
      </c>
      <c r="O198" s="7" t="str">
        <f>VLOOKUP($B198,LIRAa!$1:$1048576,4,FALSE)</f>
        <v>Sem Informação</v>
      </c>
      <c r="P198" s="7" t="str">
        <f>VLOOKUP($B198,LIRAa!$1:$1048576,5,FALSE)</f>
        <v>Sem Informação</v>
      </c>
      <c r="S198" s="78"/>
      <c r="T198" s="78"/>
      <c r="U198" s="78"/>
    </row>
    <row r="199" spans="1:21" ht="15.75" x14ac:dyDescent="0.25">
      <c r="A199" s="42">
        <v>194</v>
      </c>
      <c r="B199" s="7">
        <v>311760</v>
      </c>
      <c r="C199" s="17" t="s">
        <v>1112</v>
      </c>
      <c r="D199" s="36" t="s">
        <v>26</v>
      </c>
      <c r="E199" s="36" t="s">
        <v>229</v>
      </c>
      <c r="F199" s="12">
        <f>VLOOKUP(A199,Dengue!$1:$1048576,10,FALSE)</f>
        <v>2</v>
      </c>
      <c r="G199" s="12">
        <f>VLOOKUP($A199,Chik!$1:$1048576,10,FALSE)</f>
        <v>0</v>
      </c>
      <c r="H199" s="12">
        <f>VLOOKUP($A199,zika!$1:$1048576,10,FALSE)</f>
        <v>0</v>
      </c>
      <c r="I199" s="12">
        <f>H199+F199+G199</f>
        <v>2</v>
      </c>
      <c r="J199" s="11">
        <v>5480</v>
      </c>
      <c r="K199" s="58" t="s">
        <v>1121</v>
      </c>
      <c r="L199" s="8">
        <f>I199/J199*100000</f>
        <v>36.496350364963504</v>
      </c>
      <c r="M199" s="7" t="str">
        <f>IF(L199=0,"Silencioso",IF(AND(L199&gt;0,L199&lt;100),"Baixa",IF(AND(L199&gt;=100,L199&lt;300),"Média",IF(AND(L199&gt;=300,L199&lt;500),"Alta",IF(L199&gt;=500,"Muito Alta","Avaliar")))))</f>
        <v>Baixa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21" ht="15.75" x14ac:dyDescent="0.25">
      <c r="A200" s="42">
        <v>195</v>
      </c>
      <c r="B200" s="7">
        <v>311770</v>
      </c>
      <c r="C200" s="17" t="s">
        <v>1114</v>
      </c>
      <c r="D200" s="36" t="s">
        <v>33</v>
      </c>
      <c r="E200" s="36" t="s">
        <v>230</v>
      </c>
      <c r="F200" s="12">
        <f>VLOOKUP(A200,Dengue!$1:$1048576,10,FALSE)</f>
        <v>0</v>
      </c>
      <c r="G200" s="12">
        <f>VLOOKUP($A200,Chik!$1:$1048576,10,FALSE)</f>
        <v>0</v>
      </c>
      <c r="H200" s="12">
        <f>VLOOKUP($A200,zika!$1:$1048576,10,FALSE)</f>
        <v>0</v>
      </c>
      <c r="I200" s="12">
        <f>H200+F200+G200</f>
        <v>0</v>
      </c>
      <c r="J200" s="11">
        <v>13590</v>
      </c>
      <c r="K200" s="58" t="s">
        <v>1121</v>
      </c>
      <c r="L200" s="8">
        <f>I200/J200*100000</f>
        <v>0</v>
      </c>
      <c r="M200" s="7" t="str">
        <f>IF(L200=0,"Silencioso",IF(AND(L200&gt;0,L200&lt;100),"Baixa",IF(AND(L200&gt;=100,L200&lt;300),"Média",IF(AND(L200&gt;=300,L200&lt;500),"Alta",IF(L200&gt;=500,"Muito Alta","Avaliar")))))</f>
        <v>Silencioso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21" ht="15.75" x14ac:dyDescent="0.25">
      <c r="A201" s="42">
        <v>196</v>
      </c>
      <c r="B201" s="7">
        <v>311780</v>
      </c>
      <c r="C201" s="17" t="s">
        <v>1114</v>
      </c>
      <c r="D201" s="36" t="s">
        <v>36</v>
      </c>
      <c r="E201" s="36" t="s">
        <v>231</v>
      </c>
      <c r="F201" s="12">
        <f>VLOOKUP(A201,Dengue!$1:$1048576,10,FALSE)</f>
        <v>2</v>
      </c>
      <c r="G201" s="12">
        <f>VLOOKUP($A201,Chik!$1:$1048576,10,FALSE)</f>
        <v>0</v>
      </c>
      <c r="H201" s="12">
        <f>VLOOKUP($A201,zika!$1:$1048576,10,FALSE)</f>
        <v>0</v>
      </c>
      <c r="I201" s="12">
        <f>H201+F201+G201</f>
        <v>2</v>
      </c>
      <c r="J201" s="11">
        <v>11525</v>
      </c>
      <c r="K201" s="58" t="s">
        <v>1121</v>
      </c>
      <c r="L201" s="8">
        <f>I201/J201*100000</f>
        <v>17.35357917570499</v>
      </c>
      <c r="M201" s="7" t="str">
        <f>IF(L201=0,"Silencioso",IF(AND(L201&gt;0,L201&lt;100),"Baixa",IF(AND(L201&gt;=100,L201&lt;300),"Média",IF(AND(L201&gt;=300,L201&lt;500),"Alta",IF(L201&gt;=500,"Muito Alta","Avaliar")))))</f>
        <v>Baixa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21" ht="15.75" x14ac:dyDescent="0.25">
      <c r="A202" s="42">
        <v>197</v>
      </c>
      <c r="B202" s="7">
        <v>311783</v>
      </c>
      <c r="C202" s="17" t="s">
        <v>1118</v>
      </c>
      <c r="D202" s="36" t="s">
        <v>121</v>
      </c>
      <c r="E202" s="36" t="s">
        <v>232</v>
      </c>
      <c r="F202" s="12">
        <f>VLOOKUP(A202,Dengue!$1:$1048576,10,FALSE)</f>
        <v>4</v>
      </c>
      <c r="G202" s="12">
        <f>VLOOKUP($A202,Chik!$1:$1048576,10,FALSE)</f>
        <v>0</v>
      </c>
      <c r="H202" s="12">
        <f>VLOOKUP($A202,zika!$1:$1048576,10,FALSE)</f>
        <v>0</v>
      </c>
      <c r="I202" s="12">
        <f>H202+F202+G202</f>
        <v>4</v>
      </c>
      <c r="J202" s="11">
        <v>7595</v>
      </c>
      <c r="K202" s="58" t="s">
        <v>1121</v>
      </c>
      <c r="L202" s="8">
        <f>I202/J202*100000</f>
        <v>52.666227781435147</v>
      </c>
      <c r="M202" s="7" t="str">
        <f>IF(L202=0,"Silencioso",IF(AND(L202&gt;0,L202&lt;100),"Baixa",IF(AND(L202&gt;=100,L202&lt;300),"Média",IF(AND(L202&gt;=300,L202&lt;500),"Alta",IF(L202&gt;=500,"Muito Alta","Avaliar")))))</f>
        <v>Baixa</v>
      </c>
      <c r="N202" s="7" t="str">
        <f>VLOOKUP($B202,LIRAa!$1:$1048576,3,FALSE)</f>
        <v>Sem Informação</v>
      </c>
      <c r="O202" s="7" t="str">
        <f>VLOOKUP($B202,LIRAa!$1:$1048576,4,FALSE)</f>
        <v>Sem Informação</v>
      </c>
      <c r="P202" s="7" t="str">
        <f>VLOOKUP($B202,LIRAa!$1:$1048576,5,FALSE)</f>
        <v>Sem Informação</v>
      </c>
      <c r="S202" s="38"/>
    </row>
    <row r="203" spans="1:21" ht="15.75" x14ac:dyDescent="0.25">
      <c r="A203" s="42">
        <v>198</v>
      </c>
      <c r="B203" s="7">
        <v>311787</v>
      </c>
      <c r="C203" s="17" t="s">
        <v>1108</v>
      </c>
      <c r="D203" s="36" t="s">
        <v>98</v>
      </c>
      <c r="E203" s="36" t="s">
        <v>233</v>
      </c>
      <c r="F203" s="12">
        <f>VLOOKUP(A203,Dengue!$1:$1048576,10,FALSE)</f>
        <v>1</v>
      </c>
      <c r="G203" s="12">
        <f>VLOOKUP($A203,Chik!$1:$1048576,10,FALSE)</f>
        <v>0</v>
      </c>
      <c r="H203" s="12">
        <f>VLOOKUP($A203,zika!$1:$1048576,10,FALSE)</f>
        <v>0</v>
      </c>
      <c r="I203" s="12">
        <f>H203+F203+G203</f>
        <v>1</v>
      </c>
      <c r="J203" s="11">
        <v>6657</v>
      </c>
      <c r="K203" s="58" t="s">
        <v>1121</v>
      </c>
      <c r="L203" s="8">
        <f>I203/J203*100000</f>
        <v>15.021781583295779</v>
      </c>
      <c r="M203" s="7" t="str">
        <f>IF(L203=0,"Silencioso",IF(AND(L203&gt;0,L203&lt;100),"Baixa",IF(AND(L203&gt;=100,L203&lt;300),"Média",IF(AND(L203&gt;=300,L203&lt;500),"Alta",IF(L203&gt;=500,"Muito Alta","Avaliar")))))</f>
        <v>Baixa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>
        <f>VLOOKUP($B203,LIRAa!$1:$1048576,5,FALSE)</f>
        <v>0.9</v>
      </c>
      <c r="S203" s="38"/>
    </row>
    <row r="204" spans="1:21" ht="15.75" x14ac:dyDescent="0.25">
      <c r="A204" s="42">
        <v>199</v>
      </c>
      <c r="B204" s="7">
        <v>311790</v>
      </c>
      <c r="C204" s="17" t="s">
        <v>1114</v>
      </c>
      <c r="D204" s="36" t="s">
        <v>36</v>
      </c>
      <c r="E204" s="36" t="s">
        <v>234</v>
      </c>
      <c r="F204" s="12">
        <f>VLOOKUP(A204,Dengue!$1:$1048576,10,FALSE)</f>
        <v>4</v>
      </c>
      <c r="G204" s="12">
        <f>VLOOKUP($A204,Chik!$1:$1048576,10,FALSE)</f>
        <v>0</v>
      </c>
      <c r="H204" s="12">
        <f>VLOOKUP($A204,zika!$1:$1048576,10,FALSE)</f>
        <v>0</v>
      </c>
      <c r="I204" s="12">
        <f>H204+F204+G204</f>
        <v>4</v>
      </c>
      <c r="J204" s="11">
        <v>11813</v>
      </c>
      <c r="K204" s="58" t="s">
        <v>1121</v>
      </c>
      <c r="L204" s="8">
        <f>I204/J204*100000</f>
        <v>33.861000592567507</v>
      </c>
      <c r="M204" s="7" t="str">
        <f>IF(L204=0,"Silencioso",IF(AND(L204&gt;0,L204&lt;100),"Baixa",IF(AND(L204&gt;=100,L204&lt;300),"Média",IF(AND(L204&gt;=300,L204&lt;500),"Alta",IF(L204&gt;=500,"Muito Alta","Avaliar")))))</f>
        <v>Baixa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21" ht="15.75" x14ac:dyDescent="0.25">
      <c r="A205" s="42">
        <v>200</v>
      </c>
      <c r="B205" s="7">
        <v>311800</v>
      </c>
      <c r="C205" s="17" t="s">
        <v>1116</v>
      </c>
      <c r="D205" s="36" t="s">
        <v>41</v>
      </c>
      <c r="E205" s="36" t="s">
        <v>235</v>
      </c>
      <c r="F205" s="12">
        <f>VLOOKUP(A205,Dengue!$1:$1048576,10,FALSE)</f>
        <v>4</v>
      </c>
      <c r="G205" s="12">
        <f>VLOOKUP($A205,Chik!$1:$1048576,10,FALSE)</f>
        <v>0</v>
      </c>
      <c r="H205" s="12">
        <f>VLOOKUP($A205,zika!$1:$1048576,10,FALSE)</f>
        <v>0</v>
      </c>
      <c r="I205" s="12">
        <f>H205+F205+G205</f>
        <v>4</v>
      </c>
      <c r="J205" s="11">
        <v>54196</v>
      </c>
      <c r="K205" s="58" t="s">
        <v>1122</v>
      </c>
      <c r="L205" s="8">
        <f>I205/J205*100000</f>
        <v>7.3806184958299506</v>
      </c>
      <c r="M205" s="7" t="str">
        <f>IF(L205=0,"Silencioso",IF(AND(L205&gt;0,L205&lt;100),"Baixa",IF(AND(L205&gt;=100,L205&lt;300),"Média",IF(AND(L205&gt;=300,L205&lt;500),"Alta",IF(L205&gt;=500,"Muito Alta","Avaliar")))))</f>
        <v>Baixa</v>
      </c>
      <c r="N205" s="7">
        <f>VLOOKUP($B205,LIRAa!$1:$1048576,3,FALSE)</f>
        <v>0.9</v>
      </c>
      <c r="O205" s="7">
        <f>VLOOKUP($B205,LIRAa!$1:$1048576,4,FALSE)</f>
        <v>0.7</v>
      </c>
      <c r="P205" s="7" t="str">
        <f>VLOOKUP($B205,LIRAa!$1:$1048576,5,FALSE)</f>
        <v>Sem Informação</v>
      </c>
      <c r="S205" s="38"/>
    </row>
    <row r="206" spans="1:21" ht="15.75" x14ac:dyDescent="0.25">
      <c r="A206" s="42">
        <v>201</v>
      </c>
      <c r="B206" s="7">
        <v>311810</v>
      </c>
      <c r="C206" s="17" t="s">
        <v>432</v>
      </c>
      <c r="D206" s="36" t="s">
        <v>53</v>
      </c>
      <c r="E206" s="36" t="s">
        <v>236</v>
      </c>
      <c r="F206" s="12">
        <f>VLOOKUP(A206,Dengue!$1:$1048576,10,FALSE)</f>
        <v>0</v>
      </c>
      <c r="G206" s="12">
        <f>VLOOKUP($A206,Chik!$1:$1048576,10,FALSE)</f>
        <v>0</v>
      </c>
      <c r="H206" s="12">
        <f>VLOOKUP($A206,zika!$1:$1048576,10,FALSE)</f>
        <v>0</v>
      </c>
      <c r="I206" s="12">
        <f>H206+F206+G206</f>
        <v>0</v>
      </c>
      <c r="J206" s="11">
        <v>5044</v>
      </c>
      <c r="K206" s="58" t="s">
        <v>1121</v>
      </c>
      <c r="L206" s="8">
        <f>I206/J206*100000</f>
        <v>0</v>
      </c>
      <c r="M206" s="7" t="str">
        <f>IF(L206=0,"Silencioso",IF(AND(L206&gt;0,L206&lt;100),"Baixa",IF(AND(L206&gt;=100,L206&lt;300),"Média",IF(AND(L206&gt;=300,L206&lt;500),"Alta",IF(L206&gt;=500,"Muito Alta","Avaliar")))))</f>
        <v>Silencioso</v>
      </c>
      <c r="N206" s="7" t="str">
        <f>VLOOKUP($B206,LIRAa!$1:$1048576,3,FALSE)</f>
        <v>Sem Informação</v>
      </c>
      <c r="O206" s="7" t="str">
        <f>VLOOKUP($B206,LIRAa!$1:$1048576,4,FALSE)</f>
        <v>Sem Informação</v>
      </c>
      <c r="P206" s="7" t="str">
        <f>VLOOKUP($B206,LIRAa!$1:$1048576,5,FALSE)</f>
        <v>Sem Informação</v>
      </c>
      <c r="S206" s="38"/>
    </row>
    <row r="207" spans="1:21" ht="15.75" x14ac:dyDescent="0.25">
      <c r="A207" s="42">
        <v>202</v>
      </c>
      <c r="B207" s="7">
        <v>311820</v>
      </c>
      <c r="C207" s="17" t="s">
        <v>1111</v>
      </c>
      <c r="D207" s="36" t="s">
        <v>24</v>
      </c>
      <c r="E207" s="36" t="s">
        <v>237</v>
      </c>
      <c r="F207" s="12">
        <f>VLOOKUP(A207,Dengue!$1:$1048576,10,FALSE)</f>
        <v>28</v>
      </c>
      <c r="G207" s="12">
        <f>VLOOKUP($A207,Chik!$1:$1048576,10,FALSE)</f>
        <v>0</v>
      </c>
      <c r="H207" s="12">
        <f>VLOOKUP($A207,zika!$1:$1048576,10,FALSE)</f>
        <v>0</v>
      </c>
      <c r="I207" s="12">
        <f>H207+F207+G207</f>
        <v>28</v>
      </c>
      <c r="J207" s="11">
        <v>6908</v>
      </c>
      <c r="K207" s="58" t="s">
        <v>1121</v>
      </c>
      <c r="L207" s="8">
        <f>I207/J207*100000</f>
        <v>405.32715691951358</v>
      </c>
      <c r="M207" s="7" t="str">
        <f>IF(L207=0,"Silencioso",IF(AND(L207&gt;0,L207&lt;100),"Baixa",IF(AND(L207&gt;=100,L207&lt;300),"Média",IF(AND(L207&gt;=300,L207&lt;500),"Alta",IF(L207&gt;=500,"Muito Alta","Avaliar")))))</f>
        <v>Alta</v>
      </c>
      <c r="N207" s="7" t="str">
        <f>VLOOKUP($B207,LIRAa!$1:$1048576,3,FALSE)</f>
        <v>Sem Informação</v>
      </c>
      <c r="O207" s="7" t="str">
        <f>VLOOKUP($B207,LIRAa!$1:$1048576,4,FALSE)</f>
        <v>Sem Informação</v>
      </c>
      <c r="P207" s="7" t="str">
        <f>VLOOKUP($B207,LIRAa!$1:$1048576,5,FALSE)</f>
        <v>Sem Informação</v>
      </c>
      <c r="S207" s="38"/>
    </row>
    <row r="208" spans="1:21" ht="15.75" x14ac:dyDescent="0.25">
      <c r="A208" s="42">
        <v>203</v>
      </c>
      <c r="B208" s="7">
        <v>311830</v>
      </c>
      <c r="C208" s="17" t="s">
        <v>1116</v>
      </c>
      <c r="D208" s="36" t="s">
        <v>41</v>
      </c>
      <c r="E208" s="36" t="s">
        <v>238</v>
      </c>
      <c r="F208" s="12">
        <f>VLOOKUP(A208,Dengue!$1:$1048576,10,FALSE)</f>
        <v>2</v>
      </c>
      <c r="G208" s="12">
        <f>VLOOKUP($A208,Chik!$1:$1048576,10,FALSE)</f>
        <v>0</v>
      </c>
      <c r="H208" s="12">
        <f>VLOOKUP($A208,zika!$1:$1048576,10,FALSE)</f>
        <v>0</v>
      </c>
      <c r="I208" s="12">
        <f>H208+F208+G208</f>
        <v>2</v>
      </c>
      <c r="J208" s="11">
        <v>127539</v>
      </c>
      <c r="K208" s="58" t="s">
        <v>1124</v>
      </c>
      <c r="L208" s="8">
        <f>I208/J208*100000</f>
        <v>1.5681477822469991</v>
      </c>
      <c r="M208" s="7" t="str">
        <f>IF(L208=0,"Silencioso",IF(AND(L208&gt;0,L208&lt;100),"Baixa",IF(AND(L208&gt;=100,L208&lt;300),"Média",IF(AND(L208&gt;=300,L208&lt;500),"Alta",IF(L208&gt;=500,"Muito Alta","Avaliar")))))</f>
        <v>Baixa</v>
      </c>
      <c r="N208" s="7">
        <f>VLOOKUP($B208,LIRAa!$1:$1048576,3,FALSE)</f>
        <v>0.1</v>
      </c>
      <c r="O208" s="7">
        <f>VLOOKUP($B208,LIRAa!$1:$1048576,4,FALSE)</f>
        <v>0.5</v>
      </c>
      <c r="P208" s="7" t="str">
        <f>VLOOKUP($B208,LIRAa!$1:$1048576,5,FALSE)</f>
        <v>Sem Informação</v>
      </c>
      <c r="S208" s="38"/>
    </row>
    <row r="209" spans="1:21" ht="15.75" x14ac:dyDescent="0.25">
      <c r="A209" s="42">
        <v>204</v>
      </c>
      <c r="B209" s="7">
        <v>311840</v>
      </c>
      <c r="C209" s="17" t="s">
        <v>1110</v>
      </c>
      <c r="D209" s="36" t="s">
        <v>22</v>
      </c>
      <c r="E209" s="36" t="s">
        <v>239</v>
      </c>
      <c r="F209" s="12">
        <f>VLOOKUP(A209,Dengue!$1:$1048576,10,FALSE)</f>
        <v>59</v>
      </c>
      <c r="G209" s="12">
        <f>VLOOKUP($A209,Chik!$1:$1048576,10,FALSE)</f>
        <v>0</v>
      </c>
      <c r="H209" s="12">
        <f>VLOOKUP($A209,zika!$1:$1048576,10,FALSE)</f>
        <v>0</v>
      </c>
      <c r="I209" s="12">
        <f>H209+F209+G209</f>
        <v>59</v>
      </c>
      <c r="J209" s="11">
        <v>22892</v>
      </c>
      <c r="K209" s="58" t="s">
        <v>1121</v>
      </c>
      <c r="L209" s="8">
        <f>I209/J209*100000</f>
        <v>257.73195876288662</v>
      </c>
      <c r="M209" s="7" t="str">
        <f>IF(L209=0,"Silencioso",IF(AND(L209&gt;0,L209&lt;100),"Baixa",IF(AND(L209&gt;=100,L209&lt;300),"Média",IF(AND(L209&gt;=300,L209&lt;500),"Alta",IF(L209&gt;=500,"Muito Alta","Avaliar")))))</f>
        <v>Média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21" ht="15.75" x14ac:dyDescent="0.25">
      <c r="A210" s="42">
        <v>205</v>
      </c>
      <c r="B210" s="7">
        <v>311850</v>
      </c>
      <c r="C210" s="17" t="s">
        <v>1114</v>
      </c>
      <c r="D210" s="36" t="s">
        <v>36</v>
      </c>
      <c r="E210" s="36" t="s">
        <v>240</v>
      </c>
      <c r="F210" s="12">
        <f>VLOOKUP(A210,Dengue!$1:$1048576,10,FALSE)</f>
        <v>0</v>
      </c>
      <c r="G210" s="12">
        <f>VLOOKUP($A210,Chik!$1:$1048576,10,FALSE)</f>
        <v>0</v>
      </c>
      <c r="H210" s="12">
        <f>VLOOKUP($A210,zika!$1:$1048576,10,FALSE)</f>
        <v>0</v>
      </c>
      <c r="I210" s="12">
        <f>H210+F210+G210</f>
        <v>0</v>
      </c>
      <c r="J210" s="11">
        <v>1782</v>
      </c>
      <c r="K210" s="58" t="s">
        <v>1121</v>
      </c>
      <c r="L210" s="8">
        <f>I210/J210*100000</f>
        <v>0</v>
      </c>
      <c r="M210" s="7" t="str">
        <f>IF(L210=0,"Silencioso",IF(AND(L210&gt;0,L210&lt;100),"Baixa",IF(AND(L210&gt;=100,L210&lt;300),"Média",IF(AND(L210&gt;=300,L210&lt;500),"Alta",IF(L210&gt;=500,"Muito Alta","Avaliar")))))</f>
        <v>Silencioso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21" ht="15.75" x14ac:dyDescent="0.25">
      <c r="A211" s="42">
        <v>206</v>
      </c>
      <c r="B211" s="7">
        <v>311860</v>
      </c>
      <c r="C211" s="17" t="s">
        <v>1108</v>
      </c>
      <c r="D211" s="36" t="s">
        <v>98</v>
      </c>
      <c r="E211" s="46" t="s">
        <v>241</v>
      </c>
      <c r="F211" s="12">
        <f>VLOOKUP(A211,Dengue!$1:$1048576,10,FALSE)</f>
        <v>205</v>
      </c>
      <c r="G211" s="12">
        <f>VLOOKUP($A211,Chik!$1:$1048576,10,FALSE)</f>
        <v>0</v>
      </c>
      <c r="H211" s="12">
        <f>VLOOKUP($A211,zika!$1:$1048576,10,FALSE)</f>
        <v>1</v>
      </c>
      <c r="I211" s="12">
        <f>H211+F211+G211</f>
        <v>206</v>
      </c>
      <c r="J211" s="11">
        <v>659070</v>
      </c>
      <c r="K211" s="58" t="s">
        <v>1125</v>
      </c>
      <c r="L211" s="8">
        <f>I211/J211*100000</f>
        <v>31.256163988650673</v>
      </c>
      <c r="M211" s="7" t="str">
        <f>IF(L211=0,"Silencioso",IF(AND(L211&gt;0,L211&lt;100),"Baixa",IF(AND(L211&gt;=100,L211&lt;300),"Média",IF(AND(L211&gt;=300,L211&lt;500),"Alta",IF(L211&gt;=500,"Muito Alta","Avaliar")))))</f>
        <v>Baixa</v>
      </c>
      <c r="N211" s="7">
        <f>VLOOKUP($B211,LIRAa!$1:$1048576,3,FALSE)</f>
        <v>0.5</v>
      </c>
      <c r="O211" s="7">
        <f>VLOOKUP($B211,LIRAa!$1:$1048576,4,FALSE)</f>
        <v>1.1000000000000001</v>
      </c>
      <c r="P211" s="7">
        <f>VLOOKUP($B211,LIRAa!$1:$1048576,5,FALSE)</f>
        <v>1.1000000000000001</v>
      </c>
      <c r="S211" s="38"/>
    </row>
    <row r="212" spans="1:21" ht="15.75" x14ac:dyDescent="0.25">
      <c r="A212" s="42">
        <v>207</v>
      </c>
      <c r="B212" s="7">
        <v>311870</v>
      </c>
      <c r="C212" s="17" t="s">
        <v>1114</v>
      </c>
      <c r="D212" s="36" t="s">
        <v>33</v>
      </c>
      <c r="E212" s="36" t="s">
        <v>242</v>
      </c>
      <c r="F212" s="12">
        <f>VLOOKUP(A212,Dengue!$1:$1048576,10,FALSE)</f>
        <v>0</v>
      </c>
      <c r="G212" s="12">
        <f>VLOOKUP($A212,Chik!$1:$1048576,10,FALSE)</f>
        <v>0</v>
      </c>
      <c r="H212" s="12">
        <f>VLOOKUP($A212,zika!$1:$1048576,10,FALSE)</f>
        <v>0</v>
      </c>
      <c r="I212" s="12">
        <f>H212+F212+G212</f>
        <v>0</v>
      </c>
      <c r="J212" s="11">
        <v>9191</v>
      </c>
      <c r="K212" s="58" t="s">
        <v>1121</v>
      </c>
      <c r="L212" s="8">
        <f>I212/J212*100000</f>
        <v>0</v>
      </c>
      <c r="M212" s="7" t="str">
        <f>IF(L212=0,"Silencioso",IF(AND(L212&gt;0,L212&lt;100),"Baixa",IF(AND(L212&gt;=100,L212&lt;300),"Média",IF(AND(L212&gt;=300,L212&lt;500),"Alta",IF(L212&gt;=500,"Muito Alta","Avaliar")))))</f>
        <v>Silencioso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21" ht="15.75" x14ac:dyDescent="0.25">
      <c r="A213" s="42">
        <v>208</v>
      </c>
      <c r="B213" s="7">
        <v>311880</v>
      </c>
      <c r="C213" s="17" t="s">
        <v>1118</v>
      </c>
      <c r="D213" s="36" t="s">
        <v>102</v>
      </c>
      <c r="E213" s="36" t="s">
        <v>243</v>
      </c>
      <c r="F213" s="12">
        <f>VLOOKUP(A213,Dengue!$1:$1048576,10,FALSE)</f>
        <v>0</v>
      </c>
      <c r="G213" s="12">
        <f>VLOOKUP($A213,Chik!$1:$1048576,10,FALSE)</f>
        <v>0</v>
      </c>
      <c r="H213" s="12">
        <f>VLOOKUP($A213,zika!$1:$1048576,10,FALSE)</f>
        <v>0</v>
      </c>
      <c r="I213" s="12">
        <f>H213+F213+G213</f>
        <v>0</v>
      </c>
      <c r="J213" s="11">
        <v>26592</v>
      </c>
      <c r="K213" s="58" t="s">
        <v>1122</v>
      </c>
      <c r="L213" s="8">
        <f>I213/J213*100000</f>
        <v>0</v>
      </c>
      <c r="M213" s="7" t="str">
        <f>IF(L213=0,"Silencioso",IF(AND(L213&gt;0,L213&lt;100),"Baixa",IF(AND(L213&gt;=100,L213&lt;300),"Média",IF(AND(L213&gt;=300,L213&lt;500),"Alta",IF(L213&gt;=500,"Muito Alta","Avaliar")))))</f>
        <v>Silencioso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>
        <f>VLOOKUP($B213,LIRAa!$1:$1048576,5,FALSE)</f>
        <v>8.4</v>
      </c>
      <c r="S213" s="38"/>
    </row>
    <row r="214" spans="1:21" ht="15.75" x14ac:dyDescent="0.25">
      <c r="A214" s="42">
        <v>209</v>
      </c>
      <c r="B214" s="7">
        <v>311890</v>
      </c>
      <c r="C214" s="17" t="s">
        <v>1108</v>
      </c>
      <c r="D214" s="36" t="s">
        <v>11</v>
      </c>
      <c r="E214" s="36" t="s">
        <v>244</v>
      </c>
      <c r="F214" s="12">
        <f>VLOOKUP(A214,Dengue!$1:$1048576,10,FALSE)</f>
        <v>8</v>
      </c>
      <c r="G214" s="12">
        <f>VLOOKUP($A214,Chik!$1:$1048576,10,FALSE)</f>
        <v>0</v>
      </c>
      <c r="H214" s="12">
        <f>VLOOKUP($A214,zika!$1:$1048576,10,FALSE)</f>
        <v>0</v>
      </c>
      <c r="I214" s="12">
        <f>H214+F214+G214</f>
        <v>8</v>
      </c>
      <c r="J214" s="11">
        <v>8883</v>
      </c>
      <c r="K214" s="58" t="s">
        <v>1121</v>
      </c>
      <c r="L214" s="8">
        <f>I214/J214*100000</f>
        <v>90.059664527749632</v>
      </c>
      <c r="M214" s="7" t="str">
        <f>IF(L214=0,"Silencioso",IF(AND(L214&gt;0,L214&lt;100),"Baixa",IF(AND(L214&gt;=100,L214&lt;300),"Média",IF(AND(L214&gt;=300,L214&lt;500),"Alta",IF(L214&gt;=500,"Muito Alta","Avaliar")))))</f>
        <v>Baixa</v>
      </c>
      <c r="N214" s="7" t="str">
        <f>VLOOKUP($B214,LIRAa!$1:$1048576,3,FALSE)</f>
        <v>Sem Informação</v>
      </c>
      <c r="O214" s="7" t="str">
        <f>VLOOKUP($B214,LIRAa!$1:$1048576,4,FALSE)</f>
        <v>Sem Informação</v>
      </c>
      <c r="P214" s="7" t="str">
        <f>VLOOKUP($B214,LIRAa!$1:$1048576,5,FALSE)</f>
        <v>Sem Informação</v>
      </c>
      <c r="S214" s="38"/>
    </row>
    <row r="215" spans="1:21" ht="15.75" x14ac:dyDescent="0.25">
      <c r="A215" s="42">
        <v>210</v>
      </c>
      <c r="B215" s="7">
        <v>311900</v>
      </c>
      <c r="C215" s="17" t="s">
        <v>1114</v>
      </c>
      <c r="D215" s="36" t="s">
        <v>33</v>
      </c>
      <c r="E215" s="36" t="s">
        <v>245</v>
      </c>
      <c r="F215" s="12">
        <f>VLOOKUP(A215,Dengue!$1:$1048576,10,FALSE)</f>
        <v>0</v>
      </c>
      <c r="G215" s="12">
        <f>VLOOKUP($A215,Chik!$1:$1048576,10,FALSE)</f>
        <v>0</v>
      </c>
      <c r="H215" s="12">
        <f>VLOOKUP($A215,zika!$1:$1048576,10,FALSE)</f>
        <v>0</v>
      </c>
      <c r="I215" s="12">
        <f>H215+F215+G215</f>
        <v>0</v>
      </c>
      <c r="J215" s="11">
        <v>3534</v>
      </c>
      <c r="K215" s="58" t="s">
        <v>1121</v>
      </c>
      <c r="L215" s="8">
        <f>I215/J215*100000</f>
        <v>0</v>
      </c>
      <c r="M215" s="7" t="str">
        <f>IF(L215=0,"Silencioso",IF(AND(L215&gt;0,L215&lt;100),"Baixa",IF(AND(L215&gt;=100,L215&lt;300),"Média",IF(AND(L215&gt;=300,L215&lt;500),"Alta",IF(L215&gt;=500,"Muito Alta","Avaliar")))))</f>
        <v>Silencioso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38"/>
    </row>
    <row r="216" spans="1:21" ht="15.75" x14ac:dyDescent="0.25">
      <c r="A216" s="42">
        <v>211</v>
      </c>
      <c r="B216" s="7">
        <v>311910</v>
      </c>
      <c r="C216" s="17" t="s">
        <v>1108</v>
      </c>
      <c r="D216" s="36" t="s">
        <v>11</v>
      </c>
      <c r="E216" s="36" t="s">
        <v>246</v>
      </c>
      <c r="F216" s="12">
        <f>VLOOKUP(A216,Dengue!$1:$1048576,10,FALSE)</f>
        <v>1</v>
      </c>
      <c r="G216" s="12">
        <f>VLOOKUP($A216,Chik!$1:$1048576,10,FALSE)</f>
        <v>0</v>
      </c>
      <c r="H216" s="12">
        <f>VLOOKUP($A216,zika!$1:$1048576,10,FALSE)</f>
        <v>0</v>
      </c>
      <c r="I216" s="12">
        <f>H216+F216+G216</f>
        <v>1</v>
      </c>
      <c r="J216" s="11">
        <v>23797</v>
      </c>
      <c r="K216" s="58" t="s">
        <v>1121</v>
      </c>
      <c r="L216" s="8">
        <f>I216/J216*100000</f>
        <v>4.2022103626507539</v>
      </c>
      <c r="M216" s="7" t="str">
        <f>IF(L216=0,"Silencioso",IF(AND(L216&gt;0,L216&lt;100),"Baixa",IF(AND(L216&gt;=100,L216&lt;300),"Média",IF(AND(L216&gt;=300,L216&lt;500),"Alta",IF(L216&gt;=500,"Muito Alta","Avaliar")))))</f>
        <v>Baixa</v>
      </c>
      <c r="N216" s="7" t="str">
        <f>VLOOKUP($B216,LIRAa!$1:$1048576,3,FALSE)</f>
        <v>Sem Informação</v>
      </c>
      <c r="O216" s="7" t="str">
        <f>VLOOKUP($B216,LIRAa!$1:$1048576,4,FALSE)</f>
        <v>Sem Informação</v>
      </c>
      <c r="P216" s="7" t="str">
        <f>VLOOKUP($B216,LIRAa!$1:$1048576,5,FALSE)</f>
        <v>Sem Informação</v>
      </c>
      <c r="S216" s="38"/>
    </row>
    <row r="217" spans="1:21" ht="15.75" x14ac:dyDescent="0.25">
      <c r="A217" s="42">
        <v>212</v>
      </c>
      <c r="B217" s="7">
        <v>311920</v>
      </c>
      <c r="C217" s="17" t="s">
        <v>1110</v>
      </c>
      <c r="D217" s="36" t="s">
        <v>22</v>
      </c>
      <c r="E217" s="36" t="s">
        <v>247</v>
      </c>
      <c r="F217" s="12">
        <f>VLOOKUP(A217,Dengue!$1:$1048576,10,FALSE)</f>
        <v>15</v>
      </c>
      <c r="G217" s="12">
        <f>VLOOKUP($A217,Chik!$1:$1048576,10,FALSE)</f>
        <v>1</v>
      </c>
      <c r="H217" s="12">
        <f>VLOOKUP($A217,zika!$1:$1048576,10,FALSE)</f>
        <v>0</v>
      </c>
      <c r="I217" s="12">
        <f>H217+F217+G217</f>
        <v>16</v>
      </c>
      <c r="J217" s="11">
        <v>10040</v>
      </c>
      <c r="K217" s="58" t="s">
        <v>1121</v>
      </c>
      <c r="L217" s="8">
        <f>I217/J217*100000</f>
        <v>159.36254980079681</v>
      </c>
      <c r="M217" s="7" t="str">
        <f>IF(L217=0,"Silencioso",IF(AND(L217&gt;0,L217&lt;100),"Baixa",IF(AND(L217&gt;=100,L217&lt;300),"Média",IF(AND(L217&gt;=300,L217&lt;500),"Alta",IF(L217&gt;=500,"Muito Alta","Avaliar")))))</f>
        <v>Média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38"/>
    </row>
    <row r="218" spans="1:21" ht="15.75" x14ac:dyDescent="0.25">
      <c r="A218" s="42">
        <v>213</v>
      </c>
      <c r="B218" s="7">
        <v>311930</v>
      </c>
      <c r="C218" s="17" t="s">
        <v>1107</v>
      </c>
      <c r="D218" s="36" t="s">
        <v>8</v>
      </c>
      <c r="E218" s="36" t="s">
        <v>248</v>
      </c>
      <c r="F218" s="12">
        <f>VLOOKUP(A218,Dengue!$1:$1048576,10,FALSE)</f>
        <v>36</v>
      </c>
      <c r="G218" s="12">
        <f>VLOOKUP($A218,Chik!$1:$1048576,10,FALSE)</f>
        <v>0</v>
      </c>
      <c r="H218" s="12">
        <f>VLOOKUP($A218,zika!$1:$1048576,10,FALSE)</f>
        <v>0</v>
      </c>
      <c r="I218" s="12">
        <f>H218+F218+G218</f>
        <v>36</v>
      </c>
      <c r="J218" s="11">
        <v>27982</v>
      </c>
      <c r="K218" s="58" t="s">
        <v>1122</v>
      </c>
      <c r="L218" s="8">
        <f>I218/J218*100000</f>
        <v>128.65413480094347</v>
      </c>
      <c r="M218" s="7" t="str">
        <f>IF(L218=0,"Silencioso",IF(AND(L218&gt;0,L218&lt;100),"Baixa",IF(AND(L218&gt;=100,L218&lt;300),"Média",IF(AND(L218&gt;=300,L218&lt;500),"Alta",IF(L218&gt;=500,"Muito Alta","Avaliar")))))</f>
        <v>Média</v>
      </c>
      <c r="N218" s="7">
        <f>VLOOKUP($B218,LIRAa!$1:$1048576,3,FALSE)</f>
        <v>0</v>
      </c>
      <c r="O218" s="7">
        <f>VLOOKUP($B218,LIRAa!$1:$1048576,4,FALSE)</f>
        <v>0.2</v>
      </c>
      <c r="P218" s="7">
        <f>VLOOKUP($B218,LIRAa!$1:$1048576,5,FALSE)</f>
        <v>0.2</v>
      </c>
      <c r="S218" s="38"/>
    </row>
    <row r="219" spans="1:21" ht="15.75" x14ac:dyDescent="0.25">
      <c r="A219" s="42">
        <v>214</v>
      </c>
      <c r="B219" s="7">
        <v>311940</v>
      </c>
      <c r="C219" s="17" t="s">
        <v>1110</v>
      </c>
      <c r="D219" s="36" t="s">
        <v>20</v>
      </c>
      <c r="E219" s="36" t="s">
        <v>20</v>
      </c>
      <c r="F219" s="12">
        <f>VLOOKUP(A219,Dengue!$1:$1048576,10,FALSE)</f>
        <v>21</v>
      </c>
      <c r="G219" s="12">
        <f>VLOOKUP($A219,Chik!$1:$1048576,10,FALSE)</f>
        <v>21</v>
      </c>
      <c r="H219" s="12">
        <f>VLOOKUP($A219,zika!$1:$1048576,10,FALSE)</f>
        <v>0</v>
      </c>
      <c r="I219" s="12">
        <f>H219+F219+G219</f>
        <v>42</v>
      </c>
      <c r="J219" s="11">
        <v>109405</v>
      </c>
      <c r="K219" s="58" t="s">
        <v>1124</v>
      </c>
      <c r="L219" s="8">
        <f>I219/J219*100000</f>
        <v>38.38947031671313</v>
      </c>
      <c r="M219" s="7" t="str">
        <f>IF(L219=0,"Silencioso",IF(AND(L219&gt;0,L219&lt;100),"Baixa",IF(AND(L219&gt;=100,L219&lt;300),"Média",IF(AND(L219&gt;=300,L219&lt;500),"Alta",IF(L219&gt;=500,"Muito Alta","Avaliar")))))</f>
        <v>Baixa</v>
      </c>
      <c r="N219" s="7">
        <f>VLOOKUP($B219,LIRAa!$1:$1048576,3,FALSE)</f>
        <v>0.6</v>
      </c>
      <c r="O219" s="7">
        <f>VLOOKUP($B219,LIRAa!$1:$1048576,4,FALSE)</f>
        <v>0.7</v>
      </c>
      <c r="P219" s="7">
        <f>VLOOKUP($B219,LIRAa!$1:$1048576,5,FALSE)</f>
        <v>0.8</v>
      </c>
      <c r="S219" s="38"/>
    </row>
    <row r="220" spans="1:21" ht="15.75" x14ac:dyDescent="0.25">
      <c r="A220" s="42">
        <v>215</v>
      </c>
      <c r="B220" s="7">
        <v>311950</v>
      </c>
      <c r="C220" s="17" t="s">
        <v>432</v>
      </c>
      <c r="D220" s="36" t="s">
        <v>53</v>
      </c>
      <c r="E220" s="36" t="s">
        <v>249</v>
      </c>
      <c r="F220" s="12">
        <f>VLOOKUP(A220,Dengue!$1:$1048576,10,FALSE)</f>
        <v>0</v>
      </c>
      <c r="G220" s="12">
        <f>VLOOKUP($A220,Chik!$1:$1048576,10,FALSE)</f>
        <v>0</v>
      </c>
      <c r="H220" s="12">
        <f>VLOOKUP($A220,zika!$1:$1048576,10,FALSE)</f>
        <v>0</v>
      </c>
      <c r="I220" s="12">
        <f>H220+F220+G220</f>
        <v>0</v>
      </c>
      <c r="J220" s="11">
        <v>9228</v>
      </c>
      <c r="K220" s="58" t="s">
        <v>1121</v>
      </c>
      <c r="L220" s="8">
        <f>I220/J220*100000</f>
        <v>0</v>
      </c>
      <c r="M220" s="7" t="str">
        <f>IF(L220=0,"Silencioso",IF(AND(L220&gt;0,L220&lt;100),"Baixa",IF(AND(L220&gt;=100,L220&lt;300),"Média",IF(AND(L220&gt;=300,L220&lt;500),"Alta",IF(L220&gt;=500,"Muito Alta","Avaliar")))))</f>
        <v>Silencioso</v>
      </c>
      <c r="N220" s="7" t="str">
        <f>VLOOKUP($B220,LIRAa!$1:$1048576,3,FALSE)</f>
        <v>Sem Informação</v>
      </c>
      <c r="O220" s="7" t="str">
        <f>VLOOKUP($B220,LIRAa!$1:$1048576,4,FALSE)</f>
        <v>Sem Informação</v>
      </c>
      <c r="P220" s="7" t="str">
        <f>VLOOKUP($B220,LIRAa!$1:$1048576,5,FALSE)</f>
        <v>Sem Informação</v>
      </c>
      <c r="S220" s="38"/>
    </row>
    <row r="221" spans="1:21" ht="15.75" x14ac:dyDescent="0.25">
      <c r="A221" s="42">
        <v>216</v>
      </c>
      <c r="B221" s="7">
        <v>311960</v>
      </c>
      <c r="C221" s="17" t="s">
        <v>1115</v>
      </c>
      <c r="D221" s="36" t="s">
        <v>57</v>
      </c>
      <c r="E221" s="36" t="s">
        <v>250</v>
      </c>
      <c r="F221" s="12">
        <f>VLOOKUP(A221,Dengue!$1:$1048576,10,FALSE)</f>
        <v>0</v>
      </c>
      <c r="G221" s="12">
        <f>VLOOKUP($A221,Chik!$1:$1048576,10,FALSE)</f>
        <v>0</v>
      </c>
      <c r="H221" s="12">
        <f>VLOOKUP($A221,zika!$1:$1048576,10,FALSE)</f>
        <v>0</v>
      </c>
      <c r="I221" s="12">
        <f>H221+F221+G221</f>
        <v>0</v>
      </c>
      <c r="J221" s="11">
        <v>3080</v>
      </c>
      <c r="K221" s="58" t="s">
        <v>1121</v>
      </c>
      <c r="L221" s="8">
        <f>I221/J221*100000</f>
        <v>0</v>
      </c>
      <c r="M221" s="7" t="str">
        <f>IF(L221=0,"Silencioso",IF(AND(L221&gt;0,L221&lt;100),"Baixa",IF(AND(L221&gt;=100,L221&lt;300),"Média",IF(AND(L221&gt;=300,L221&lt;500),"Alta",IF(L221&gt;=500,"Muito Alta","Avaliar")))))</f>
        <v>Silencioso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21" ht="15.75" x14ac:dyDescent="0.25">
      <c r="A222" s="42">
        <v>217</v>
      </c>
      <c r="B222" s="7">
        <v>311970</v>
      </c>
      <c r="C222" s="17" t="s">
        <v>1116</v>
      </c>
      <c r="D222" s="36" t="s">
        <v>94</v>
      </c>
      <c r="E222" s="36" t="s">
        <v>251</v>
      </c>
      <c r="F222" s="12">
        <f>VLOOKUP(A222,Dengue!$1:$1048576,10,FALSE)</f>
        <v>0</v>
      </c>
      <c r="G222" s="12">
        <f>VLOOKUP($A222,Chik!$1:$1048576,10,FALSE)</f>
        <v>0</v>
      </c>
      <c r="H222" s="12">
        <f>VLOOKUP($A222,zika!$1:$1048576,10,FALSE)</f>
        <v>0</v>
      </c>
      <c r="I222" s="12">
        <f>H222+F222+G222</f>
        <v>0</v>
      </c>
      <c r="J222" s="11">
        <v>3426</v>
      </c>
      <c r="K222" s="58" t="s">
        <v>1121</v>
      </c>
      <c r="L222" s="8">
        <f>I222/J222*100000</f>
        <v>0</v>
      </c>
      <c r="M222" s="7" t="str">
        <f>IF(L222=0,"Silencioso",IF(AND(L222&gt;0,L222&lt;100),"Baixa",IF(AND(L222&gt;=100,L222&lt;300),"Média",IF(AND(L222&gt;=300,L222&lt;500),"Alta",IF(L222&gt;=500,"Muito Alta","Avaliar")))))</f>
        <v>Silencioso</v>
      </c>
      <c r="N222" s="7" t="str">
        <f>VLOOKUP($B222,LIRAa!$1:$1048576,3,FALSE)</f>
        <v>Sem Informação</v>
      </c>
      <c r="O222" s="7" t="str">
        <f>VLOOKUP($B222,LIRAa!$1:$1048576,4,FALSE)</f>
        <v>Sem Informação</v>
      </c>
      <c r="P222" s="7" t="str">
        <f>VLOOKUP($B222,LIRAa!$1:$1048576,5,FALSE)</f>
        <v>Sem Informação</v>
      </c>
      <c r="S222" s="38"/>
    </row>
    <row r="223" spans="1:21" ht="15.75" x14ac:dyDescent="0.25">
      <c r="A223" s="42">
        <v>218</v>
      </c>
      <c r="B223" s="7">
        <v>311980</v>
      </c>
      <c r="C223" s="17" t="s">
        <v>1112</v>
      </c>
      <c r="D223" s="36" t="s">
        <v>26</v>
      </c>
      <c r="E223" s="36" t="s">
        <v>252</v>
      </c>
      <c r="F223" s="12">
        <f>VLOOKUP(A223,Dengue!$1:$1048576,10,FALSE)</f>
        <v>0</v>
      </c>
      <c r="G223" s="12">
        <f>VLOOKUP($A223,Chik!$1:$1048576,10,FALSE)</f>
        <v>0</v>
      </c>
      <c r="H223" s="12">
        <f>VLOOKUP($A223,zika!$1:$1048576,10,FALSE)</f>
        <v>0</v>
      </c>
      <c r="I223" s="12">
        <f>H223+F223+G223</f>
        <v>0</v>
      </c>
      <c r="J223" s="11">
        <v>3241</v>
      </c>
      <c r="K223" s="58" t="s">
        <v>1121</v>
      </c>
      <c r="L223" s="8">
        <f>I223/J223*100000</f>
        <v>0</v>
      </c>
      <c r="M223" s="7" t="str">
        <f>IF(L223=0,"Silencioso",IF(AND(L223&gt;0,L223&lt;100),"Baixa",IF(AND(L223&gt;=100,L223&lt;300),"Média",IF(AND(L223&gt;=300,L223&lt;500),"Alta",IF(L223&gt;=500,"Muito Alta","Avaliar")))))</f>
        <v>Silencioso</v>
      </c>
      <c r="N223" s="7" t="str">
        <f>VLOOKUP($B223,LIRAa!$1:$1048576,3,FALSE)</f>
        <v>Sem Informação</v>
      </c>
      <c r="O223" s="7" t="str">
        <f>VLOOKUP($B223,LIRAa!$1:$1048576,4,FALSE)</f>
        <v>Sem Informação</v>
      </c>
      <c r="P223" s="7" t="str">
        <f>VLOOKUP($B223,LIRAa!$1:$1048576,5,FALSE)</f>
        <v>Sem Informação</v>
      </c>
      <c r="S223" s="38"/>
    </row>
    <row r="224" spans="1:21" ht="15.75" x14ac:dyDescent="0.25">
      <c r="A224" s="42">
        <v>219</v>
      </c>
      <c r="B224" s="7">
        <v>311990</v>
      </c>
      <c r="C224" s="17" t="s">
        <v>1114</v>
      </c>
      <c r="D224" s="36" t="s">
        <v>36</v>
      </c>
      <c r="E224" s="36" t="s">
        <v>253</v>
      </c>
      <c r="F224" s="12">
        <f>VLOOKUP(A224,Dengue!$1:$1048576,10,FALSE)</f>
        <v>0</v>
      </c>
      <c r="G224" s="12">
        <f>VLOOKUP($A224,Chik!$1:$1048576,10,FALSE)</f>
        <v>0</v>
      </c>
      <c r="H224" s="12">
        <f>VLOOKUP($A224,zika!$1:$1048576,10,FALSE)</f>
        <v>0</v>
      </c>
      <c r="I224" s="12">
        <f>H224+F224+G224</f>
        <v>0</v>
      </c>
      <c r="J224" s="11">
        <v>3714</v>
      </c>
      <c r="K224" s="58" t="s">
        <v>1121</v>
      </c>
      <c r="L224" s="8">
        <f>I224/J224*100000</f>
        <v>0</v>
      </c>
      <c r="M224" s="7" t="str">
        <f>IF(L224=0,"Silencioso",IF(AND(L224&gt;0,L224&lt;100),"Baixa",IF(AND(L224&gt;=100,L224&lt;300),"Média",IF(AND(L224&gt;=300,L224&lt;500),"Alta",IF(L224&gt;=500,"Muito Alta","Avaliar")))))</f>
        <v>Silencioso</v>
      </c>
      <c r="N224" s="7" t="str">
        <f>VLOOKUP($B224,LIRAa!$1:$1048576,3,FALSE)</f>
        <v>Sem Informação</v>
      </c>
      <c r="O224" s="7" t="str">
        <f>VLOOKUP($B224,LIRAa!$1:$1048576,4,FALSE)</f>
        <v>Sem Informação</v>
      </c>
      <c r="P224" s="7" t="str">
        <f>VLOOKUP($B224,LIRAa!$1:$1048576,5,FALSE)</f>
        <v>Sem Informação</v>
      </c>
      <c r="S224" s="78"/>
      <c r="T224" s="78"/>
      <c r="U224" s="78"/>
    </row>
    <row r="225" spans="1:19" ht="15.75" x14ac:dyDescent="0.25">
      <c r="A225" s="42">
        <v>220</v>
      </c>
      <c r="B225" s="7">
        <v>311995</v>
      </c>
      <c r="C225" s="17" t="s">
        <v>1112</v>
      </c>
      <c r="D225" s="36" t="s">
        <v>26</v>
      </c>
      <c r="E225" s="36" t="s">
        <v>254</v>
      </c>
      <c r="F225" s="12">
        <f>VLOOKUP(A225,Dengue!$1:$1048576,10,FALSE)</f>
        <v>0</v>
      </c>
      <c r="G225" s="12">
        <f>VLOOKUP($A225,Chik!$1:$1048576,10,FALSE)</f>
        <v>0</v>
      </c>
      <c r="H225" s="12">
        <f>VLOOKUP($A225,zika!$1:$1048576,10,FALSE)</f>
        <v>0</v>
      </c>
      <c r="I225" s="12">
        <f>H225+F225+G225</f>
        <v>0</v>
      </c>
      <c r="J225" s="11">
        <v>6290</v>
      </c>
      <c r="K225" s="58" t="s">
        <v>1121</v>
      </c>
      <c r="L225" s="8">
        <f>I225/J225*100000</f>
        <v>0</v>
      </c>
      <c r="M225" s="7" t="str">
        <f>IF(L225=0,"Silencioso",IF(AND(L225&gt;0,L225&lt;100),"Baixa",IF(AND(L225&gt;=100,L225&lt;300),"Média",IF(AND(L225&gt;=300,L225&lt;500),"Alta",IF(L225&gt;=500,"Muito Alta","Avaliar")))))</f>
        <v>Silencioso</v>
      </c>
      <c r="N225" s="7" t="str">
        <f>VLOOKUP($B225,LIRAa!$1:$1048576,3,FALSE)</f>
        <v>Sem Informação</v>
      </c>
      <c r="O225" s="7" t="str">
        <f>VLOOKUP($B225,LIRAa!$1:$1048576,4,FALSE)</f>
        <v>Sem Informação</v>
      </c>
      <c r="P225" s="7" t="str">
        <f>VLOOKUP($B225,LIRAa!$1:$1048576,5,FALSE)</f>
        <v>Sem Informação</v>
      </c>
      <c r="S225" s="38"/>
    </row>
    <row r="226" spans="1:19" ht="15.75" x14ac:dyDescent="0.25">
      <c r="A226" s="42">
        <v>221</v>
      </c>
      <c r="B226" s="7">
        <v>312000</v>
      </c>
      <c r="C226" s="17" t="s">
        <v>1110</v>
      </c>
      <c r="D226" s="36" t="s">
        <v>20</v>
      </c>
      <c r="E226" s="36" t="s">
        <v>255</v>
      </c>
      <c r="F226" s="12">
        <f>VLOOKUP(A226,Dengue!$1:$1048576,10,FALSE)</f>
        <v>0</v>
      </c>
      <c r="G226" s="12">
        <f>VLOOKUP($A226,Chik!$1:$1048576,10,FALSE)</f>
        <v>0</v>
      </c>
      <c r="H226" s="12">
        <f>VLOOKUP($A226,zika!$1:$1048576,10,FALSE)</f>
        <v>0</v>
      </c>
      <c r="I226" s="12">
        <f>H226+F226+G226</f>
        <v>0</v>
      </c>
      <c r="J226" s="11">
        <v>2814</v>
      </c>
      <c r="K226" s="58" t="s">
        <v>1121</v>
      </c>
      <c r="L226" s="8">
        <f>I226/J226*100000</f>
        <v>0</v>
      </c>
      <c r="M226" s="7" t="str">
        <f>IF(L226=0,"Silencioso",IF(AND(L226&gt;0,L226&lt;100),"Baixa",IF(AND(L226&gt;=100,L226&lt;300),"Média",IF(AND(L226&gt;=300,L226&lt;500),"Alta",IF(L226&gt;=500,"Muito Alta","Avaliar")))))</f>
        <v>Silencioso</v>
      </c>
      <c r="N226" s="7" t="str">
        <f>VLOOKUP($B226,LIRAa!$1:$1048576,3,FALSE)</f>
        <v>Sem Informação</v>
      </c>
      <c r="O226" s="7" t="str">
        <f>VLOOKUP($B226,LIRAa!$1:$1048576,4,FALSE)</f>
        <v>Sem Informação</v>
      </c>
      <c r="P226" s="7" t="str">
        <f>VLOOKUP($B226,LIRAa!$1:$1048576,5,FALSE)</f>
        <v>Sem Informação</v>
      </c>
      <c r="S226" s="38"/>
    </row>
    <row r="227" spans="1:19" ht="15.75" x14ac:dyDescent="0.25">
      <c r="A227" s="42">
        <v>222</v>
      </c>
      <c r="B227" s="7">
        <v>312010</v>
      </c>
      <c r="C227" s="17" t="s">
        <v>432</v>
      </c>
      <c r="D227" s="36" t="s">
        <v>53</v>
      </c>
      <c r="E227" s="36" t="s">
        <v>256</v>
      </c>
      <c r="F227" s="12">
        <f>VLOOKUP(A227,Dengue!$1:$1048576,10,FALSE)</f>
        <v>28</v>
      </c>
      <c r="G227" s="12">
        <f>VLOOKUP($A227,Chik!$1:$1048576,10,FALSE)</f>
        <v>0</v>
      </c>
      <c r="H227" s="12">
        <f>VLOOKUP($A227,zika!$1:$1048576,10,FALSE)</f>
        <v>0</v>
      </c>
      <c r="I227" s="12">
        <f>H227+F227+G227</f>
        <v>28</v>
      </c>
      <c r="J227" s="11">
        <v>4396</v>
      </c>
      <c r="K227" s="58" t="s">
        <v>1121</v>
      </c>
      <c r="L227" s="8">
        <f>I227/J227*100000</f>
        <v>636.9426751592357</v>
      </c>
      <c r="M227" s="7" t="str">
        <f>IF(L227=0,"Silencioso",IF(AND(L227&gt;0,L227&lt;100),"Baixa",IF(AND(L227&gt;=100,L227&lt;300),"Média",IF(AND(L227&gt;=300,L227&lt;500),"Alta",IF(L227&gt;=500,"Muito Alta","Avaliar")))))</f>
        <v>Muito Alta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19" ht="15.75" x14ac:dyDescent="0.25">
      <c r="A228" s="42">
        <v>223</v>
      </c>
      <c r="B228" s="7">
        <v>312015</v>
      </c>
      <c r="C228" s="17" t="s">
        <v>1113</v>
      </c>
      <c r="D228" s="36" t="s">
        <v>28</v>
      </c>
      <c r="E228" s="36" t="s">
        <v>257</v>
      </c>
      <c r="F228" s="12">
        <f>VLOOKUP(A228,Dengue!$1:$1048576,10,FALSE)</f>
        <v>0</v>
      </c>
      <c r="G228" s="12">
        <f>VLOOKUP($A228,Chik!$1:$1048576,10,FALSE)</f>
        <v>0</v>
      </c>
      <c r="H228" s="12">
        <f>VLOOKUP($A228,zika!$1:$1048576,10,FALSE)</f>
        <v>0</v>
      </c>
      <c r="I228" s="12">
        <f>H228+F228+G228</f>
        <v>0</v>
      </c>
      <c r="J228" s="11">
        <v>6646</v>
      </c>
      <c r="K228" s="58" t="s">
        <v>1121</v>
      </c>
      <c r="L228" s="8">
        <f>I228/J228*100000</f>
        <v>0</v>
      </c>
      <c r="M228" s="7" t="str">
        <f>IF(L228=0,"Silencioso",IF(AND(L228&gt;0,L228&lt;100),"Baixa",IF(AND(L228&gt;=100,L228&lt;300),"Média",IF(AND(L228&gt;=300,L228&lt;500),"Alta",IF(L228&gt;=500,"Muito Alta","Avaliar")))))</f>
        <v>Silencioso</v>
      </c>
      <c r="N228" s="7" t="str">
        <f>VLOOKUP($B228,LIRAa!$1:$1048576,3,FALSE)</f>
        <v>Sem Informação</v>
      </c>
      <c r="O228" s="7" t="str">
        <f>VLOOKUP($B228,LIRAa!$1:$1048576,4,FALSE)</f>
        <v>Sem Informação</v>
      </c>
      <c r="P228" s="7" t="str">
        <f>VLOOKUP($B228,LIRAa!$1:$1048576,5,FALSE)</f>
        <v>Sem Informação</v>
      </c>
      <c r="S228" s="38"/>
    </row>
    <row r="229" spans="1:19" ht="15.75" x14ac:dyDescent="0.25">
      <c r="A229" s="42">
        <v>224</v>
      </c>
      <c r="B229" s="7">
        <v>312020</v>
      </c>
      <c r="C229" s="17" t="s">
        <v>1112</v>
      </c>
      <c r="D229" s="36" t="s">
        <v>26</v>
      </c>
      <c r="E229" s="36" t="s">
        <v>258</v>
      </c>
      <c r="F229" s="12">
        <f>VLOOKUP($A229,Dengue!$1:$1048576,10,FALSE)</f>
        <v>14</v>
      </c>
      <c r="G229" s="12">
        <f>VLOOKUP($A229,Chik!$1:$1048576,10,FALSE)</f>
        <v>0</v>
      </c>
      <c r="H229" s="12">
        <f>VLOOKUP($A229,zika!$1:$1048576,10,FALSE)</f>
        <v>0</v>
      </c>
      <c r="I229" s="12">
        <f>H229+F229+G229</f>
        <v>14</v>
      </c>
      <c r="J229" s="11">
        <v>12660</v>
      </c>
      <c r="K229" s="58" t="s">
        <v>1121</v>
      </c>
      <c r="L229" s="8">
        <f>I229/J229*100000</f>
        <v>110.58451816745657</v>
      </c>
      <c r="M229" s="7" t="str">
        <f>IF(L229=0,"Silencioso",IF(AND(L229&gt;0,L229&lt;100),"Baixa",IF(AND(L229&gt;=100,L229&lt;300),"Média",IF(AND(L229&gt;=300,L229&lt;500),"Alta",IF(L229&gt;=500,"Muito Alta","Avaliar")))))</f>
        <v>Média</v>
      </c>
      <c r="N229" s="7" t="str">
        <f>VLOOKUP($B229,LIRAa!$1:$1048576,3,FALSE)</f>
        <v>Sem Informação</v>
      </c>
      <c r="O229" s="7" t="str">
        <f>VLOOKUP($B229,LIRAa!$1:$1048576,4,FALSE)</f>
        <v>Sem Informação</v>
      </c>
      <c r="P229" s="7" t="str">
        <f>VLOOKUP($B229,LIRAa!$1:$1048576,5,FALSE)</f>
        <v>Sem Informação</v>
      </c>
      <c r="S229" s="38"/>
    </row>
    <row r="230" spans="1:19" ht="15.75" x14ac:dyDescent="0.25">
      <c r="A230" s="42">
        <v>225</v>
      </c>
      <c r="B230" s="7">
        <v>312030</v>
      </c>
      <c r="C230" s="17" t="s">
        <v>1118</v>
      </c>
      <c r="D230" s="36" t="s">
        <v>102</v>
      </c>
      <c r="E230" s="36" t="s">
        <v>259</v>
      </c>
      <c r="F230" s="12">
        <f>VLOOKUP(A230,Dengue!$1:$1048576,10,FALSE)</f>
        <v>5</v>
      </c>
      <c r="G230" s="12">
        <f>VLOOKUP($A230,Chik!$1:$1048576,10,FALSE)</f>
        <v>0</v>
      </c>
      <c r="H230" s="12">
        <f>VLOOKUP($A230,zika!$1:$1048576,10,FALSE)</f>
        <v>0</v>
      </c>
      <c r="I230" s="12">
        <f>H230+F230+G230</f>
        <v>5</v>
      </c>
      <c r="J230" s="11">
        <v>5960</v>
      </c>
      <c r="K230" s="58" t="s">
        <v>1121</v>
      </c>
      <c r="L230" s="8">
        <f>I230/J230*100000</f>
        <v>83.892617449664428</v>
      </c>
      <c r="M230" s="7" t="str">
        <f>IF(L230=0,"Silencioso",IF(AND(L230&gt;0,L230&lt;100),"Baixa",IF(AND(L230&gt;=100,L230&lt;300),"Média",IF(AND(L230&gt;=300,L230&lt;500),"Alta",IF(L230&gt;=500,"Muito Alta","Avaliar")))))</f>
        <v>Baixa</v>
      </c>
      <c r="N230" s="7" t="str">
        <f>VLOOKUP($B230,LIRAa!$1:$1048576,3,FALSE)</f>
        <v>Sem Informação</v>
      </c>
      <c r="O230" s="7" t="str">
        <f>VLOOKUP($B230,LIRAa!$1:$1048576,4,FALSE)</f>
        <v>Sem Informação</v>
      </c>
      <c r="P230" s="7">
        <f>VLOOKUP($B230,LIRAa!$1:$1048576,5,FALSE)</f>
        <v>2.6</v>
      </c>
      <c r="S230" s="38"/>
    </row>
    <row r="231" spans="1:19" ht="15.75" x14ac:dyDescent="0.25">
      <c r="A231" s="42">
        <v>226</v>
      </c>
      <c r="B231" s="7">
        <v>312040</v>
      </c>
      <c r="C231" s="17" t="s">
        <v>1116</v>
      </c>
      <c r="D231" s="36" t="s">
        <v>41</v>
      </c>
      <c r="E231" s="36" t="s">
        <v>260</v>
      </c>
      <c r="F231" s="12">
        <f>VLOOKUP(A231,Dengue!$1:$1048576,10,FALSE)</f>
        <v>1</v>
      </c>
      <c r="G231" s="12">
        <f>VLOOKUP($A231,Chik!$1:$1048576,10,FALSE)</f>
        <v>0</v>
      </c>
      <c r="H231" s="12">
        <f>VLOOKUP($A231,zika!$1:$1048576,10,FALSE)</f>
        <v>0</v>
      </c>
      <c r="I231" s="12">
        <f>H231+F231+G231</f>
        <v>1</v>
      </c>
      <c r="J231" s="11">
        <v>5145</v>
      </c>
      <c r="K231" s="58" t="s">
        <v>1121</v>
      </c>
      <c r="L231" s="8">
        <f>I231/J231*100000</f>
        <v>19.436345966958214</v>
      </c>
      <c r="M231" s="7" t="str">
        <f>IF(L231=0,"Silencioso",IF(AND(L231&gt;0,L231&lt;100),"Baixa",IF(AND(L231&gt;=100,L231&lt;300),"Média",IF(AND(L231&gt;=300,L231&lt;500),"Alta",IF(L231&gt;=500,"Muito Alta","Avaliar")))))</f>
        <v>Baixa</v>
      </c>
      <c r="N231" s="7" t="str">
        <f>VLOOKUP($B231,LIRAa!$1:$1048576,3,FALSE)</f>
        <v>Sem Informação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19" ht="15.75" x14ac:dyDescent="0.25">
      <c r="A232" s="42">
        <v>227</v>
      </c>
      <c r="B232" s="7">
        <v>312050</v>
      </c>
      <c r="C232" s="17" t="s">
        <v>1114</v>
      </c>
      <c r="D232" s="36" t="s">
        <v>33</v>
      </c>
      <c r="E232" s="36" t="s">
        <v>261</v>
      </c>
      <c r="F232" s="12">
        <f>VLOOKUP(A232,Dengue!$1:$1048576,10,FALSE)</f>
        <v>0</v>
      </c>
      <c r="G232" s="12">
        <f>VLOOKUP($A232,Chik!$1:$1048576,10,FALSE)</f>
        <v>0</v>
      </c>
      <c r="H232" s="12">
        <f>VLOOKUP($A232,zika!$1:$1048576,10,FALSE)</f>
        <v>0</v>
      </c>
      <c r="I232" s="12">
        <f>H232+F232+G232</f>
        <v>0</v>
      </c>
      <c r="J232" s="11">
        <v>10258</v>
      </c>
      <c r="K232" s="58" t="s">
        <v>1121</v>
      </c>
      <c r="L232" s="8">
        <f>I232/J232*100000</f>
        <v>0</v>
      </c>
      <c r="M232" s="7" t="str">
        <f>IF(L232=0,"Silencioso",IF(AND(L232&gt;0,L232&lt;100),"Baixa",IF(AND(L232&gt;=100,L232&lt;300),"Média",IF(AND(L232&gt;=300,L232&lt;500),"Alta",IF(L232&gt;=500,"Muito Alta","Avaliar")))))</f>
        <v>Silencioso</v>
      </c>
      <c r="N232" s="7" t="str">
        <f>VLOOKUP($B232,LIRAa!$1:$1048576,3,FALSE)</f>
        <v>Sem Informação</v>
      </c>
      <c r="O232" s="7" t="str">
        <f>VLOOKUP($B232,LIRAa!$1:$1048576,4,FALSE)</f>
        <v>Sem Informação</v>
      </c>
      <c r="P232" s="7" t="str">
        <f>VLOOKUP($B232,LIRAa!$1:$1048576,5,FALSE)</f>
        <v>Sem Informação</v>
      </c>
      <c r="S232" s="38"/>
    </row>
    <row r="233" spans="1:19" ht="15.75" x14ac:dyDescent="0.25">
      <c r="A233" s="42">
        <v>228</v>
      </c>
      <c r="B233" s="7">
        <v>312060</v>
      </c>
      <c r="C233" s="17" t="s">
        <v>1108</v>
      </c>
      <c r="D233" s="36" t="s">
        <v>98</v>
      </c>
      <c r="E233" s="36" t="s">
        <v>262</v>
      </c>
      <c r="F233" s="12">
        <f>VLOOKUP(A233,Dengue!$1:$1048576,10,FALSE)</f>
        <v>0</v>
      </c>
      <c r="G233" s="12">
        <f>VLOOKUP($A233,Chik!$1:$1048576,10,FALSE)</f>
        <v>0</v>
      </c>
      <c r="H233" s="12">
        <f>VLOOKUP($A233,zika!$1:$1048576,10,FALSE)</f>
        <v>0</v>
      </c>
      <c r="I233" s="12">
        <f>H233+F233+G233</f>
        <v>0</v>
      </c>
      <c r="J233" s="11">
        <v>5014</v>
      </c>
      <c r="K233" s="58" t="s">
        <v>1121</v>
      </c>
      <c r="L233" s="8">
        <f>I233/J233*100000</f>
        <v>0</v>
      </c>
      <c r="M233" s="7" t="str">
        <f>IF(L233=0,"Silencioso",IF(AND(L233&gt;0,L233&lt;100),"Baixa",IF(AND(L233&gt;=100,L233&lt;300),"Média",IF(AND(L233&gt;=300,L233&lt;500),"Alta",IF(L233&gt;=500,"Muito Alta","Avaliar")))))</f>
        <v>Silencioso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>
        <f>VLOOKUP($B233,LIRAa!$1:$1048576,5,FALSE)</f>
        <v>0.8</v>
      </c>
      <c r="S233" s="38"/>
    </row>
    <row r="234" spans="1:19" ht="15.75" x14ac:dyDescent="0.25">
      <c r="A234" s="42">
        <v>229</v>
      </c>
      <c r="B234" s="7">
        <v>312070</v>
      </c>
      <c r="C234" s="17" t="s">
        <v>1117</v>
      </c>
      <c r="D234" s="36" t="s">
        <v>71</v>
      </c>
      <c r="E234" s="36" t="s">
        <v>263</v>
      </c>
      <c r="F234" s="12">
        <f>VLOOKUP(A234,Dengue!$1:$1048576,10,FALSE)</f>
        <v>0</v>
      </c>
      <c r="G234" s="12">
        <f>VLOOKUP($A234,Chik!$1:$1048576,10,FALSE)</f>
        <v>0</v>
      </c>
      <c r="H234" s="12">
        <f>VLOOKUP($A234,zika!$1:$1048576,10,FALSE)</f>
        <v>0</v>
      </c>
      <c r="I234" s="12">
        <f>H234+F234+G234</f>
        <v>0</v>
      </c>
      <c r="J234" s="11">
        <v>4134</v>
      </c>
      <c r="K234" s="58" t="s">
        <v>1121</v>
      </c>
      <c r="L234" s="8">
        <f>I234/J234*100000</f>
        <v>0</v>
      </c>
      <c r="M234" s="7" t="str">
        <f>IF(L234=0,"Silencioso",IF(AND(L234&gt;0,L234&lt;100),"Baixa",IF(AND(L234&gt;=100,L234&lt;300),"Média",IF(AND(L234&gt;=300,L234&lt;500),"Alta",IF(L234&gt;=500,"Muito Alta","Avaliar")))))</f>
        <v>Silencioso</v>
      </c>
      <c r="N234" s="7" t="str">
        <f>VLOOKUP($B234,LIRAa!$1:$1048576,3,FALSE)</f>
        <v>Sem Informação</v>
      </c>
      <c r="O234" s="7" t="str">
        <f>VLOOKUP($B234,LIRAa!$1:$1048576,4,FALSE)</f>
        <v>Sem Informação</v>
      </c>
      <c r="P234" s="7" t="str">
        <f>VLOOKUP($B234,LIRAa!$1:$1048576,5,FALSE)</f>
        <v>Sem Informação</v>
      </c>
      <c r="S234" s="38"/>
    </row>
    <row r="235" spans="1:19" ht="15.75" x14ac:dyDescent="0.25">
      <c r="A235" s="42">
        <v>230</v>
      </c>
      <c r="B235" s="7">
        <v>312080</v>
      </c>
      <c r="C235" s="17" t="s">
        <v>1114</v>
      </c>
      <c r="D235" s="36" t="s">
        <v>33</v>
      </c>
      <c r="E235" s="36" t="s">
        <v>264</v>
      </c>
      <c r="F235" s="12">
        <f>VLOOKUP(A235,Dengue!$1:$1048576,10,FALSE)</f>
        <v>0</v>
      </c>
      <c r="G235" s="12">
        <f>VLOOKUP($A235,Chik!$1:$1048576,10,FALSE)</f>
        <v>0</v>
      </c>
      <c r="H235" s="12">
        <f>VLOOKUP($A235,zika!$1:$1048576,10,FALSE)</f>
        <v>0</v>
      </c>
      <c r="I235" s="12">
        <f>H235+F235+G235</f>
        <v>0</v>
      </c>
      <c r="J235" s="11">
        <v>15358</v>
      </c>
      <c r="K235" s="58" t="s">
        <v>1121</v>
      </c>
      <c r="L235" s="8">
        <f>I235/J235*100000</f>
        <v>0</v>
      </c>
      <c r="M235" s="7" t="str">
        <f>IF(L235=0,"Silencioso",IF(AND(L235&gt;0,L235&lt;100),"Baixa",IF(AND(L235&gt;=100,L235&lt;300),"Média",IF(AND(L235&gt;=300,L235&lt;500),"Alta",IF(L235&gt;=500,"Muito Alta","Avaliar")))))</f>
        <v>Silencioso</v>
      </c>
      <c r="N235" s="7" t="str">
        <f>VLOOKUP($B235,LIRAa!$1:$1048576,3,FALSE)</f>
        <v>Sem Informação</v>
      </c>
      <c r="O235" s="7" t="str">
        <f>VLOOKUP($B235,LIRAa!$1:$1048576,4,FALSE)</f>
        <v>Sem Informação</v>
      </c>
      <c r="P235" s="7" t="str">
        <f>VLOOKUP($B235,LIRAa!$1:$1048576,5,FALSE)</f>
        <v>Sem Informação</v>
      </c>
      <c r="S235" s="38"/>
    </row>
    <row r="236" spans="1:19" ht="15.75" x14ac:dyDescent="0.25">
      <c r="A236" s="42">
        <v>231</v>
      </c>
      <c r="B236" s="7">
        <v>312083</v>
      </c>
      <c r="C236" s="17" t="s">
        <v>1110</v>
      </c>
      <c r="D236" s="36" t="s">
        <v>22</v>
      </c>
      <c r="E236" s="36" t="s">
        <v>265</v>
      </c>
      <c r="F236" s="12">
        <f>VLOOKUP(A236,Dengue!$1:$1048576,10,FALSE)</f>
        <v>0</v>
      </c>
      <c r="G236" s="12">
        <f>VLOOKUP($A236,Chik!$1:$1048576,10,FALSE)</f>
        <v>0</v>
      </c>
      <c r="H236" s="12">
        <f>VLOOKUP($A236,zika!$1:$1048576,10,FALSE)</f>
        <v>0</v>
      </c>
      <c r="I236" s="12">
        <f>H236+F236+G236</f>
        <v>0</v>
      </c>
      <c r="J236" s="11">
        <v>4960</v>
      </c>
      <c r="K236" s="58" t="s">
        <v>1121</v>
      </c>
      <c r="L236" s="8">
        <f>I236/J236*100000</f>
        <v>0</v>
      </c>
      <c r="M236" s="7" t="str">
        <f>IF(L236=0,"Silencioso",IF(AND(L236&gt;0,L236&lt;100),"Baixa",IF(AND(L236&gt;=100,L236&lt;300),"Média",IF(AND(L236&gt;=300,L236&lt;500),"Alta",IF(L236&gt;=500,"Muito Alta","Avaliar")))))</f>
        <v>Silencioso</v>
      </c>
      <c r="N236" s="7" t="str">
        <f>VLOOKUP($B236,LIRAa!$1:$1048576,3,FALSE)</f>
        <v>Sem Informação</v>
      </c>
      <c r="O236" s="7" t="str">
        <f>VLOOKUP($B236,LIRAa!$1:$1048576,4,FALSE)</f>
        <v>Sem Informação</v>
      </c>
      <c r="P236" s="7" t="str">
        <f>VLOOKUP($B236,LIRAa!$1:$1048576,5,FALSE)</f>
        <v>Sem Informação</v>
      </c>
      <c r="S236" s="38"/>
    </row>
    <row r="237" spans="1:19" ht="15.75" x14ac:dyDescent="0.25">
      <c r="A237" s="42">
        <v>232</v>
      </c>
      <c r="B237" s="7">
        <v>312087</v>
      </c>
      <c r="C237" s="17" t="s">
        <v>1118</v>
      </c>
      <c r="D237" s="36" t="s">
        <v>102</v>
      </c>
      <c r="E237" s="36" t="s">
        <v>266</v>
      </c>
      <c r="F237" s="12">
        <f>VLOOKUP(A237,Dengue!$1:$1048576,10,FALSE)</f>
        <v>2</v>
      </c>
      <c r="G237" s="12">
        <f>VLOOKUP($A237,Chik!$1:$1048576,10,FALSE)</f>
        <v>0</v>
      </c>
      <c r="H237" s="12">
        <f>VLOOKUP($A237,zika!$1:$1048576,10,FALSE)</f>
        <v>0</v>
      </c>
      <c r="I237" s="12">
        <f>H237+F237+G237</f>
        <v>2</v>
      </c>
      <c r="J237" s="11">
        <v>7656</v>
      </c>
      <c r="K237" s="58" t="s">
        <v>1121</v>
      </c>
      <c r="L237" s="8">
        <f>I237/J237*100000</f>
        <v>26.123301985370954</v>
      </c>
      <c r="M237" s="7" t="str">
        <f>IF(L237=0,"Silencioso",IF(AND(L237&gt;0,L237&lt;100),"Baixa",IF(AND(L237&gt;=100,L237&lt;300),"Média",IF(AND(L237&gt;=300,L237&lt;500),"Alta",IF(L237&gt;=500,"Muito Alta","Avaliar")))))</f>
        <v>Baixa</v>
      </c>
      <c r="N237" s="7" t="str">
        <f>VLOOKUP($B237,LIRAa!$1:$1048576,3,FALSE)</f>
        <v>Sem Informação</v>
      </c>
      <c r="O237" s="7" t="str">
        <f>VLOOKUP($B237,LIRAa!$1:$1048576,4,FALSE)</f>
        <v>Sem Informação</v>
      </c>
      <c r="P237" s="7">
        <f>VLOOKUP($B237,LIRAa!$1:$1048576,5,FALSE)</f>
        <v>2.5</v>
      </c>
      <c r="S237" s="38"/>
    </row>
    <row r="238" spans="1:19" ht="15.75" x14ac:dyDescent="0.25">
      <c r="A238" s="42">
        <v>233</v>
      </c>
      <c r="B238" s="7">
        <v>312090</v>
      </c>
      <c r="C238" s="17" t="s">
        <v>1108</v>
      </c>
      <c r="D238" s="36" t="s">
        <v>11</v>
      </c>
      <c r="E238" s="36" t="s">
        <v>267</v>
      </c>
      <c r="F238" s="12">
        <f>VLOOKUP(A238,Dengue!$1:$1048576,10,FALSE)</f>
        <v>21</v>
      </c>
      <c r="G238" s="12">
        <f>VLOOKUP($A238,Chik!$1:$1048576,10,FALSE)</f>
        <v>0</v>
      </c>
      <c r="H238" s="12">
        <f>VLOOKUP($A238,zika!$1:$1048576,10,FALSE)</f>
        <v>1</v>
      </c>
      <c r="I238" s="12">
        <f>H238+F238+G238</f>
        <v>22</v>
      </c>
      <c r="J238" s="11">
        <v>79625</v>
      </c>
      <c r="K238" s="58" t="s">
        <v>1123</v>
      </c>
      <c r="L238" s="8">
        <f>I238/J238*100000</f>
        <v>27.629513343799061</v>
      </c>
      <c r="M238" s="7" t="str">
        <f>IF(L238=0,"Silencioso",IF(AND(L238&gt;0,L238&lt;100),"Baixa",IF(AND(L238&gt;=100,L238&lt;300),"Média",IF(AND(L238&gt;=300,L238&lt;500),"Alta",IF(L238&gt;=500,"Muito Alta","Avaliar")))))</f>
        <v>Baixa</v>
      </c>
      <c r="N238" s="7">
        <f>VLOOKUP($B238,LIRAa!$1:$1048576,3,FALSE)</f>
        <v>2.1</v>
      </c>
      <c r="O238" s="7">
        <f>VLOOKUP($B238,LIRAa!$1:$1048576,4,FALSE)</f>
        <v>4</v>
      </c>
      <c r="P238" s="7">
        <f>VLOOKUP($B238,LIRAa!$1:$1048576,5,FALSE)</f>
        <v>4.3</v>
      </c>
      <c r="S238" s="38"/>
    </row>
    <row r="239" spans="1:19" ht="15.75" x14ac:dyDescent="0.25">
      <c r="A239" s="42">
        <v>234</v>
      </c>
      <c r="B239" s="7">
        <v>312100</v>
      </c>
      <c r="C239" s="17" t="s">
        <v>432</v>
      </c>
      <c r="D239" s="36" t="s">
        <v>53</v>
      </c>
      <c r="E239" s="36" t="s">
        <v>268</v>
      </c>
      <c r="F239" s="12">
        <f>VLOOKUP(A239,Dengue!$1:$1048576,10,FALSE)</f>
        <v>2</v>
      </c>
      <c r="G239" s="12">
        <f>VLOOKUP($A239,Chik!$1:$1048576,10,FALSE)</f>
        <v>0</v>
      </c>
      <c r="H239" s="12">
        <f>VLOOKUP($A239,zika!$1:$1048576,10,FALSE)</f>
        <v>0</v>
      </c>
      <c r="I239" s="12">
        <f>H239+F239+G239</f>
        <v>2</v>
      </c>
      <c r="J239" s="11">
        <v>5399</v>
      </c>
      <c r="K239" s="58" t="s">
        <v>1121</v>
      </c>
      <c r="L239" s="8">
        <f>I239/J239*100000</f>
        <v>37.043897017966287</v>
      </c>
      <c r="M239" s="7" t="str">
        <f>IF(L239=0,"Silencioso",IF(AND(L239&gt;0,L239&lt;100),"Baixa",IF(AND(L239&gt;=100,L239&lt;300),"Média",IF(AND(L239&gt;=300,L239&lt;500),"Alta",IF(L239&gt;=500,"Muito Alta","Avaliar")))))</f>
        <v>Baixa</v>
      </c>
      <c r="N239" s="7" t="str">
        <f>VLOOKUP($B239,LIRAa!$1:$1048576,3,FALSE)</f>
        <v>Sem Informação</v>
      </c>
      <c r="O239" s="7" t="str">
        <f>VLOOKUP($B239,LIRAa!$1:$1048576,4,FALSE)</f>
        <v>Sem Informação</v>
      </c>
      <c r="P239" s="7" t="str">
        <f>VLOOKUP($B239,LIRAa!$1:$1048576,5,FALSE)</f>
        <v>Sem Informação</v>
      </c>
      <c r="S239" s="38"/>
    </row>
    <row r="240" spans="1:19" ht="15.75" x14ac:dyDescent="0.25">
      <c r="A240" s="42">
        <v>235</v>
      </c>
      <c r="B240" s="7">
        <v>312110</v>
      </c>
      <c r="C240" s="17" t="s">
        <v>1114</v>
      </c>
      <c r="D240" s="36" t="s">
        <v>36</v>
      </c>
      <c r="E240" s="36" t="s">
        <v>269</v>
      </c>
      <c r="F240" s="12">
        <f>VLOOKUP(A240,Dengue!$1:$1048576,10,FALSE)</f>
        <v>0</v>
      </c>
      <c r="G240" s="12">
        <f>VLOOKUP($A240,Chik!$1:$1048576,10,FALSE)</f>
        <v>0</v>
      </c>
      <c r="H240" s="12">
        <f>VLOOKUP($A240,zika!$1:$1048576,10,FALSE)</f>
        <v>0</v>
      </c>
      <c r="I240" s="12">
        <f>H240+F240+G240</f>
        <v>0</v>
      </c>
      <c r="J240" s="11">
        <v>8035</v>
      </c>
      <c r="K240" s="58" t="s">
        <v>1121</v>
      </c>
      <c r="L240" s="8">
        <f>I240/J240*100000</f>
        <v>0</v>
      </c>
      <c r="M240" s="7" t="str">
        <f>IF(L240=0,"Silencioso",IF(AND(L240&gt;0,L240&lt;100),"Baixa",IF(AND(L240&gt;=100,L240&lt;300),"Média",IF(AND(L240&gt;=300,L240&lt;500),"Alta",IF(L240&gt;=500,"Muito Alta","Avaliar")))))</f>
        <v>Silencioso</v>
      </c>
      <c r="N240" s="7" t="str">
        <f>VLOOKUP($B240,LIRAa!$1:$1048576,3,FALSE)</f>
        <v>Sem Informação</v>
      </c>
      <c r="O240" s="7" t="str">
        <f>VLOOKUP($B240,LIRAa!$1:$1048576,4,FALSE)</f>
        <v>Sem Informação</v>
      </c>
      <c r="P240" s="7" t="str">
        <f>VLOOKUP($B240,LIRAa!$1:$1048576,5,FALSE)</f>
        <v>Sem Informação</v>
      </c>
      <c r="S240" s="38"/>
    </row>
    <row r="241" spans="1:21" ht="15.75" x14ac:dyDescent="0.25">
      <c r="A241" s="42">
        <v>236</v>
      </c>
      <c r="B241" s="7">
        <v>312120</v>
      </c>
      <c r="C241" s="17" t="s">
        <v>1114</v>
      </c>
      <c r="D241" s="36" t="s">
        <v>45</v>
      </c>
      <c r="E241" s="36" t="s">
        <v>270</v>
      </c>
      <c r="F241" s="12">
        <f>VLOOKUP(A241,Dengue!$1:$1048576,10,FALSE)</f>
        <v>0</v>
      </c>
      <c r="G241" s="12">
        <f>VLOOKUP($A241,Chik!$1:$1048576,10,FALSE)</f>
        <v>0</v>
      </c>
      <c r="H241" s="12">
        <f>VLOOKUP($A241,zika!$1:$1048576,10,FALSE)</f>
        <v>0</v>
      </c>
      <c r="I241" s="12">
        <f>H241+F241+G241</f>
        <v>0</v>
      </c>
      <c r="J241" s="11">
        <v>7098</v>
      </c>
      <c r="K241" s="58" t="s">
        <v>1121</v>
      </c>
      <c r="L241" s="8">
        <f>I241/J241*100000</f>
        <v>0</v>
      </c>
      <c r="M241" s="7" t="str">
        <f>IF(L241=0,"Silencioso",IF(AND(L241&gt;0,L241&lt;100),"Baixa",IF(AND(L241&gt;=100,L241&lt;300),"Média",IF(AND(L241&gt;=300,L241&lt;500),"Alta",IF(L241&gt;=500,"Muito Alta","Avaliar")))))</f>
        <v>Silencioso</v>
      </c>
      <c r="N241" s="7" t="str">
        <f>VLOOKUP($B241,LIRAa!$1:$1048576,3,FALSE)</f>
        <v>Sem Informação</v>
      </c>
      <c r="O241" s="7" t="str">
        <f>VLOOKUP($B241,LIRAa!$1:$1048576,4,FALSE)</f>
        <v>Sem Informação</v>
      </c>
      <c r="P241" s="7" t="str">
        <f>VLOOKUP($B241,LIRAa!$1:$1048576,5,FALSE)</f>
        <v>Sem Informação</v>
      </c>
      <c r="S241" s="38"/>
    </row>
    <row r="242" spans="1:21" ht="15.75" x14ac:dyDescent="0.25">
      <c r="A242" s="42">
        <v>237</v>
      </c>
      <c r="B242" s="7">
        <v>312125</v>
      </c>
      <c r="C242" s="17" t="s">
        <v>1111</v>
      </c>
      <c r="D242" s="36" t="s">
        <v>24</v>
      </c>
      <c r="E242" s="36" t="s">
        <v>271</v>
      </c>
      <c r="F242" s="12">
        <f>VLOOKUP(A242,Dengue!$1:$1048576,10,FALSE)</f>
        <v>14</v>
      </c>
      <c r="G242" s="12">
        <f>VLOOKUP($A242,Chik!$1:$1048576,10,FALSE)</f>
        <v>0</v>
      </c>
      <c r="H242" s="12">
        <f>VLOOKUP($A242,zika!$1:$1048576,10,FALSE)</f>
        <v>0</v>
      </c>
      <c r="I242" s="12">
        <f>H242+F242+G242</f>
        <v>14</v>
      </c>
      <c r="J242" s="11">
        <v>10291</v>
      </c>
      <c r="K242" s="58" t="s">
        <v>1121</v>
      </c>
      <c r="L242" s="8">
        <f>I242/J242*100000</f>
        <v>136.04120104946071</v>
      </c>
      <c r="M242" s="7" t="str">
        <f>IF(L242=0,"Silencioso",IF(AND(L242&gt;0,L242&lt;100),"Baixa",IF(AND(L242&gt;=100,L242&lt;300),"Média",IF(AND(L242&gt;=300,L242&lt;500),"Alta",IF(L242&gt;=500,"Muito Alta","Avaliar")))))</f>
        <v>Média</v>
      </c>
      <c r="N242" s="7" t="str">
        <f>VLOOKUP($B242,LIRAa!$1:$1048576,3,FALSE)</f>
        <v>Sem Informação</v>
      </c>
      <c r="O242" s="7" t="str">
        <f>VLOOKUP($B242,LIRAa!$1:$1048576,4,FALSE)</f>
        <v>Sem Informação</v>
      </c>
      <c r="P242" s="7" t="str">
        <f>VLOOKUP($B242,LIRAa!$1:$1048576,5,FALSE)</f>
        <v>Sem Informação</v>
      </c>
      <c r="S242" s="38"/>
    </row>
    <row r="243" spans="1:21" ht="15.75" x14ac:dyDescent="0.25">
      <c r="A243" s="42">
        <v>238</v>
      </c>
      <c r="B243" s="7">
        <v>312130</v>
      </c>
      <c r="C243" s="17" t="s">
        <v>1115</v>
      </c>
      <c r="D243" s="36" t="s">
        <v>57</v>
      </c>
      <c r="E243" s="36" t="s">
        <v>272</v>
      </c>
      <c r="F243" s="12">
        <f>VLOOKUP(A243,Dengue!$1:$1048576,10,FALSE)</f>
        <v>0</v>
      </c>
      <c r="G243" s="12">
        <f>VLOOKUP($A243,Chik!$1:$1048576,10,FALSE)</f>
        <v>0</v>
      </c>
      <c r="H243" s="12">
        <f>VLOOKUP($A243,zika!$1:$1048576,10,FALSE)</f>
        <v>0</v>
      </c>
      <c r="I243" s="12">
        <f>H243+F243+G243</f>
        <v>0</v>
      </c>
      <c r="J243" s="11">
        <v>4996</v>
      </c>
      <c r="K243" s="58" t="s">
        <v>1121</v>
      </c>
      <c r="L243" s="8">
        <f>I243/J243*100000</f>
        <v>0</v>
      </c>
      <c r="M243" s="7" t="str">
        <f>IF(L243=0,"Silencioso",IF(AND(L243&gt;0,L243&lt;100),"Baixa",IF(AND(L243&gt;=100,L243&lt;300),"Média",IF(AND(L243&gt;=300,L243&lt;500),"Alta",IF(L243&gt;=500,"Muito Alta","Avaliar")))))</f>
        <v>Silencioso</v>
      </c>
      <c r="N243" s="7" t="str">
        <f>VLOOKUP($B243,LIRAa!$1:$1048576,3,FALSE)</f>
        <v>Sem Informação</v>
      </c>
      <c r="O243" s="7" t="str">
        <f>VLOOKUP($B243,LIRAa!$1:$1048576,4,FALSE)</f>
        <v>Sem Informação</v>
      </c>
      <c r="P243" s="7" t="str">
        <f>VLOOKUP($B243,LIRAa!$1:$1048576,5,FALSE)</f>
        <v>Sem Informação</v>
      </c>
      <c r="S243" s="38"/>
    </row>
    <row r="244" spans="1:21" ht="15.75" x14ac:dyDescent="0.25">
      <c r="A244" s="42">
        <v>239</v>
      </c>
      <c r="B244" s="7">
        <v>312140</v>
      </c>
      <c r="C244" s="17" t="s">
        <v>1116</v>
      </c>
      <c r="D244" s="36" t="s">
        <v>94</v>
      </c>
      <c r="E244" s="36" t="s">
        <v>273</v>
      </c>
      <c r="F244" s="12">
        <f>VLOOKUP(A244,Dengue!$1:$1048576,10,FALSE)</f>
        <v>0</v>
      </c>
      <c r="G244" s="12">
        <f>VLOOKUP($A244,Chik!$1:$1048576,10,FALSE)</f>
        <v>0</v>
      </c>
      <c r="H244" s="12">
        <f>VLOOKUP($A244,zika!$1:$1048576,10,FALSE)</f>
        <v>0</v>
      </c>
      <c r="I244" s="12">
        <f>H244+F244+G244</f>
        <v>0</v>
      </c>
      <c r="J244" s="11">
        <v>7232</v>
      </c>
      <c r="K244" s="58" t="s">
        <v>1121</v>
      </c>
      <c r="L244" s="8">
        <f>I244/J244*100000</f>
        <v>0</v>
      </c>
      <c r="M244" s="7" t="str">
        <f>IF(L244=0,"Silencioso",IF(AND(L244&gt;0,L244&lt;100),"Baixa",IF(AND(L244&gt;=100,L244&lt;300),"Média",IF(AND(L244&gt;=300,L244&lt;500),"Alta",IF(L244&gt;=500,"Muito Alta","Avaliar")))))</f>
        <v>Silencioso</v>
      </c>
      <c r="N244" s="7" t="str">
        <f>VLOOKUP($B244,LIRAa!$1:$1048576,3,FALSE)</f>
        <v>Sem Informação</v>
      </c>
      <c r="O244" s="7" t="str">
        <f>VLOOKUP($B244,LIRAa!$1:$1048576,4,FALSE)</f>
        <v>Sem Informação</v>
      </c>
      <c r="P244" s="7" t="str">
        <f>VLOOKUP($B244,LIRAa!$1:$1048576,5,FALSE)</f>
        <v>Sem Informação</v>
      </c>
      <c r="S244" s="38"/>
    </row>
    <row r="245" spans="1:21" ht="15.75" x14ac:dyDescent="0.25">
      <c r="A245" s="42">
        <v>240</v>
      </c>
      <c r="B245" s="7">
        <v>312150</v>
      </c>
      <c r="C245" s="17" t="s">
        <v>1116</v>
      </c>
      <c r="D245" s="36" t="s">
        <v>41</v>
      </c>
      <c r="E245" s="36" t="s">
        <v>274</v>
      </c>
      <c r="F245" s="12">
        <f>VLOOKUP(A245,Dengue!$1:$1048576,10,FALSE)</f>
        <v>0</v>
      </c>
      <c r="G245" s="12">
        <f>VLOOKUP($A245,Chik!$1:$1048576,10,FALSE)</f>
        <v>0</v>
      </c>
      <c r="H245" s="12">
        <f>VLOOKUP($A245,zika!$1:$1048576,10,FALSE)</f>
        <v>0</v>
      </c>
      <c r="I245" s="12">
        <f>H245+F245+G245</f>
        <v>0</v>
      </c>
      <c r="J245" s="11">
        <v>2919</v>
      </c>
      <c r="K245" s="58" t="s">
        <v>1121</v>
      </c>
      <c r="L245" s="8">
        <f>I245/J245*100000</f>
        <v>0</v>
      </c>
      <c r="M245" s="7" t="str">
        <f>IF(L245=0,"Silencioso",IF(AND(L245&gt;0,L245&lt;100),"Baixa",IF(AND(L245&gt;=100,L245&lt;300),"Média",IF(AND(L245&gt;=300,L245&lt;500),"Alta",IF(L245&gt;=500,"Muito Alta","Avaliar")))))</f>
        <v>Silencioso</v>
      </c>
      <c r="N245" s="7" t="str">
        <f>VLOOKUP($B245,LIRAa!$1:$1048576,3,FALSE)</f>
        <v>Sem Informação</v>
      </c>
      <c r="O245" s="7" t="str">
        <f>VLOOKUP($B245,LIRAa!$1:$1048576,4,FALSE)</f>
        <v>Sem Informação</v>
      </c>
      <c r="P245" s="7" t="str">
        <f>VLOOKUP($B245,LIRAa!$1:$1048576,5,FALSE)</f>
        <v>Sem Informação</v>
      </c>
      <c r="S245" s="78"/>
      <c r="T245" s="78"/>
      <c r="U245" s="78"/>
    </row>
    <row r="246" spans="1:21" ht="15.75" x14ac:dyDescent="0.25">
      <c r="A246" s="42">
        <v>241</v>
      </c>
      <c r="B246" s="7">
        <v>312160</v>
      </c>
      <c r="C246" s="17" t="s">
        <v>432</v>
      </c>
      <c r="D246" s="36" t="s">
        <v>53</v>
      </c>
      <c r="E246" s="36" t="s">
        <v>53</v>
      </c>
      <c r="F246" s="12">
        <f>VLOOKUP(A246,Dengue!$1:$1048576,10,FALSE)</f>
        <v>136</v>
      </c>
      <c r="G246" s="12">
        <f>VLOOKUP($A246,Chik!$1:$1048576,10,FALSE)</f>
        <v>0</v>
      </c>
      <c r="H246" s="12">
        <f>VLOOKUP($A246,zika!$1:$1048576,10,FALSE)</f>
        <v>0</v>
      </c>
      <c r="I246" s="12">
        <f>H246+F246+G246</f>
        <v>136</v>
      </c>
      <c r="J246" s="11">
        <v>47617</v>
      </c>
      <c r="K246" s="58" t="s">
        <v>1122</v>
      </c>
      <c r="L246" s="8">
        <f>I246/J246*100000</f>
        <v>285.61228132809714</v>
      </c>
      <c r="M246" s="7" t="str">
        <f>IF(L246=0,"Silencioso",IF(AND(L246&gt;0,L246&lt;100),"Baixa",IF(AND(L246&gt;=100,L246&lt;300),"Média",IF(AND(L246&gt;=300,L246&lt;500),"Alta",IF(L246&gt;=500,"Muito Alta","Avaliar")))))</f>
        <v>Média</v>
      </c>
      <c r="N246" s="7">
        <f>VLOOKUP($B246,LIRAa!$1:$1048576,3,FALSE)</f>
        <v>0.3</v>
      </c>
      <c r="O246" s="7">
        <f>VLOOKUP($B246,LIRAa!$1:$1048576,4,FALSE)</f>
        <v>0.8</v>
      </c>
      <c r="P246" s="7">
        <f>VLOOKUP($B246,LIRAa!$1:$1048576,5,FALSE)</f>
        <v>1</v>
      </c>
      <c r="S246" s="38"/>
    </row>
    <row r="247" spans="1:21" ht="15.75" x14ac:dyDescent="0.25">
      <c r="A247" s="42">
        <v>242</v>
      </c>
      <c r="B247" s="7">
        <v>312170</v>
      </c>
      <c r="C247" s="17" t="s">
        <v>1109</v>
      </c>
      <c r="D247" s="36" t="s">
        <v>17</v>
      </c>
      <c r="E247" s="36" t="s">
        <v>275</v>
      </c>
      <c r="F247" s="12">
        <f>VLOOKUP(A247,Dengue!$1:$1048576,10,FALSE)</f>
        <v>0</v>
      </c>
      <c r="G247" s="12">
        <f>VLOOKUP($A247,Chik!$1:$1048576,10,FALSE)</f>
        <v>0</v>
      </c>
      <c r="H247" s="12">
        <f>VLOOKUP($A247,zika!$1:$1048576,10,FALSE)</f>
        <v>0</v>
      </c>
      <c r="I247" s="12">
        <f>H247+F247+G247</f>
        <v>0</v>
      </c>
      <c r="J247" s="11">
        <v>3814</v>
      </c>
      <c r="K247" s="58" t="s">
        <v>1121</v>
      </c>
      <c r="L247" s="8">
        <f>I247/J247*100000</f>
        <v>0</v>
      </c>
      <c r="M247" s="7" t="str">
        <f>IF(L247=0,"Silencioso",IF(AND(L247&gt;0,L247&lt;100),"Baixa",IF(AND(L247&gt;=100,L247&lt;300),"Média",IF(AND(L247&gt;=300,L247&lt;500),"Alta",IF(L247&gt;=500,"Muito Alta","Avaliar")))))</f>
        <v>Silencioso</v>
      </c>
      <c r="N247" s="7" t="str">
        <f>VLOOKUP($B247,LIRAa!$1:$1048576,3,FALSE)</f>
        <v>Sem Informação</v>
      </c>
      <c r="O247" s="7" t="str">
        <f>VLOOKUP($B247,LIRAa!$1:$1048576,4,FALSE)</f>
        <v>Sem Informação</v>
      </c>
      <c r="P247" s="7" t="str">
        <f>VLOOKUP($B247,LIRAa!$1:$1048576,5,FALSE)</f>
        <v>Sem Informação</v>
      </c>
      <c r="S247" s="38"/>
    </row>
    <row r="248" spans="1:21" ht="15.75" x14ac:dyDescent="0.25">
      <c r="A248" s="42">
        <v>243</v>
      </c>
      <c r="B248" s="7">
        <v>312180</v>
      </c>
      <c r="C248" s="17" t="s">
        <v>1110</v>
      </c>
      <c r="D248" s="36" t="s">
        <v>20</v>
      </c>
      <c r="E248" s="36" t="s">
        <v>276</v>
      </c>
      <c r="F248" s="12">
        <f>VLOOKUP(A248,Dengue!$1:$1048576,10,FALSE)</f>
        <v>106</v>
      </c>
      <c r="G248" s="12">
        <f>VLOOKUP($A248,Chik!$1:$1048576,10,FALSE)</f>
        <v>0</v>
      </c>
      <c r="H248" s="12">
        <f>VLOOKUP($A248,zika!$1:$1048576,10,FALSE)</f>
        <v>0</v>
      </c>
      <c r="I248" s="12">
        <f>H248+F248+G248</f>
        <v>106</v>
      </c>
      <c r="J248" s="11">
        <v>7852</v>
      </c>
      <c r="K248" s="58" t="s">
        <v>1121</v>
      </c>
      <c r="L248" s="8">
        <f>I248/J248*100000</f>
        <v>1349.9745287824758</v>
      </c>
      <c r="M248" s="7" t="str">
        <f>IF(L248=0,"Silencioso",IF(AND(L248&gt;0,L248&lt;100),"Baixa",IF(AND(L248&gt;=100,L248&lt;300),"Média",IF(AND(L248&gt;=300,L248&lt;500),"Alta",IF(L248&gt;=500,"Muito Alta","Avaliar")))))</f>
        <v>Muito Alta</v>
      </c>
      <c r="N248" s="7" t="str">
        <f>VLOOKUP($B248,LIRAa!$1:$1048576,3,FALSE)</f>
        <v>Sem Informação</v>
      </c>
      <c r="O248" s="7" t="str">
        <f>VLOOKUP($B248,LIRAa!$1:$1048576,4,FALSE)</f>
        <v>Sem Informação</v>
      </c>
      <c r="P248" s="7" t="str">
        <f>VLOOKUP($B248,LIRAa!$1:$1048576,5,FALSE)</f>
        <v>Sem Informação</v>
      </c>
      <c r="S248" s="10"/>
      <c r="T248" s="10"/>
      <c r="U248" s="10"/>
    </row>
    <row r="249" spans="1:21" ht="15.75" x14ac:dyDescent="0.25">
      <c r="A249" s="42">
        <v>244</v>
      </c>
      <c r="B249" s="7">
        <v>312190</v>
      </c>
      <c r="C249" s="17" t="s">
        <v>1115</v>
      </c>
      <c r="D249" s="36" t="s">
        <v>62</v>
      </c>
      <c r="E249" s="36" t="s">
        <v>277</v>
      </c>
      <c r="F249" s="12">
        <f>VLOOKUP(A249,Dengue!$1:$1048576,10,FALSE)</f>
        <v>1</v>
      </c>
      <c r="G249" s="12">
        <f>VLOOKUP($A249,Chik!$1:$1048576,10,FALSE)</f>
        <v>0</v>
      </c>
      <c r="H249" s="12">
        <f>VLOOKUP($A249,zika!$1:$1048576,10,FALSE)</f>
        <v>0</v>
      </c>
      <c r="I249" s="12">
        <f>H249+F249+G249</f>
        <v>1</v>
      </c>
      <c r="J249" s="11">
        <v>3411</v>
      </c>
      <c r="K249" s="58" t="s">
        <v>1121</v>
      </c>
      <c r="L249" s="8">
        <f>I249/J249*100000</f>
        <v>29.316915860451481</v>
      </c>
      <c r="M249" s="7" t="str">
        <f>IF(L249=0,"Silencioso",IF(AND(L249&gt;0,L249&lt;100),"Baixa",IF(AND(L249&gt;=100,L249&lt;300),"Média",IF(AND(L249&gt;=300,L249&lt;500),"Alta",IF(L249&gt;=500,"Muito Alta","Avaliar")))))</f>
        <v>Baixa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38"/>
    </row>
    <row r="250" spans="1:21" ht="15.75" x14ac:dyDescent="0.25">
      <c r="A250" s="42">
        <v>245</v>
      </c>
      <c r="B250" s="7">
        <v>312200</v>
      </c>
      <c r="C250" s="17" t="s">
        <v>1115</v>
      </c>
      <c r="D250" s="36" t="s">
        <v>14</v>
      </c>
      <c r="E250" s="36" t="s">
        <v>278</v>
      </c>
      <c r="F250" s="12">
        <f>VLOOKUP(A250,Dengue!$1:$1048576,10,FALSE)</f>
        <v>0</v>
      </c>
      <c r="G250" s="12">
        <f>VLOOKUP($A250,Chik!$1:$1048576,10,FALSE)</f>
        <v>0</v>
      </c>
      <c r="H250" s="12">
        <f>VLOOKUP($A250,zika!$1:$1048576,10,FALSE)</f>
        <v>0</v>
      </c>
      <c r="I250" s="12">
        <f>H250+F250+G250</f>
        <v>0</v>
      </c>
      <c r="J250" s="11">
        <v>19884</v>
      </c>
      <c r="K250" s="58" t="s">
        <v>1121</v>
      </c>
      <c r="L250" s="8">
        <f>I250/J250*100000</f>
        <v>0</v>
      </c>
      <c r="M250" s="7" t="str">
        <f>IF(L250=0,"Silencioso",IF(AND(L250&gt;0,L250&lt;100),"Baixa",IF(AND(L250&gt;=100,L250&lt;300),"Média",IF(AND(L250&gt;=300,L250&lt;500),"Alta",IF(L250&gt;=500,"Muito Alta","Avaliar")))))</f>
        <v>Silencioso</v>
      </c>
      <c r="N250" s="7" t="str">
        <f>VLOOKUP($B250,LIRAa!$1:$1048576,3,FALSE)</f>
        <v>Sem Informação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21" ht="15.75" x14ac:dyDescent="0.25">
      <c r="A251" s="42">
        <v>246</v>
      </c>
      <c r="B251" s="7">
        <v>312210</v>
      </c>
      <c r="C251" s="17" t="s">
        <v>1110</v>
      </c>
      <c r="D251" s="36" t="s">
        <v>22</v>
      </c>
      <c r="E251" s="36" t="s">
        <v>279</v>
      </c>
      <c r="F251" s="12">
        <f>VLOOKUP(A251,Dengue!$1:$1048576,10,FALSE)</f>
        <v>0</v>
      </c>
      <c r="G251" s="12">
        <f>VLOOKUP($A251,Chik!$1:$1048576,10,FALSE)</f>
        <v>0</v>
      </c>
      <c r="H251" s="12">
        <f>VLOOKUP($A251,zika!$1:$1048576,10,FALSE)</f>
        <v>0</v>
      </c>
      <c r="I251" s="12">
        <f>H251+F251+G251</f>
        <v>0</v>
      </c>
      <c r="J251" s="11">
        <v>4984</v>
      </c>
      <c r="K251" s="58" t="s">
        <v>1121</v>
      </c>
      <c r="L251" s="8">
        <f>I251/J251*100000</f>
        <v>0</v>
      </c>
      <c r="M251" s="7" t="str">
        <f>IF(L251=0,"Silencioso",IF(AND(L251&gt;0,L251&lt;100),"Baixa",IF(AND(L251&gt;=100,L251&lt;300),"Média",IF(AND(L251&gt;=300,L251&lt;500),"Alta",IF(L251&gt;=500,"Muito Alta","Avaliar")))))</f>
        <v>Silencioso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38"/>
    </row>
    <row r="252" spans="1:21" ht="15.75" x14ac:dyDescent="0.25">
      <c r="A252" s="42">
        <v>247</v>
      </c>
      <c r="B252" s="7">
        <v>312220</v>
      </c>
      <c r="C252" s="17" t="s">
        <v>1110</v>
      </c>
      <c r="D252" s="36" t="s">
        <v>22</v>
      </c>
      <c r="E252" s="36" t="s">
        <v>280</v>
      </c>
      <c r="F252" s="12">
        <f>VLOOKUP(A252,Dengue!$1:$1048576,10,FALSE)</f>
        <v>0</v>
      </c>
      <c r="G252" s="12">
        <f>VLOOKUP($A252,Chik!$1:$1048576,10,FALSE)</f>
        <v>0</v>
      </c>
      <c r="H252" s="12">
        <f>VLOOKUP($A252,zika!$1:$1048576,10,FALSE)</f>
        <v>0</v>
      </c>
      <c r="I252" s="12">
        <f>H252+F252+G252</f>
        <v>0</v>
      </c>
      <c r="J252" s="11">
        <v>7527</v>
      </c>
      <c r="K252" s="58" t="s">
        <v>1121</v>
      </c>
      <c r="L252" s="8">
        <f>I252/J252*100000</f>
        <v>0</v>
      </c>
      <c r="M252" s="7" t="str">
        <f>IF(L252=0,"Silencioso",IF(AND(L252&gt;0,L252&lt;100),"Baixa",IF(AND(L252&gt;=100,L252&lt;300),"Média",IF(AND(L252&gt;=300,L252&lt;500),"Alta",IF(L252&gt;=500,"Muito Alta","Avaliar")))))</f>
        <v>Silencioso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 t="str">
        <f>VLOOKUP($B252,LIRAa!$1:$1048576,5,FALSE)</f>
        <v>Sem Informação</v>
      </c>
      <c r="S252" s="38"/>
    </row>
    <row r="253" spans="1:21" ht="15.75" x14ac:dyDescent="0.25">
      <c r="A253" s="42">
        <v>248</v>
      </c>
      <c r="B253" s="7">
        <v>312230</v>
      </c>
      <c r="C253" s="17" t="s">
        <v>1112</v>
      </c>
      <c r="D253" s="36" t="s">
        <v>26</v>
      </c>
      <c r="E253" s="36" t="s">
        <v>26</v>
      </c>
      <c r="F253" s="12">
        <f>VLOOKUP(A253,Dengue!$1:$1048576,10,FALSE)</f>
        <v>55</v>
      </c>
      <c r="G253" s="12">
        <f>VLOOKUP($A253,Chik!$1:$1048576,10,FALSE)</f>
        <v>0</v>
      </c>
      <c r="H253" s="12">
        <f>VLOOKUP($A253,zika!$1:$1048576,10,FALSE)</f>
        <v>0</v>
      </c>
      <c r="I253" s="12">
        <f>H253+F253+G253</f>
        <v>55</v>
      </c>
      <c r="J253" s="11">
        <v>235977</v>
      </c>
      <c r="K253" s="58" t="s">
        <v>1124</v>
      </c>
      <c r="L253" s="8">
        <f>I253/J253*100000</f>
        <v>23.307356225394848</v>
      </c>
      <c r="M253" s="7" t="str">
        <f>IF(L253=0,"Silencioso",IF(AND(L253&gt;0,L253&lt;100),"Baixa",IF(AND(L253&gt;=100,L253&lt;300),"Média",IF(AND(L253&gt;=300,L253&lt;500),"Alta",IF(L253&gt;=500,"Muito Alta","Avaliar")))))</f>
        <v>Baixa</v>
      </c>
      <c r="N253" s="7">
        <f>VLOOKUP($B253,LIRAa!$1:$1048576,3,FALSE)</f>
        <v>1.6</v>
      </c>
      <c r="O253" s="7">
        <f>VLOOKUP($B253,LIRAa!$1:$1048576,4,FALSE)</f>
        <v>3.1</v>
      </c>
      <c r="P253" s="7">
        <f>VLOOKUP($B253,LIRAa!$1:$1048576,5,FALSE)</f>
        <v>3.8</v>
      </c>
      <c r="S253" s="38"/>
    </row>
    <row r="254" spans="1:21" ht="15.75" x14ac:dyDescent="0.25">
      <c r="A254" s="42">
        <v>249</v>
      </c>
      <c r="B254" s="7">
        <v>312235</v>
      </c>
      <c r="C254" s="17" t="s">
        <v>1113</v>
      </c>
      <c r="D254" s="36" t="s">
        <v>30</v>
      </c>
      <c r="E254" s="36" t="s">
        <v>281</v>
      </c>
      <c r="F254" s="12">
        <f>VLOOKUP(A254,Dengue!$1:$1048576,10,FALSE)</f>
        <v>7</v>
      </c>
      <c r="G254" s="12">
        <f>VLOOKUP($A254,Chik!$1:$1048576,10,FALSE)</f>
        <v>0</v>
      </c>
      <c r="H254" s="12">
        <f>VLOOKUP($A254,zika!$1:$1048576,10,FALSE)</f>
        <v>0</v>
      </c>
      <c r="I254" s="12">
        <f>H254+F254+G254</f>
        <v>7</v>
      </c>
      <c r="J254" s="11">
        <v>6702</v>
      </c>
      <c r="K254" s="58" t="s">
        <v>1121</v>
      </c>
      <c r="L254" s="8">
        <f>I254/J254*100000</f>
        <v>104.44643390032826</v>
      </c>
      <c r="M254" s="7" t="str">
        <f>IF(L254=0,"Silencioso",IF(AND(L254&gt;0,L254&lt;100),"Baixa",IF(AND(L254&gt;=100,L254&lt;300),"Média",IF(AND(L254&gt;=300,L254&lt;500),"Alta",IF(L254&gt;=500,"Muito Alta","Avaliar")))))</f>
        <v>Média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21" ht="15.75" x14ac:dyDescent="0.25">
      <c r="A255" s="42">
        <v>250</v>
      </c>
      <c r="B255" s="7">
        <v>312240</v>
      </c>
      <c r="C255" s="17" t="s">
        <v>1114</v>
      </c>
      <c r="D255" s="36" t="s">
        <v>40</v>
      </c>
      <c r="E255" s="36" t="s">
        <v>282</v>
      </c>
      <c r="F255" s="12">
        <f>VLOOKUP(A255,Dengue!$1:$1048576,10,FALSE)</f>
        <v>3</v>
      </c>
      <c r="G255" s="12">
        <f>VLOOKUP($A255,Chik!$1:$1048576,10,FALSE)</f>
        <v>0</v>
      </c>
      <c r="H255" s="12">
        <f>VLOOKUP($A255,zika!$1:$1048576,10,FALSE)</f>
        <v>0</v>
      </c>
      <c r="I255" s="12">
        <f>H255+F255+G255</f>
        <v>3</v>
      </c>
      <c r="J255" s="11">
        <v>5996</v>
      </c>
      <c r="K255" s="58" t="s">
        <v>1121</v>
      </c>
      <c r="L255" s="8">
        <f>I255/J255*100000</f>
        <v>50.033355570380259</v>
      </c>
      <c r="M255" s="7" t="str">
        <f>IF(L255=0,"Silencioso",IF(AND(L255&gt;0,L255&lt;100),"Baixa",IF(AND(L255&gt;=100,L255&lt;300),"Média",IF(AND(L255&gt;=300,L255&lt;500),"Alta",IF(L255&gt;=500,"Muito Alta","Avaliar")))))</f>
        <v>Baixa</v>
      </c>
      <c r="N255" s="7" t="str">
        <f>VLOOKUP($B255,LIRAa!$1:$1048576,3,FALSE)</f>
        <v>Sem Informação</v>
      </c>
      <c r="O255" s="7" t="str">
        <f>VLOOKUP($B255,LIRAa!$1:$1048576,4,FALSE)</f>
        <v>Sem Informação</v>
      </c>
      <c r="P255" s="7" t="str">
        <f>VLOOKUP($B255,LIRAa!$1:$1048576,5,FALSE)</f>
        <v>Sem Informação</v>
      </c>
      <c r="S255" s="38"/>
    </row>
    <row r="256" spans="1:21" ht="15.75" x14ac:dyDescent="0.25">
      <c r="A256" s="42">
        <v>251</v>
      </c>
      <c r="B256" s="7">
        <v>312245</v>
      </c>
      <c r="C256" s="17" t="s">
        <v>1113</v>
      </c>
      <c r="D256" s="36" t="s">
        <v>30</v>
      </c>
      <c r="E256" s="36" t="s">
        <v>283</v>
      </c>
      <c r="F256" s="12">
        <f>VLOOKUP(A256,Dengue!$1:$1048576,10,FALSE)</f>
        <v>3</v>
      </c>
      <c r="G256" s="12">
        <f>VLOOKUP($A256,Chik!$1:$1048576,10,FALSE)</f>
        <v>0</v>
      </c>
      <c r="H256" s="12">
        <f>VLOOKUP($A256,zika!$1:$1048576,10,FALSE)</f>
        <v>0</v>
      </c>
      <c r="I256" s="12">
        <f>H256+F256+G256</f>
        <v>3</v>
      </c>
      <c r="J256" s="11">
        <v>10820</v>
      </c>
      <c r="K256" s="58" t="s">
        <v>1121</v>
      </c>
      <c r="L256" s="8">
        <f>I256/J256*100000</f>
        <v>27.726432532347502</v>
      </c>
      <c r="M256" s="7" t="str">
        <f>IF(L256=0,"Silencioso",IF(AND(L256&gt;0,L256&lt;100),"Baixa",IF(AND(L256&gt;=100,L256&lt;300),"Média",IF(AND(L256&gt;=300,L256&lt;500),"Alta",IF(L256&gt;=500,"Muito Alta","Avaliar")))))</f>
        <v>Baixa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21" ht="15.75" x14ac:dyDescent="0.25">
      <c r="A257" s="42">
        <v>252</v>
      </c>
      <c r="B257" s="7">
        <v>312247</v>
      </c>
      <c r="C257" s="17" t="s">
        <v>1117</v>
      </c>
      <c r="D257" s="36" t="s">
        <v>80</v>
      </c>
      <c r="E257" s="36" t="s">
        <v>284</v>
      </c>
      <c r="F257" s="12">
        <f>VLOOKUP(A257,Dengue!$1:$1048576,10,FALSE)</f>
        <v>0</v>
      </c>
      <c r="G257" s="12">
        <f>VLOOKUP($A257,Chik!$1:$1048576,10,FALSE)</f>
        <v>0</v>
      </c>
      <c r="H257" s="12">
        <f>VLOOKUP($A257,zika!$1:$1048576,10,FALSE)</f>
        <v>0</v>
      </c>
      <c r="I257" s="12">
        <f>H257+F257+G257</f>
        <v>0</v>
      </c>
      <c r="J257" s="11">
        <v>3699</v>
      </c>
      <c r="K257" s="58" t="s">
        <v>1121</v>
      </c>
      <c r="L257" s="8">
        <f>I257/J257*100000</f>
        <v>0</v>
      </c>
      <c r="M257" s="7" t="str">
        <f>IF(L257=0,"Silencioso",IF(AND(L257&gt;0,L257&lt;100),"Baixa",IF(AND(L257&gt;=100,L257&lt;300),"Média",IF(AND(L257&gt;=300,L257&lt;500),"Alta",IF(L257&gt;=500,"Muito Alta","Avaliar")))))</f>
        <v>Silencioso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21" ht="15.75" x14ac:dyDescent="0.25">
      <c r="A258" s="42">
        <v>253</v>
      </c>
      <c r="B258" s="7">
        <v>312250</v>
      </c>
      <c r="C258" s="17" t="s">
        <v>1110</v>
      </c>
      <c r="D258" s="36" t="s">
        <v>20</v>
      </c>
      <c r="E258" s="36" t="s">
        <v>285</v>
      </c>
      <c r="F258" s="12">
        <f>VLOOKUP(A258,Dengue!$1:$1048576,10,FALSE)</f>
        <v>0</v>
      </c>
      <c r="G258" s="12">
        <f>VLOOKUP($A258,Chik!$1:$1048576,10,FALSE)</f>
        <v>0</v>
      </c>
      <c r="H258" s="12">
        <f>VLOOKUP($A258,zika!$1:$1048576,10,FALSE)</f>
        <v>0</v>
      </c>
      <c r="I258" s="12">
        <f>H258+F258+G258</f>
        <v>0</v>
      </c>
      <c r="J258" s="11">
        <v>5097</v>
      </c>
      <c r="K258" s="58" t="s">
        <v>1121</v>
      </c>
      <c r="L258" s="8">
        <f>I258/J258*100000</f>
        <v>0</v>
      </c>
      <c r="M258" s="7" t="str">
        <f>IF(L258=0,"Silencioso",IF(AND(L258&gt;0,L258&lt;100),"Baixa",IF(AND(L258&gt;=100,L258&lt;300),"Média",IF(AND(L258&gt;=300,L258&lt;500),"Alta",IF(L258&gt;=500,"Muito Alta","Avaliar")))))</f>
        <v>Silencioso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78"/>
      <c r="T258" s="78"/>
      <c r="U258" s="78"/>
    </row>
    <row r="259" spans="1:21" ht="15.75" x14ac:dyDescent="0.25">
      <c r="A259" s="42">
        <v>254</v>
      </c>
      <c r="B259" s="7">
        <v>312260</v>
      </c>
      <c r="C259" s="17" t="s">
        <v>1108</v>
      </c>
      <c r="D259" s="36" t="s">
        <v>90</v>
      </c>
      <c r="E259" s="36" t="s">
        <v>286</v>
      </c>
      <c r="F259" s="12">
        <f>VLOOKUP(A259,Dengue!$1:$1048576,10,FALSE)</f>
        <v>0</v>
      </c>
      <c r="G259" s="12">
        <f>VLOOKUP($A259,Chik!$1:$1048576,10,FALSE)</f>
        <v>0</v>
      </c>
      <c r="H259" s="12">
        <f>VLOOKUP($A259,zika!$1:$1048576,10,FALSE)</f>
        <v>0</v>
      </c>
      <c r="I259" s="12">
        <f>H259+F259+G259</f>
        <v>0</v>
      </c>
      <c r="J259" s="11">
        <v>4482</v>
      </c>
      <c r="K259" s="58" t="s">
        <v>1121</v>
      </c>
      <c r="L259" s="8">
        <f>I259/J259*100000</f>
        <v>0</v>
      </c>
      <c r="M259" s="7" t="str">
        <f>IF(L259=0,"Silencioso",IF(AND(L259&gt;0,L259&lt;100),"Baixa",IF(AND(L259&gt;=100,L259&lt;300),"Média",IF(AND(L259&gt;=300,L259&lt;500),"Alta",IF(L259&gt;=500,"Muito Alta","Avaliar")))))</f>
        <v>Silencioso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38"/>
    </row>
    <row r="260" spans="1:21" ht="15.75" x14ac:dyDescent="0.25">
      <c r="A260" s="42">
        <v>255</v>
      </c>
      <c r="B260" s="7">
        <v>312270</v>
      </c>
      <c r="C260" s="17" t="s">
        <v>1109</v>
      </c>
      <c r="D260" s="36" t="s">
        <v>17</v>
      </c>
      <c r="E260" s="36" t="s">
        <v>287</v>
      </c>
      <c r="F260" s="12">
        <f>VLOOKUP(A260,Dengue!$1:$1048576,10,FALSE)</f>
        <v>0</v>
      </c>
      <c r="G260" s="12">
        <f>VLOOKUP($A260,Chik!$1:$1048576,10,FALSE)</f>
        <v>0</v>
      </c>
      <c r="H260" s="12">
        <f>VLOOKUP($A260,zika!$1:$1048576,10,FALSE)</f>
        <v>0</v>
      </c>
      <c r="I260" s="12">
        <f>H260+F260+G260</f>
        <v>0</v>
      </c>
      <c r="J260" s="11">
        <v>5243</v>
      </c>
      <c r="K260" s="58" t="s">
        <v>1121</v>
      </c>
      <c r="L260" s="8">
        <f>I260/J260*100000</f>
        <v>0</v>
      </c>
      <c r="M260" s="7" t="str">
        <f>IF(L260=0,"Silencioso",IF(AND(L260&gt;0,L260&lt;100),"Baixa",IF(AND(L260&gt;=100,L260&lt;300),"Média",IF(AND(L260&gt;=300,L260&lt;500),"Alta",IF(L260&gt;=500,"Muito Alta","Avaliar")))))</f>
        <v>Silencioso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21" ht="15.75" x14ac:dyDescent="0.25">
      <c r="A261" s="42">
        <v>256</v>
      </c>
      <c r="B261" s="7">
        <v>312280</v>
      </c>
      <c r="C261" s="17" t="s">
        <v>1114</v>
      </c>
      <c r="D261" s="36" t="s">
        <v>33</v>
      </c>
      <c r="E261" s="36" t="s">
        <v>288</v>
      </c>
      <c r="F261" s="12">
        <f>VLOOKUP(A261,Dengue!$1:$1048576,10,FALSE)</f>
        <v>1</v>
      </c>
      <c r="G261" s="12">
        <f>VLOOKUP($A261,Chik!$1:$1048576,10,FALSE)</f>
        <v>0</v>
      </c>
      <c r="H261" s="12">
        <f>VLOOKUP($A261,zika!$1:$1048576,10,FALSE)</f>
        <v>0</v>
      </c>
      <c r="I261" s="12">
        <f>H261+F261+G261</f>
        <v>1</v>
      </c>
      <c r="J261" s="11">
        <v>3007</v>
      </c>
      <c r="K261" s="58" t="s">
        <v>1121</v>
      </c>
      <c r="L261" s="8">
        <f>I261/J261*100000</f>
        <v>33.255736614566011</v>
      </c>
      <c r="M261" s="7" t="str">
        <f>IF(L261=0,"Silencioso",IF(AND(L261&gt;0,L261&lt;100),"Baixa",IF(AND(L261&gt;=100,L261&lt;300),"Média",IF(AND(L261&gt;=300,L261&lt;500),"Alta",IF(L261&gt;=500,"Muito Alta","Avaliar")))))</f>
        <v>Baixa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21" ht="15.75" x14ac:dyDescent="0.25">
      <c r="A262" s="42">
        <v>257</v>
      </c>
      <c r="B262" s="7">
        <v>312290</v>
      </c>
      <c r="C262" s="17" t="s">
        <v>1115</v>
      </c>
      <c r="D262" s="36" t="s">
        <v>38</v>
      </c>
      <c r="E262" s="36" t="s">
        <v>857</v>
      </c>
      <c r="F262" s="12">
        <f>VLOOKUP(A262,Dengue!$1:$1048576,10,FALSE)</f>
        <v>2</v>
      </c>
      <c r="G262" s="12">
        <f>VLOOKUP($A262,Chik!$1:$1048576,10,FALSE)</f>
        <v>0</v>
      </c>
      <c r="H262" s="12">
        <f>VLOOKUP($A262,zika!$1:$1048576,10,FALSE)</f>
        <v>0</v>
      </c>
      <c r="I262" s="12">
        <f>H262+F262+G262</f>
        <v>2</v>
      </c>
      <c r="J262" s="11">
        <v>6523</v>
      </c>
      <c r="K262" s="58" t="s">
        <v>1121</v>
      </c>
      <c r="L262" s="8">
        <f>I262/J262*100000</f>
        <v>30.660738923808065</v>
      </c>
      <c r="M262" s="7" t="str">
        <f>IF(L262=0,"Silencioso",IF(AND(L262&gt;0,L262&lt;100),"Baixa",IF(AND(L262&gt;=100,L262&lt;300),"Média",IF(AND(L262&gt;=300,L262&lt;500),"Alta",IF(L262&gt;=500,"Muito Alta","Avaliar")))))</f>
        <v>Baixa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21" ht="15.75" x14ac:dyDescent="0.25">
      <c r="A263" s="42">
        <v>258</v>
      </c>
      <c r="B263" s="7">
        <v>312300</v>
      </c>
      <c r="C263" s="17" t="s">
        <v>1116</v>
      </c>
      <c r="D263" s="36" t="s">
        <v>94</v>
      </c>
      <c r="E263" s="36" t="s">
        <v>289</v>
      </c>
      <c r="F263" s="12">
        <f>VLOOKUP(A263,Dengue!$1:$1048576,10,FALSE)</f>
        <v>0</v>
      </c>
      <c r="G263" s="12">
        <f>VLOOKUP($A263,Chik!$1:$1048576,10,FALSE)</f>
        <v>0</v>
      </c>
      <c r="H263" s="12">
        <f>VLOOKUP($A263,zika!$1:$1048576,10,FALSE)</f>
        <v>0</v>
      </c>
      <c r="I263" s="12">
        <f>H263+F263+G263</f>
        <v>0</v>
      </c>
      <c r="J263" s="11">
        <v>10081</v>
      </c>
      <c r="K263" s="58" t="s">
        <v>1121</v>
      </c>
      <c r="L263" s="8">
        <f>I263/J263*100000</f>
        <v>0</v>
      </c>
      <c r="M263" s="7" t="str">
        <f>IF(L263=0,"Silencioso",IF(AND(L263&gt;0,L263&lt;100),"Baixa",IF(AND(L263&gt;=100,L263&lt;300),"Média",IF(AND(L263&gt;=300,L263&lt;500),"Alta",IF(L263&gt;=500,"Muito Alta","Avaliar")))))</f>
        <v>Silencioso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75"/>
      <c r="T263" s="75"/>
      <c r="U263" s="75"/>
    </row>
    <row r="264" spans="1:21" ht="15.75" x14ac:dyDescent="0.25">
      <c r="A264" s="42">
        <v>259</v>
      </c>
      <c r="B264" s="7">
        <v>312310</v>
      </c>
      <c r="C264" s="17" t="s">
        <v>1108</v>
      </c>
      <c r="D264" s="36" t="s">
        <v>90</v>
      </c>
      <c r="E264" s="36" t="s">
        <v>290</v>
      </c>
      <c r="F264" s="12">
        <f>VLOOKUP(A264,Dengue!$1:$1048576,10,FALSE)</f>
        <v>1</v>
      </c>
      <c r="G264" s="12">
        <f>VLOOKUP($A264,Chik!$1:$1048576,10,FALSE)</f>
        <v>0</v>
      </c>
      <c r="H264" s="12">
        <f>VLOOKUP($A264,zika!$1:$1048576,10,FALSE)</f>
        <v>0</v>
      </c>
      <c r="I264" s="12">
        <f>H264+F264+G264</f>
        <v>1</v>
      </c>
      <c r="J264" s="11">
        <v>5185</v>
      </c>
      <c r="K264" s="58" t="s">
        <v>1121</v>
      </c>
      <c r="L264" s="8">
        <f>I264/J264*100000</f>
        <v>19.286403085824496</v>
      </c>
      <c r="M264" s="7" t="str">
        <f>IF(L264=0,"Silencioso",IF(AND(L264&gt;0,L264&lt;100),"Baixa",IF(AND(L264&gt;=100,L264&lt;300),"Média",IF(AND(L264&gt;=300,L264&lt;500),"Alta",IF(L264&gt;=500,"Muito Alta","Avaliar")))))</f>
        <v>Baixa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75"/>
      <c r="T264" s="75"/>
      <c r="U264" s="75"/>
    </row>
    <row r="265" spans="1:21" ht="15.75" x14ac:dyDescent="0.25">
      <c r="A265" s="42">
        <v>260</v>
      </c>
      <c r="B265" s="7">
        <v>312320</v>
      </c>
      <c r="C265" s="17" t="s">
        <v>1112</v>
      </c>
      <c r="D265" s="36" t="s">
        <v>26</v>
      </c>
      <c r="E265" s="36" t="s">
        <v>291</v>
      </c>
      <c r="F265" s="12">
        <f>VLOOKUP(A265,Dengue!$1:$1048576,10,FALSE)</f>
        <v>3</v>
      </c>
      <c r="G265" s="12">
        <f>VLOOKUP($A265,Chik!$1:$1048576,10,FALSE)</f>
        <v>0</v>
      </c>
      <c r="H265" s="12">
        <f>VLOOKUP($A265,zika!$1:$1048576,10,FALSE)</f>
        <v>0</v>
      </c>
      <c r="I265" s="12">
        <f>H265+F265+G265</f>
        <v>3</v>
      </c>
      <c r="J265" s="11">
        <v>13541</v>
      </c>
      <c r="K265" s="58" t="s">
        <v>1121</v>
      </c>
      <c r="L265" s="8">
        <f>I265/J265*100000</f>
        <v>22.154936858429952</v>
      </c>
      <c r="M265" s="7" t="str">
        <f>IF(L265=0,"Silencioso",IF(AND(L265&gt;0,L265&lt;100),"Baixa",IF(AND(L265&gt;=100,L265&lt;300),"Média",IF(AND(L265&gt;=300,L265&lt;500),"Alta",IF(L265&gt;=500,"Muito Alta","Avaliar")))))</f>
        <v>Baixa</v>
      </c>
      <c r="N265" s="7">
        <f>VLOOKUP($B265,LIRAa!$1:$1048576,3,FALSE)</f>
        <v>3.8</v>
      </c>
      <c r="O265" s="7">
        <f>VLOOKUP($B265,LIRAa!$1:$1048576,4,FALSE)</f>
        <v>5.5</v>
      </c>
      <c r="P265" s="7">
        <f>VLOOKUP($B265,LIRAa!$1:$1048576,5,FALSE)</f>
        <v>6.8</v>
      </c>
      <c r="S265" s="75"/>
      <c r="T265" s="75"/>
      <c r="U265" s="75"/>
    </row>
    <row r="266" spans="1:21" ht="15.75" x14ac:dyDescent="0.25">
      <c r="A266" s="42">
        <v>261</v>
      </c>
      <c r="B266" s="7">
        <v>312330</v>
      </c>
      <c r="C266" s="17" t="s">
        <v>1115</v>
      </c>
      <c r="D266" s="36" t="s">
        <v>62</v>
      </c>
      <c r="E266" s="36" t="s">
        <v>292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>H266+F266+G266</f>
        <v>0</v>
      </c>
      <c r="J266" s="11">
        <v>4289</v>
      </c>
      <c r="K266" s="58" t="s">
        <v>1121</v>
      </c>
      <c r="L266" s="8">
        <f>I266/J266*100000</f>
        <v>0</v>
      </c>
      <c r="M266" s="7" t="str">
        <f>IF(L266=0,"Silencioso",IF(AND(L266&gt;0,L266&lt;100),"Baixa",IF(AND(L266&gt;=100,L266&lt;300),"Média",IF(AND(L266&gt;=300,L266&lt;500),"Alta",IF(L266&gt;=500,"Muito Alta","Avaliar")))))</f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75"/>
      <c r="T266" s="75"/>
      <c r="U266" s="75"/>
    </row>
    <row r="267" spans="1:21" ht="15.75" x14ac:dyDescent="0.25">
      <c r="A267" s="42">
        <v>262</v>
      </c>
      <c r="B267" s="7">
        <v>312340</v>
      </c>
      <c r="C267" s="17" t="s">
        <v>1114</v>
      </c>
      <c r="D267" s="36" t="s">
        <v>45</v>
      </c>
      <c r="E267" s="36" t="s">
        <v>293</v>
      </c>
      <c r="F267" s="12">
        <f>VLOOKUP(A267,Dengue!$1:$1048576,10,FALSE)</f>
        <v>0</v>
      </c>
      <c r="G267" s="12">
        <f>VLOOKUP($A267,Chik!$1:$1048576,10,FALSE)</f>
        <v>0</v>
      </c>
      <c r="H267" s="12">
        <f>VLOOKUP($A267,zika!$1:$1048576,10,FALSE)</f>
        <v>0</v>
      </c>
      <c r="I267" s="12">
        <f>H267+F267+G267</f>
        <v>0</v>
      </c>
      <c r="J267" s="11">
        <v>1521</v>
      </c>
      <c r="K267" s="58" t="s">
        <v>1121</v>
      </c>
      <c r="L267" s="8">
        <f>I267/J267*100000</f>
        <v>0</v>
      </c>
      <c r="M267" s="7" t="str">
        <f>IF(L267=0,"Silencioso",IF(AND(L267&gt;0,L267&lt;100),"Baixa",IF(AND(L267&gt;=100,L267&lt;300),"Média",IF(AND(L267&gt;=300,L267&lt;500),"Alta",IF(L267&gt;=500,"Muito Alta","Avaliar")))))</f>
        <v>Silencioso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75"/>
      <c r="T267" s="75"/>
      <c r="U267" s="75"/>
    </row>
    <row r="268" spans="1:21" ht="15.75" x14ac:dyDescent="0.25">
      <c r="A268" s="42">
        <v>263</v>
      </c>
      <c r="B268" s="7">
        <v>312350</v>
      </c>
      <c r="C268" s="17" t="s">
        <v>1107</v>
      </c>
      <c r="D268" s="36" t="s">
        <v>8</v>
      </c>
      <c r="E268" s="36" t="s">
        <v>294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>H268+F268+G268</f>
        <v>0</v>
      </c>
      <c r="J268" s="11">
        <v>1905</v>
      </c>
      <c r="K268" s="58" t="s">
        <v>1121</v>
      </c>
      <c r="L268" s="8">
        <f>I268/J268*100000</f>
        <v>0</v>
      </c>
      <c r="M268" s="7" t="str">
        <f>IF(L268=0,"Silencioso",IF(AND(L268&gt;0,L268&lt;100),"Baixa",IF(AND(L268&gt;=100,L268&lt;300),"Média",IF(AND(L268&gt;=300,L268&lt;500),"Alta",IF(L268&gt;=500,"Muito Alta","Avaliar")))))</f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75"/>
      <c r="T268" s="75"/>
      <c r="U268" s="75"/>
    </row>
    <row r="269" spans="1:21" ht="15.75" x14ac:dyDescent="0.25">
      <c r="A269" s="42">
        <v>264</v>
      </c>
      <c r="B269" s="7">
        <v>312352</v>
      </c>
      <c r="C269" s="17" t="s">
        <v>1109</v>
      </c>
      <c r="D269" s="36" t="s">
        <v>14</v>
      </c>
      <c r="E269" s="36" t="s">
        <v>295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>H269+F269+G269</f>
        <v>0</v>
      </c>
      <c r="J269" s="11">
        <v>7811</v>
      </c>
      <c r="K269" s="58" t="s">
        <v>1121</v>
      </c>
      <c r="L269" s="8">
        <f>I269/J269*100000</f>
        <v>0</v>
      </c>
      <c r="M269" s="7" t="str">
        <f>IF(L269=0,"Silencioso",IF(AND(L269&gt;0,L269&lt;100),"Baixa",IF(AND(L269&gt;=100,L269&lt;300),"Média",IF(AND(L269&gt;=300,L269&lt;500),"Alta",IF(L269&gt;=500,"Muito Alta","Avaliar")))))</f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38"/>
    </row>
    <row r="270" spans="1:21" ht="15.75" x14ac:dyDescent="0.25">
      <c r="A270" s="42">
        <v>265</v>
      </c>
      <c r="B270" s="7">
        <v>312360</v>
      </c>
      <c r="C270" s="17" t="s">
        <v>1114</v>
      </c>
      <c r="D270" s="36" t="s">
        <v>33</v>
      </c>
      <c r="E270" s="36" t="s">
        <v>296</v>
      </c>
      <c r="F270" s="12">
        <f>VLOOKUP(A270,Dengue!$1:$1048576,10,FALSE)</f>
        <v>0</v>
      </c>
      <c r="G270" s="12">
        <f>VLOOKUP($A270,Chik!$1:$1048576,10,FALSE)</f>
        <v>0</v>
      </c>
      <c r="H270" s="12">
        <f>VLOOKUP($A270,zika!$1:$1048576,10,FALSE)</f>
        <v>0</v>
      </c>
      <c r="I270" s="12">
        <f>H270+F270+G270</f>
        <v>0</v>
      </c>
      <c r="J270" s="11">
        <v>27823</v>
      </c>
      <c r="K270" s="58" t="s">
        <v>1122</v>
      </c>
      <c r="L270" s="8">
        <f>I270/J270*100000</f>
        <v>0</v>
      </c>
      <c r="M270" s="7" t="str">
        <f>IF(L270=0,"Silencioso",IF(AND(L270&gt;0,L270&lt;100),"Baixa",IF(AND(L270&gt;=100,L270&lt;300),"Média",IF(AND(L270&gt;=300,L270&lt;500),"Alta",IF(L270&gt;=500,"Muito Alta","Avaliar")))))</f>
        <v>Silencioso</v>
      </c>
      <c r="N270" s="7">
        <f>VLOOKUP($B270,LIRAa!$1:$1048576,3,FALSE)</f>
        <v>0.4</v>
      </c>
      <c r="O270" s="7">
        <f>VLOOKUP($B270,LIRAa!$1:$1048576,4,FALSE)</f>
        <v>2</v>
      </c>
      <c r="P270" s="7" t="str">
        <f>VLOOKUP($B270,LIRAa!$1:$1048576,5,FALSE)</f>
        <v>Sem Informação</v>
      </c>
      <c r="S270" s="38"/>
    </row>
    <row r="271" spans="1:21" ht="15.75" x14ac:dyDescent="0.25">
      <c r="A271" s="42">
        <v>266</v>
      </c>
      <c r="B271" s="7">
        <v>312370</v>
      </c>
      <c r="C271" s="17" t="s">
        <v>1110</v>
      </c>
      <c r="D271" s="36" t="s">
        <v>22</v>
      </c>
      <c r="E271" s="36" t="s">
        <v>297</v>
      </c>
      <c r="F271" s="12">
        <f>VLOOKUP(A271,Dengue!$1:$1048576,10,FALSE)</f>
        <v>7</v>
      </c>
      <c r="G271" s="12">
        <f>VLOOKUP($A271,Chik!$1:$1048576,10,FALSE)</f>
        <v>0</v>
      </c>
      <c r="H271" s="12">
        <f>VLOOKUP($A271,zika!$1:$1048576,10,FALSE)</f>
        <v>0</v>
      </c>
      <c r="I271" s="12">
        <f>H271+F271+G271</f>
        <v>7</v>
      </c>
      <c r="J271" s="11">
        <v>11064</v>
      </c>
      <c r="K271" s="58" t="s">
        <v>1121</v>
      </c>
      <c r="L271" s="8">
        <f>I271/J271*100000</f>
        <v>63.268257411424443</v>
      </c>
      <c r="M271" s="7" t="str">
        <f>IF(L271=0,"Silencioso",IF(AND(L271&gt;0,L271&lt;100),"Baixa",IF(AND(L271&gt;=100,L271&lt;300),"Média",IF(AND(L271&gt;=300,L271&lt;500),"Alta",IF(L271&gt;=500,"Muito Alta","Avaliar")))))</f>
        <v>Baixa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21" ht="15.75" x14ac:dyDescent="0.25">
      <c r="A272" s="42">
        <v>267</v>
      </c>
      <c r="B272" s="7">
        <v>312380</v>
      </c>
      <c r="C272" s="17" t="s">
        <v>1118</v>
      </c>
      <c r="D272" s="36" t="s">
        <v>102</v>
      </c>
      <c r="E272" s="36" t="s">
        <v>298</v>
      </c>
      <c r="F272" s="12">
        <f>VLOOKUP(A272,Dengue!$1:$1048576,10,FALSE)</f>
        <v>2</v>
      </c>
      <c r="G272" s="12">
        <f>VLOOKUP($A272,Chik!$1:$1048576,10,FALSE)</f>
        <v>0</v>
      </c>
      <c r="H272" s="12">
        <f>VLOOKUP($A272,zika!$1:$1048576,10,FALSE)</f>
        <v>0</v>
      </c>
      <c r="I272" s="12">
        <f>H272+F272+G272</f>
        <v>2</v>
      </c>
      <c r="J272" s="11">
        <v>7244</v>
      </c>
      <c r="K272" s="58" t="s">
        <v>1121</v>
      </c>
      <c r="L272" s="8">
        <f>I272/J272*100000</f>
        <v>27.60905577029266</v>
      </c>
      <c r="M272" s="7" t="str">
        <f>IF(L272=0,"Silencioso",IF(AND(L272&gt;0,L272&lt;100),"Baixa",IF(AND(L272&gt;=100,L272&lt;300),"Média",IF(AND(L272&gt;=300,L272&lt;500),"Alta",IF(L272&gt;=500,"Muito Alta","Avaliar")))))</f>
        <v>Baixa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>
        <f>VLOOKUP($B272,LIRAa!$1:$1048576,5,FALSE)</f>
        <v>2.2000000000000002</v>
      </c>
      <c r="S272" s="38"/>
    </row>
    <row r="273" spans="1:21" ht="15.75" x14ac:dyDescent="0.25">
      <c r="A273" s="42">
        <v>268</v>
      </c>
      <c r="B273" s="7">
        <v>312385</v>
      </c>
      <c r="C273" s="17" t="s">
        <v>1110</v>
      </c>
      <c r="D273" s="36" t="s">
        <v>20</v>
      </c>
      <c r="E273" s="36" t="s">
        <v>299</v>
      </c>
      <c r="F273" s="12">
        <f>VLOOKUP(A273,Dengue!$1:$1048576,10,FALSE)</f>
        <v>1</v>
      </c>
      <c r="G273" s="12">
        <f>VLOOKUP($A273,Chik!$1:$1048576,10,FALSE)</f>
        <v>0</v>
      </c>
      <c r="H273" s="12">
        <f>VLOOKUP($A273,zika!$1:$1048576,10,FALSE)</f>
        <v>0</v>
      </c>
      <c r="I273" s="12">
        <f>H273+F273+G273</f>
        <v>1</v>
      </c>
      <c r="J273" s="11">
        <v>5362</v>
      </c>
      <c r="K273" s="58" t="s">
        <v>1121</v>
      </c>
      <c r="L273" s="8">
        <f>I273/J273*100000</f>
        <v>18.649757553151812</v>
      </c>
      <c r="M273" s="7" t="str">
        <f>IF(L273=0,"Silencioso",IF(AND(L273&gt;0,L273&lt;100),"Baixa",IF(AND(L273&gt;=100,L273&lt;300),"Média",IF(AND(L273&gt;=300,L273&lt;500),"Alta",IF(L273&gt;=500,"Muito Alta","Avaliar")))))</f>
        <v>Baixa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21" ht="15.75" x14ac:dyDescent="0.25">
      <c r="A274" s="42">
        <v>269</v>
      </c>
      <c r="B274" s="7">
        <v>312390</v>
      </c>
      <c r="C274" s="17" t="s">
        <v>1116</v>
      </c>
      <c r="D274" s="36" t="s">
        <v>94</v>
      </c>
      <c r="E274" s="36" t="s">
        <v>300</v>
      </c>
      <c r="F274" s="12">
        <f>VLOOKUP(A274,Dengue!$1:$1048576,10,FALSE)</f>
        <v>0</v>
      </c>
      <c r="G274" s="12">
        <f>VLOOKUP($A274,Chik!$1:$1048576,10,FALSE)</f>
        <v>0</v>
      </c>
      <c r="H274" s="12">
        <f>VLOOKUP($A274,zika!$1:$1048576,10,FALSE)</f>
        <v>0</v>
      </c>
      <c r="I274" s="12">
        <f>H274+F274+G274</f>
        <v>0</v>
      </c>
      <c r="J274" s="11">
        <v>15214</v>
      </c>
      <c r="K274" s="58" t="s">
        <v>1121</v>
      </c>
      <c r="L274" s="8">
        <f>I274/J274*100000</f>
        <v>0</v>
      </c>
      <c r="M274" s="7" t="str">
        <f>IF(L274=0,"Silencioso",IF(AND(L274&gt;0,L274&lt;100),"Baixa",IF(AND(L274&gt;=100,L274&lt;300),"Média",IF(AND(L274&gt;=300,L274&lt;500),"Alta",IF(L274&gt;=500,"Muito Alta","Avaliar")))))</f>
        <v>Silencioso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21" ht="15.75" x14ac:dyDescent="0.25">
      <c r="A275" s="42">
        <v>270</v>
      </c>
      <c r="B275" s="7">
        <v>312400</v>
      </c>
      <c r="C275" s="17" t="s">
        <v>1115</v>
      </c>
      <c r="D275" s="36" t="s">
        <v>62</v>
      </c>
      <c r="E275" s="36" t="s">
        <v>301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>H275+F275+G275</f>
        <v>0</v>
      </c>
      <c r="J275" s="11">
        <v>18829</v>
      </c>
      <c r="K275" s="58" t="s">
        <v>1121</v>
      </c>
      <c r="L275" s="8">
        <f>I275/J275*100000</f>
        <v>0</v>
      </c>
      <c r="M275" s="7" t="str">
        <f>IF(L275=0,"Silencioso",IF(AND(L275&gt;0,L275&lt;100),"Baixa",IF(AND(L275&gt;=100,L275&lt;300),"Média",IF(AND(L275&gt;=300,L275&lt;500),"Alta",IF(L275&gt;=500,"Muito Alta","Avaliar")))))</f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38"/>
    </row>
    <row r="276" spans="1:21" ht="15.75" x14ac:dyDescent="0.25">
      <c r="A276" s="42">
        <v>271</v>
      </c>
      <c r="B276" s="7">
        <v>312410</v>
      </c>
      <c r="C276" s="17" t="s">
        <v>1108</v>
      </c>
      <c r="D276" s="36" t="s">
        <v>98</v>
      </c>
      <c r="E276" s="36" t="s">
        <v>302</v>
      </c>
      <c r="F276" s="12">
        <f>VLOOKUP(A276,Dengue!$1:$1048576,10,FALSE)</f>
        <v>11</v>
      </c>
      <c r="G276" s="12">
        <f>VLOOKUP($A276,Chik!$1:$1048576,10,FALSE)</f>
        <v>0</v>
      </c>
      <c r="H276" s="12">
        <f>VLOOKUP($A276,zika!$1:$1048576,10,FALSE)</f>
        <v>0</v>
      </c>
      <c r="I276" s="12">
        <f>H276+F276+G276</f>
        <v>11</v>
      </c>
      <c r="J276" s="11">
        <v>70200</v>
      </c>
      <c r="K276" s="58" t="s">
        <v>1123</v>
      </c>
      <c r="L276" s="8">
        <f>I276/J276*100000</f>
        <v>15.66951566951567</v>
      </c>
      <c r="M276" s="7" t="str">
        <f>IF(L276=0,"Silencioso",IF(AND(L276&gt;0,L276&lt;100),"Baixa",IF(AND(L276&gt;=100,L276&lt;300),"Média",IF(AND(L276&gt;=300,L276&lt;500),"Alta",IF(L276&gt;=500,"Muito Alta","Avaliar")))))</f>
        <v>Baixa</v>
      </c>
      <c r="N276" s="7">
        <f>VLOOKUP($B276,LIRAa!$1:$1048576,3,FALSE)</f>
        <v>2.7</v>
      </c>
      <c r="O276" s="7">
        <f>VLOOKUP($B276,LIRAa!$1:$1048576,4,FALSE)</f>
        <v>2.6</v>
      </c>
      <c r="P276" s="7">
        <f>VLOOKUP($B276,LIRAa!$1:$1048576,5,FALSE)</f>
        <v>1.4</v>
      </c>
      <c r="S276" s="38"/>
    </row>
    <row r="277" spans="1:21" ht="15.75" x14ac:dyDescent="0.25">
      <c r="A277" s="42">
        <v>272</v>
      </c>
      <c r="B277" s="7">
        <v>312420</v>
      </c>
      <c r="C277" s="17" t="s">
        <v>1115</v>
      </c>
      <c r="D277" s="36" t="s">
        <v>14</v>
      </c>
      <c r="E277" s="36" t="s">
        <v>303</v>
      </c>
      <c r="F277" s="12">
        <f>VLOOKUP(A277,Dengue!$1:$1048576,10,FALSE)</f>
        <v>8</v>
      </c>
      <c r="G277" s="12">
        <f>VLOOKUP($A277,Chik!$1:$1048576,10,FALSE)</f>
        <v>6</v>
      </c>
      <c r="H277" s="12">
        <f>VLOOKUP($A277,zika!$1:$1048576,10,FALSE)</f>
        <v>0</v>
      </c>
      <c r="I277" s="12">
        <f>H277+F277+G277</f>
        <v>14</v>
      </c>
      <c r="J277" s="11">
        <v>24773</v>
      </c>
      <c r="K277" s="58" t="s">
        <v>1121</v>
      </c>
      <c r="L277" s="8">
        <f>I277/J277*100000</f>
        <v>56.513139304888391</v>
      </c>
      <c r="M277" s="7" t="str">
        <f>IF(L277=0,"Silencioso",IF(AND(L277&gt;0,L277&lt;100),"Baixa",IF(AND(L277&gt;=100,L277&lt;300),"Média",IF(AND(L277&gt;=300,L277&lt;500),"Alta",IF(L277&gt;=500,"Muito Alta","Avaliar")))))</f>
        <v>Baixa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21" ht="15.75" x14ac:dyDescent="0.25">
      <c r="A278" s="42">
        <v>273</v>
      </c>
      <c r="B278" s="7">
        <v>312430</v>
      </c>
      <c r="C278" s="17" t="s">
        <v>1118</v>
      </c>
      <c r="D278" s="36" t="s">
        <v>102</v>
      </c>
      <c r="E278" s="36" t="s">
        <v>304</v>
      </c>
      <c r="F278" s="12">
        <f>VLOOKUP(A278,Dengue!$1:$1048576,10,FALSE)</f>
        <v>0</v>
      </c>
      <c r="G278" s="12">
        <f>VLOOKUP($A278,Chik!$1:$1048576,10,FALSE)</f>
        <v>0</v>
      </c>
      <c r="H278" s="12">
        <f>VLOOKUP($A278,zika!$1:$1048576,10,FALSE)</f>
        <v>0</v>
      </c>
      <c r="I278" s="12">
        <f>H278+F278+G278</f>
        <v>0</v>
      </c>
      <c r="J278" s="11">
        <v>31624</v>
      </c>
      <c r="K278" s="58" t="s">
        <v>1122</v>
      </c>
      <c r="L278" s="8">
        <f>I278/J278*100000</f>
        <v>0</v>
      </c>
      <c r="M278" s="7" t="str">
        <f>IF(L278=0,"Silencioso",IF(AND(L278&gt;0,L278&lt;100),"Baixa",IF(AND(L278&gt;=100,L278&lt;300),"Média",IF(AND(L278&gt;=300,L278&lt;500),"Alta",IF(L278&gt;=500,"Muito Alta","Avaliar")))))</f>
        <v>Silencioso</v>
      </c>
      <c r="N278" s="7">
        <f>VLOOKUP($B278,LIRAa!$1:$1048576,3,FALSE)</f>
        <v>1</v>
      </c>
      <c r="O278" s="7">
        <f>VLOOKUP($B278,LIRAa!$1:$1048576,4,FALSE)</f>
        <v>1.1000000000000001</v>
      </c>
      <c r="P278" s="7">
        <f>VLOOKUP($B278,LIRAa!$1:$1048576,5,FALSE)</f>
        <v>2.6</v>
      </c>
      <c r="S278" s="78"/>
      <c r="T278" s="78"/>
      <c r="U278" s="78"/>
    </row>
    <row r="279" spans="1:21" ht="15.75" x14ac:dyDescent="0.25">
      <c r="A279" s="42">
        <v>274</v>
      </c>
      <c r="B279" s="7">
        <v>312440</v>
      </c>
      <c r="C279" s="17" t="s">
        <v>1114</v>
      </c>
      <c r="D279" s="36" t="s">
        <v>36</v>
      </c>
      <c r="E279" s="36" t="s">
        <v>305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>H279+F279+G279</f>
        <v>0</v>
      </c>
      <c r="J279" s="11">
        <v>4673</v>
      </c>
      <c r="K279" s="58" t="s">
        <v>1121</v>
      </c>
      <c r="L279" s="8">
        <f>I279/J279*100000</f>
        <v>0</v>
      </c>
      <c r="M279" s="7" t="str">
        <f>IF(L279=0,"Silencioso",IF(AND(L279&gt;0,L279&lt;100),"Baixa",IF(AND(L279&gt;=100,L279&lt;300),"Média",IF(AND(L279&gt;=300,L279&lt;500),"Alta",IF(L279&gt;=500,"Muito Alta","Avaliar")))))</f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21" ht="15.75" x14ac:dyDescent="0.25">
      <c r="A280" s="42">
        <v>275</v>
      </c>
      <c r="B280" s="7">
        <v>312450</v>
      </c>
      <c r="C280" s="17" t="s">
        <v>1114</v>
      </c>
      <c r="D280" s="36" t="s">
        <v>36</v>
      </c>
      <c r="E280" s="36" t="s">
        <v>306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>H280+F280+G280</f>
        <v>0</v>
      </c>
      <c r="J280" s="11">
        <v>11321</v>
      </c>
      <c r="K280" s="58" t="s">
        <v>1121</v>
      </c>
      <c r="L280" s="8">
        <f>I280/J280*100000</f>
        <v>0</v>
      </c>
      <c r="M280" s="7" t="str">
        <f>IF(L280=0,"Silencioso",IF(AND(L280&gt;0,L280&lt;100),"Baixa",IF(AND(L280&gt;=100,L280&lt;300),"Média",IF(AND(L280&gt;=300,L280&lt;500),"Alta",IF(L280&gt;=500,"Muito Alta","Avaliar")))))</f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38"/>
    </row>
    <row r="281" spans="1:21" ht="15.75" x14ac:dyDescent="0.25">
      <c r="A281" s="42">
        <v>276</v>
      </c>
      <c r="B281" s="7">
        <v>312460</v>
      </c>
      <c r="C281" s="17" t="s">
        <v>1115</v>
      </c>
      <c r="D281" s="36" t="s">
        <v>38</v>
      </c>
      <c r="E281" s="36" t="s">
        <v>307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>H281+F281+G281</f>
        <v>0</v>
      </c>
      <c r="J281" s="11">
        <v>2361</v>
      </c>
      <c r="K281" s="58" t="s">
        <v>1121</v>
      </c>
      <c r="L281" s="8">
        <f>I281/J281*100000</f>
        <v>0</v>
      </c>
      <c r="M281" s="7" t="str">
        <f>IF(L281=0,"Silencioso",IF(AND(L281&gt;0,L281&lt;100),"Baixa",IF(AND(L281&gt;=100,L281&lt;300),"Média",IF(AND(L281&gt;=300,L281&lt;500),"Alta",IF(L281&gt;=500,"Muito Alta","Avaliar")))))</f>
        <v>Silencioso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21" ht="15.75" x14ac:dyDescent="0.25">
      <c r="A282" s="42">
        <v>277</v>
      </c>
      <c r="B282" s="7">
        <v>312470</v>
      </c>
      <c r="C282" s="17" t="s">
        <v>1112</v>
      </c>
      <c r="D282" s="36" t="s">
        <v>26</v>
      </c>
      <c r="E282" s="36" t="s">
        <v>308</v>
      </c>
      <c r="F282" s="12">
        <f>VLOOKUP(A282,Dengue!$1:$1048576,10,FALSE)</f>
        <v>1</v>
      </c>
      <c r="G282" s="12">
        <f>VLOOKUP($A282,Chik!$1:$1048576,10,FALSE)</f>
        <v>0</v>
      </c>
      <c r="H282" s="12">
        <f>VLOOKUP($A282,zika!$1:$1048576,10,FALSE)</f>
        <v>0</v>
      </c>
      <c r="I282" s="12">
        <f>H282+F282+G282</f>
        <v>1</v>
      </c>
      <c r="J282" s="11">
        <v>3508</v>
      </c>
      <c r="K282" s="58" t="s">
        <v>1121</v>
      </c>
      <c r="L282" s="8">
        <f>I282/J282*100000</f>
        <v>28.506271379703534</v>
      </c>
      <c r="M282" s="7" t="str">
        <f>IF(L282=0,"Silencioso",IF(AND(L282&gt;0,L282&lt;100),"Baixa",IF(AND(L282&gt;=100,L282&lt;300),"Média",IF(AND(L282&gt;=300,L282&lt;500),"Alta",IF(L282&gt;=500,"Muito Alta","Avaliar")))))</f>
        <v>Baixa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21" ht="15.75" x14ac:dyDescent="0.25">
      <c r="A283" s="42">
        <v>278</v>
      </c>
      <c r="B283" s="7">
        <v>312480</v>
      </c>
      <c r="C283" s="17" t="s">
        <v>1107</v>
      </c>
      <c r="D283" s="36" t="s">
        <v>8</v>
      </c>
      <c r="E283" s="36" t="s">
        <v>309</v>
      </c>
      <c r="F283" s="12">
        <f>VLOOKUP(A283,Dengue!$1:$1048576,10,FALSE)</f>
        <v>0</v>
      </c>
      <c r="G283" s="12">
        <f>VLOOKUP($A283,Chik!$1:$1048576,10,FALSE)</f>
        <v>0</v>
      </c>
      <c r="H283" s="12">
        <f>VLOOKUP($A283,zika!$1:$1048576,10,FALSE)</f>
        <v>0</v>
      </c>
      <c r="I283" s="12">
        <f>H283+F283+G283</f>
        <v>0</v>
      </c>
      <c r="J283" s="11">
        <v>7936</v>
      </c>
      <c r="K283" s="58" t="s">
        <v>1121</v>
      </c>
      <c r="L283" s="8">
        <f>I283/J283*100000</f>
        <v>0</v>
      </c>
      <c r="M283" s="7" t="str">
        <f>IF(L283=0,"Silencioso",IF(AND(L283&gt;0,L283&lt;100),"Baixa",IF(AND(L283&gt;=100,L283&lt;300),"Média",IF(AND(L283&gt;=300,L283&lt;500),"Alta",IF(L283&gt;=500,"Muito Alta","Avaliar")))))</f>
        <v>Silencioso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77"/>
      <c r="T283" s="77"/>
      <c r="U283" s="77"/>
    </row>
    <row r="284" spans="1:21" ht="15.75" x14ac:dyDescent="0.25">
      <c r="A284" s="42">
        <v>279</v>
      </c>
      <c r="B284" s="7">
        <v>312490</v>
      </c>
      <c r="C284" s="17" t="s">
        <v>1115</v>
      </c>
      <c r="D284" s="36" t="s">
        <v>62</v>
      </c>
      <c r="E284" s="36" t="s">
        <v>310</v>
      </c>
      <c r="F284" s="12">
        <f>VLOOKUP(A284,Dengue!$1:$1048576,10,FALSE)</f>
        <v>1</v>
      </c>
      <c r="G284" s="12">
        <f>VLOOKUP($A284,Chik!$1:$1048576,10,FALSE)</f>
        <v>0</v>
      </c>
      <c r="H284" s="12">
        <f>VLOOKUP($A284,zika!$1:$1048576,10,FALSE)</f>
        <v>0</v>
      </c>
      <c r="I284" s="12">
        <f>H284+F284+G284</f>
        <v>1</v>
      </c>
      <c r="J284" s="11">
        <v>11218</v>
      </c>
      <c r="K284" s="58" t="s">
        <v>1121</v>
      </c>
      <c r="L284" s="8">
        <f>I284/J284*100000</f>
        <v>8.9142449634515959</v>
      </c>
      <c r="M284" s="7" t="str">
        <f>IF(L284=0,"Silencioso",IF(AND(L284&gt;0,L284&lt;100),"Baixa",IF(AND(L284&gt;=100,L284&lt;300),"Média",IF(AND(L284&gt;=300,L284&lt;500),"Alta",IF(L284&gt;=500,"Muito Alta","Avaliar")))))</f>
        <v>Baixa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77"/>
      <c r="T284" s="77"/>
      <c r="U284" s="77"/>
    </row>
    <row r="285" spans="1:21" ht="15.75" x14ac:dyDescent="0.25">
      <c r="A285" s="42">
        <v>280</v>
      </c>
      <c r="B285" s="7">
        <v>312500</v>
      </c>
      <c r="C285" s="17" t="s">
        <v>1115</v>
      </c>
      <c r="D285" s="36" t="s">
        <v>57</v>
      </c>
      <c r="E285" s="36" t="s">
        <v>311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>H285+F285+G285</f>
        <v>0</v>
      </c>
      <c r="J285" s="11">
        <v>3904</v>
      </c>
      <c r="K285" s="58" t="s">
        <v>1121</v>
      </c>
      <c r="L285" s="8">
        <f>I285/J285*100000</f>
        <v>0</v>
      </c>
      <c r="M285" s="7" t="str">
        <f>IF(L285=0,"Silencioso",IF(AND(L285&gt;0,L285&lt;100),"Baixa",IF(AND(L285&gt;=100,L285&lt;300),"Média",IF(AND(L285&gt;=300,L285&lt;500),"Alta",IF(L285&gt;=500,"Muito Alta","Avaliar")))))</f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77"/>
      <c r="T285" s="77"/>
      <c r="U285" s="77"/>
    </row>
    <row r="286" spans="1:21" ht="15.75" x14ac:dyDescent="0.25">
      <c r="A286" s="42">
        <v>281</v>
      </c>
      <c r="B286" s="7">
        <v>312510</v>
      </c>
      <c r="C286" s="17" t="s">
        <v>1114</v>
      </c>
      <c r="D286" s="36" t="s">
        <v>36</v>
      </c>
      <c r="E286" s="36" t="s">
        <v>312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>H286+F286+G286</f>
        <v>0</v>
      </c>
      <c r="J286" s="11">
        <v>35474</v>
      </c>
      <c r="K286" s="58" t="s">
        <v>1122</v>
      </c>
      <c r="L286" s="8">
        <f>I286/J286*100000</f>
        <v>0</v>
      </c>
      <c r="M286" s="7" t="str">
        <f>IF(L286=0,"Silencioso",IF(AND(L286&gt;0,L286&lt;100),"Baixa",IF(AND(L286&gt;=100,L286&lt;300),"Média",IF(AND(L286&gt;=300,L286&lt;500),"Alta",IF(L286&gt;=500,"Muito Alta","Avaliar")))))</f>
        <v>Silencioso</v>
      </c>
      <c r="N286" s="7">
        <f>VLOOKUP($B286,LIRAa!$1:$1048576,3,FALSE)</f>
        <v>0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78"/>
      <c r="T286" s="78"/>
      <c r="U286" s="78"/>
    </row>
    <row r="287" spans="1:21" ht="15.75" x14ac:dyDescent="0.25">
      <c r="A287" s="42">
        <v>282</v>
      </c>
      <c r="B287" s="7">
        <v>312520</v>
      </c>
      <c r="C287" s="17" t="s">
        <v>1114</v>
      </c>
      <c r="D287" s="36" t="s">
        <v>40</v>
      </c>
      <c r="E287" s="36" t="s">
        <v>313</v>
      </c>
      <c r="F287" s="12">
        <f>VLOOKUP(A287,Dengue!$1:$1048576,10,FALSE)</f>
        <v>0</v>
      </c>
      <c r="G287" s="12">
        <f>VLOOKUP($A287,Chik!$1:$1048576,10,FALSE)</f>
        <v>0</v>
      </c>
      <c r="H287" s="12">
        <f>VLOOKUP($A287,zika!$1:$1048576,10,FALSE)</f>
        <v>0</v>
      </c>
      <c r="I287" s="12">
        <f>H287+F287+G287</f>
        <v>0</v>
      </c>
      <c r="J287" s="11">
        <v>2379</v>
      </c>
      <c r="K287" s="58" t="s">
        <v>1121</v>
      </c>
      <c r="L287" s="8">
        <f>I287/J287*100000</f>
        <v>0</v>
      </c>
      <c r="M287" s="7" t="str">
        <f>IF(L287=0,"Silencioso",IF(AND(L287&gt;0,L287&lt;100),"Baixa",IF(AND(L287&gt;=100,L287&lt;300),"Média",IF(AND(L287&gt;=300,L287&lt;500),"Alta",IF(L287&gt;=500,"Muito Alta","Avaliar")))))</f>
        <v>Silencioso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77"/>
      <c r="T287" s="77"/>
      <c r="U287" s="77"/>
    </row>
    <row r="288" spans="1:21" ht="15.75" x14ac:dyDescent="0.25">
      <c r="A288" s="42">
        <v>283</v>
      </c>
      <c r="B288" s="7">
        <v>312530</v>
      </c>
      <c r="C288" s="17" t="s">
        <v>1115</v>
      </c>
      <c r="D288" s="36" t="s">
        <v>14</v>
      </c>
      <c r="E288" s="36" t="s">
        <v>314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>H288+F288+G288</f>
        <v>0</v>
      </c>
      <c r="J288" s="11">
        <v>3262</v>
      </c>
      <c r="K288" s="58" t="s">
        <v>1121</v>
      </c>
      <c r="L288" s="8">
        <f>I288/J288*100000</f>
        <v>0</v>
      </c>
      <c r="M288" s="7" t="str">
        <f>IF(L288=0,"Silencioso",IF(AND(L288&gt;0,L288&lt;100),"Baixa",IF(AND(L288&gt;=100,L288&lt;300),"Média",IF(AND(L288&gt;=300,L288&lt;500),"Alta",IF(L288&gt;=500,"Muito Alta","Avaliar")))))</f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77"/>
      <c r="T288" s="77"/>
      <c r="U288" s="77"/>
    </row>
    <row r="289" spans="1:21" ht="15.75" x14ac:dyDescent="0.25">
      <c r="A289" s="42">
        <v>284</v>
      </c>
      <c r="B289" s="7">
        <v>312540</v>
      </c>
      <c r="C289" s="17" t="s">
        <v>432</v>
      </c>
      <c r="D289" s="36" t="s">
        <v>53</v>
      </c>
      <c r="E289" s="36" t="s">
        <v>315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>H289+F289+G289</f>
        <v>0</v>
      </c>
      <c r="J289" s="11">
        <v>4804</v>
      </c>
      <c r="K289" s="58" t="s">
        <v>1121</v>
      </c>
      <c r="L289" s="8">
        <f>I289/J289*100000</f>
        <v>0</v>
      </c>
      <c r="M289" s="7" t="str">
        <f>IF(L289=0,"Silencioso",IF(AND(L289&gt;0,L289&lt;100),"Baixa",IF(AND(L289&gt;=100,L289&lt;300),"Média",IF(AND(L289&gt;=300,L289&lt;500),"Alta",IF(L289&gt;=500,"Muito Alta","Avaliar")))))</f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21" ht="15.75" x14ac:dyDescent="0.25">
      <c r="A290" s="42">
        <v>285</v>
      </c>
      <c r="B290" s="7">
        <v>312560</v>
      </c>
      <c r="C290" s="17" t="s">
        <v>1113</v>
      </c>
      <c r="D290" s="36" t="s">
        <v>30</v>
      </c>
      <c r="E290" s="36" t="s">
        <v>316</v>
      </c>
      <c r="F290" s="12">
        <f>VLOOKUP(A290,Dengue!$1:$1048576,10,FALSE)</f>
        <v>18</v>
      </c>
      <c r="G290" s="12">
        <f>VLOOKUP($A290,Chik!$1:$1048576,10,FALSE)</f>
        <v>0</v>
      </c>
      <c r="H290" s="12">
        <f>VLOOKUP($A290,zika!$1:$1048576,10,FALSE)</f>
        <v>0</v>
      </c>
      <c r="I290" s="12">
        <f>H290+F290+G290</f>
        <v>18</v>
      </c>
      <c r="J290" s="11">
        <v>7409</v>
      </c>
      <c r="K290" s="58" t="s">
        <v>1121</v>
      </c>
      <c r="L290" s="8">
        <f>I290/J290*100000</f>
        <v>242.9477662302605</v>
      </c>
      <c r="M290" s="7" t="str">
        <f>IF(L290=0,"Silencioso",IF(AND(L290&gt;0,L290&lt;100),"Baixa",IF(AND(L290&gt;=100,L290&lt;300),"Média",IF(AND(L290&gt;=300,L290&lt;500),"Alta",IF(L290&gt;=500,"Muito Alta","Avaliar")))))</f>
        <v>Média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21" ht="15.75" x14ac:dyDescent="0.25">
      <c r="A291" s="42">
        <v>286</v>
      </c>
      <c r="B291" s="7">
        <v>312570</v>
      </c>
      <c r="C291" s="17" t="s">
        <v>1108</v>
      </c>
      <c r="D291" s="36" t="s">
        <v>11</v>
      </c>
      <c r="E291" s="36" t="s">
        <v>317</v>
      </c>
      <c r="F291" s="12">
        <f>VLOOKUP(A291,Dengue!$1:$1048576,10,FALSE)</f>
        <v>21</v>
      </c>
      <c r="G291" s="12">
        <f>VLOOKUP($A291,Chik!$1:$1048576,10,FALSE)</f>
        <v>3</v>
      </c>
      <c r="H291" s="12">
        <f>VLOOKUP($A291,zika!$1:$1048576,10,FALSE)</f>
        <v>0</v>
      </c>
      <c r="I291" s="12">
        <f>H291+F291+G291</f>
        <v>24</v>
      </c>
      <c r="J291" s="11">
        <v>15235</v>
      </c>
      <c r="K291" s="58" t="s">
        <v>1121</v>
      </c>
      <c r="L291" s="8">
        <f>I291/J291*100000</f>
        <v>157.53199868723334</v>
      </c>
      <c r="M291" s="7" t="str">
        <f>IF(L291=0,"Silencioso",IF(AND(L291&gt;0,L291&lt;100),"Baixa",IF(AND(L291&gt;=100,L291&lt;300),"Média",IF(AND(L291&gt;=300,L291&lt;500),"Alta",IF(L291&gt;=500,"Muito Alta","Avaliar")))))</f>
        <v>Média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38"/>
    </row>
    <row r="292" spans="1:21" ht="15.75" x14ac:dyDescent="0.25">
      <c r="A292" s="42">
        <v>287</v>
      </c>
      <c r="B292" s="7">
        <v>312580</v>
      </c>
      <c r="C292" s="17" t="s">
        <v>1110</v>
      </c>
      <c r="D292" s="36" t="s">
        <v>22</v>
      </c>
      <c r="E292" s="36" t="s">
        <v>318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>H292+F292+G292</f>
        <v>0</v>
      </c>
      <c r="J292" s="11">
        <v>3394</v>
      </c>
      <c r="K292" s="58" t="s">
        <v>1121</v>
      </c>
      <c r="L292" s="8">
        <f>I292/J292*100000</f>
        <v>0</v>
      </c>
      <c r="M292" s="7" t="str">
        <f>IF(L292=0,"Silencioso",IF(AND(L292&gt;0,L292&lt;100),"Baixa",IF(AND(L292&gt;=100,L292&lt;300),"Média",IF(AND(L292&gt;=300,L292&lt;500),"Alta",IF(L292&gt;=500,"Muito Alta","Avaliar")))))</f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21" ht="15.75" x14ac:dyDescent="0.25">
      <c r="A293" s="42">
        <v>288</v>
      </c>
      <c r="B293" s="7">
        <v>312590</v>
      </c>
      <c r="C293" s="17" t="s">
        <v>1108</v>
      </c>
      <c r="D293" s="36" t="s">
        <v>90</v>
      </c>
      <c r="E293" s="36" t="s">
        <v>319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>H293+F293+G293</f>
        <v>0</v>
      </c>
      <c r="J293" s="11">
        <v>9949</v>
      </c>
      <c r="K293" s="58" t="s">
        <v>1121</v>
      </c>
      <c r="L293" s="8">
        <f>I293/J293*100000</f>
        <v>0</v>
      </c>
      <c r="M293" s="7" t="str">
        <f>IF(L293=0,"Silencioso",IF(AND(L293&gt;0,L293&lt;100),"Baixa",IF(AND(L293&gt;=100,L293&lt;300),"Média",IF(AND(L293&gt;=300,L293&lt;500),"Alta",IF(L293&gt;=500,"Muito Alta","Avaliar")))))</f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21" ht="15.75" x14ac:dyDescent="0.25">
      <c r="A294" s="42">
        <v>289</v>
      </c>
      <c r="B294" s="7">
        <v>312595</v>
      </c>
      <c r="C294" s="17" t="s">
        <v>1115</v>
      </c>
      <c r="D294" s="36" t="s">
        <v>14</v>
      </c>
      <c r="E294" s="36" t="s">
        <v>320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>H294+F294+G294</f>
        <v>0</v>
      </c>
      <c r="J294" s="11">
        <v>10957</v>
      </c>
      <c r="K294" s="58" t="s">
        <v>1121</v>
      </c>
      <c r="L294" s="8">
        <f>I294/J294*100000</f>
        <v>0</v>
      </c>
      <c r="M294" s="7" t="str">
        <f>IF(L294=0,"Silencioso",IF(AND(L294&gt;0,L294&lt;100),"Baixa",IF(AND(L294&gt;=100,L294&lt;300),"Média",IF(AND(L294&gt;=300,L294&lt;500),"Alta",IF(L294&gt;=500,"Muito Alta","Avaliar")))))</f>
        <v>Silencioso</v>
      </c>
      <c r="N294" s="7" t="str">
        <f>VLOOKUP($B294,LIRAa!$1:$1048576,3,FALSE)</f>
        <v>Sem Informação</v>
      </c>
      <c r="O294" s="7" t="str">
        <f>VLOOKUP($B294,LIRAa!$1:$1048576,4,FALSE)</f>
        <v>Sem Informação</v>
      </c>
      <c r="P294" s="7" t="str">
        <f>VLOOKUP($B294,LIRAa!$1:$1048576,5,FALSE)</f>
        <v>Sem Informação</v>
      </c>
      <c r="S294" s="38"/>
    </row>
    <row r="295" spans="1:21" ht="15.75" x14ac:dyDescent="0.25">
      <c r="A295" s="42">
        <v>290</v>
      </c>
      <c r="B295" s="7">
        <v>312600</v>
      </c>
      <c r="C295" s="17" t="s">
        <v>1108</v>
      </c>
      <c r="D295" s="36" t="s">
        <v>98</v>
      </c>
      <c r="E295" s="36" t="s">
        <v>321</v>
      </c>
      <c r="F295" s="12">
        <f>VLOOKUP(A295,Dengue!$1:$1048576,10,FALSE)</f>
        <v>0</v>
      </c>
      <c r="G295" s="12">
        <f>VLOOKUP($A295,Chik!$1:$1048576,10,FALSE)</f>
        <v>0</v>
      </c>
      <c r="H295" s="12">
        <f>VLOOKUP($A295,zika!$1:$1048576,10,FALSE)</f>
        <v>0</v>
      </c>
      <c r="I295" s="12">
        <f>H295+F295+G295</f>
        <v>0</v>
      </c>
      <c r="J295" s="11">
        <v>7386</v>
      </c>
      <c r="K295" s="58" t="s">
        <v>1121</v>
      </c>
      <c r="L295" s="8">
        <f>I295/J295*100000</f>
        <v>0</v>
      </c>
      <c r="M295" s="7" t="str">
        <f>IF(L295=0,"Silencioso",IF(AND(L295&gt;0,L295&lt;100),"Baixa",IF(AND(L295&gt;=100,L295&lt;300),"Média",IF(AND(L295&gt;=300,L295&lt;500),"Alta",IF(L295&gt;=500,"Muito Alta","Avaliar")))))</f>
        <v>Silencioso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>
        <f>VLOOKUP($B295,LIRAa!$1:$1048576,5,FALSE)</f>
        <v>1.7</v>
      </c>
      <c r="S295" s="38"/>
    </row>
    <row r="296" spans="1:21" ht="15.75" x14ac:dyDescent="0.25">
      <c r="A296" s="42">
        <v>291</v>
      </c>
      <c r="B296" s="7">
        <v>312610</v>
      </c>
      <c r="C296" s="17" t="s">
        <v>1112</v>
      </c>
      <c r="D296" s="36" t="s">
        <v>26</v>
      </c>
      <c r="E296" s="36" t="s">
        <v>322</v>
      </c>
      <c r="F296" s="12">
        <f>VLOOKUP(A296,Dengue!$1:$1048576,10,FALSE)</f>
        <v>329</v>
      </c>
      <c r="G296" s="12">
        <f>VLOOKUP($A296,Chik!$1:$1048576,10,FALSE)</f>
        <v>1</v>
      </c>
      <c r="H296" s="12">
        <f>VLOOKUP($A296,zika!$1:$1048576,10,FALSE)</f>
        <v>0</v>
      </c>
      <c r="I296" s="12">
        <f>H296+F296+G296</f>
        <v>330</v>
      </c>
      <c r="J296" s="11">
        <v>67540</v>
      </c>
      <c r="K296" s="58" t="s">
        <v>1122</v>
      </c>
      <c r="L296" s="8">
        <f>I296/J296*100000</f>
        <v>488.59934853420191</v>
      </c>
      <c r="M296" s="7" t="str">
        <f>IF(L296=0,"Silencioso",IF(AND(L296&gt;0,L296&lt;100),"Baixa",IF(AND(L296&gt;=100,L296&lt;300),"Média",IF(AND(L296&gt;=300,L296&lt;500),"Alta",IF(L296&gt;=500,"Muito Alta","Avaliar")))))</f>
        <v>Alta</v>
      </c>
      <c r="N296" s="7">
        <f>VLOOKUP($B296,LIRAa!$1:$1048576,3,FALSE)</f>
        <v>2.6</v>
      </c>
      <c r="O296" s="7">
        <f>VLOOKUP($B296,LIRAa!$1:$1048576,4,FALSE)</f>
        <v>6.4</v>
      </c>
      <c r="P296" s="7">
        <f>VLOOKUP($B296,LIRAa!$1:$1048576,5,FALSE)</f>
        <v>5.7</v>
      </c>
      <c r="S296" s="38"/>
    </row>
    <row r="297" spans="1:21" ht="15.75" x14ac:dyDescent="0.25">
      <c r="A297" s="42">
        <v>292</v>
      </c>
      <c r="B297" s="7">
        <v>312620</v>
      </c>
      <c r="C297" s="17" t="s">
        <v>1117</v>
      </c>
      <c r="D297" s="36" t="s">
        <v>80</v>
      </c>
      <c r="E297" s="36" t="s">
        <v>323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>H297+F297+G297</f>
        <v>0</v>
      </c>
      <c r="J297" s="11">
        <v>9431</v>
      </c>
      <c r="K297" s="58" t="s">
        <v>1121</v>
      </c>
      <c r="L297" s="8">
        <f>I297/J297*100000</f>
        <v>0</v>
      </c>
      <c r="M297" s="7" t="str">
        <f>IF(L297=0,"Silencioso",IF(AND(L297&gt;0,L297&lt;100),"Baixa",IF(AND(L297&gt;=100,L297&lt;300),"Média",IF(AND(L297&gt;=300,L297&lt;500),"Alta",IF(L297&gt;=500,"Muito Alta","Avaliar")))))</f>
        <v>Silencioso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21" ht="15.75" x14ac:dyDescent="0.25">
      <c r="A298" s="42">
        <v>293</v>
      </c>
      <c r="B298" s="7">
        <v>312630</v>
      </c>
      <c r="C298" s="17" t="s">
        <v>1114</v>
      </c>
      <c r="D298" s="36" t="s">
        <v>45</v>
      </c>
      <c r="E298" s="36" t="s">
        <v>324</v>
      </c>
      <c r="F298" s="12">
        <f>VLOOKUP(A298,Dengue!$1:$1048576,10,FALSE)</f>
        <v>0</v>
      </c>
      <c r="G298" s="12">
        <f>VLOOKUP($A298,Chik!$1:$1048576,10,FALSE)</f>
        <v>0</v>
      </c>
      <c r="H298" s="12">
        <f>VLOOKUP($A298,zika!$1:$1048576,10,FALSE)</f>
        <v>0</v>
      </c>
      <c r="I298" s="12">
        <f>H298+F298+G298</f>
        <v>0</v>
      </c>
      <c r="J298" s="11">
        <v>4387</v>
      </c>
      <c r="K298" s="58" t="s">
        <v>1121</v>
      </c>
      <c r="L298" s="8">
        <f>I298/J298*100000</f>
        <v>0</v>
      </c>
      <c r="M298" s="7" t="str">
        <f>IF(L298=0,"Silencioso",IF(AND(L298&gt;0,L298&lt;100),"Baixa",IF(AND(L298&gt;=100,L298&lt;300),"Média",IF(AND(L298&gt;=300,L298&lt;500),"Alta",IF(L298&gt;=500,"Muito Alta","Avaliar")))))</f>
        <v>Silencioso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21" ht="15.75" x14ac:dyDescent="0.25">
      <c r="A299" s="42">
        <v>294</v>
      </c>
      <c r="B299" s="7">
        <v>312640</v>
      </c>
      <c r="C299" s="17" t="s">
        <v>1108</v>
      </c>
      <c r="D299" s="36" t="s">
        <v>11</v>
      </c>
      <c r="E299" s="36" t="s">
        <v>325</v>
      </c>
      <c r="F299" s="12">
        <f>VLOOKUP(A299,Dengue!$1:$1048576,10,FALSE)</f>
        <v>11</v>
      </c>
      <c r="G299" s="12">
        <f>VLOOKUP($A299,Chik!$1:$1048576,10,FALSE)</f>
        <v>0</v>
      </c>
      <c r="H299" s="12">
        <f>VLOOKUP($A299,zika!$1:$1048576,10,FALSE)</f>
        <v>0</v>
      </c>
      <c r="I299" s="12">
        <f>H299+F299+G299</f>
        <v>11</v>
      </c>
      <c r="J299" s="11">
        <v>2927</v>
      </c>
      <c r="K299" s="58" t="s">
        <v>1121</v>
      </c>
      <c r="L299" s="8">
        <f>I299/J299*100000</f>
        <v>375.81141100102496</v>
      </c>
      <c r="M299" s="7" t="str">
        <f>IF(L299=0,"Silencioso",IF(AND(L299&gt;0,L299&lt;100),"Baixa",IF(AND(L299&gt;=100,L299&lt;300),"Média",IF(AND(L299&gt;=300,L299&lt;500),"Alta",IF(L299&gt;=500,"Muito Alta","Avaliar")))))</f>
        <v>Alta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77"/>
      <c r="T299" s="77"/>
      <c r="U299" s="77"/>
    </row>
    <row r="300" spans="1:21" ht="15.75" x14ac:dyDescent="0.25">
      <c r="A300" s="42">
        <v>295</v>
      </c>
      <c r="B300" s="7">
        <v>312650</v>
      </c>
      <c r="C300" s="17" t="s">
        <v>432</v>
      </c>
      <c r="D300" s="36" t="s">
        <v>53</v>
      </c>
      <c r="E300" s="36" t="s">
        <v>326</v>
      </c>
      <c r="F300" s="12">
        <f>VLOOKUP(A300,Dengue!$1:$1048576,10,FALSE)</f>
        <v>0</v>
      </c>
      <c r="G300" s="12">
        <f>VLOOKUP($A300,Chik!$1:$1048576,10,FALSE)</f>
        <v>0</v>
      </c>
      <c r="H300" s="12">
        <f>VLOOKUP($A300,zika!$1:$1048576,10,FALSE)</f>
        <v>0</v>
      </c>
      <c r="I300" s="12">
        <f>H300+F300+G300</f>
        <v>0</v>
      </c>
      <c r="J300" s="11">
        <v>10343</v>
      </c>
      <c r="K300" s="58" t="s">
        <v>1121</v>
      </c>
      <c r="L300" s="8">
        <f>I300/J300*100000</f>
        <v>0</v>
      </c>
      <c r="M300" s="7" t="str">
        <f>IF(L300=0,"Silencioso",IF(AND(L300&gt;0,L300&lt;100),"Baixa",IF(AND(L300&gt;=100,L300&lt;300),"Média",IF(AND(L300&gt;=300,L300&lt;500),"Alta",IF(L300&gt;=500,"Muito Alta","Avaliar")))))</f>
        <v>Silencioso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21" ht="15.75" x14ac:dyDescent="0.25">
      <c r="A301" s="42">
        <v>296</v>
      </c>
      <c r="B301" s="7">
        <v>312660</v>
      </c>
      <c r="C301" s="17" t="s">
        <v>1118</v>
      </c>
      <c r="D301" s="36" t="s">
        <v>102</v>
      </c>
      <c r="E301" s="36" t="s">
        <v>327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>H301+F301+G301</f>
        <v>0</v>
      </c>
      <c r="J301" s="11">
        <v>5187</v>
      </c>
      <c r="K301" s="58" t="s">
        <v>1121</v>
      </c>
      <c r="L301" s="8">
        <f>I301/J301*100000</f>
        <v>0</v>
      </c>
      <c r="M301" s="7" t="str">
        <f>IF(L301=0,"Silencioso",IF(AND(L301&gt;0,L301&lt;100),"Baixa",IF(AND(L301&gt;=100,L301&lt;300),"Média",IF(AND(L301&gt;=300,L301&lt;500),"Alta",IF(L301&gt;=500,"Muito Alta","Avaliar")))))</f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>
        <f>VLOOKUP($B301,LIRAa!$1:$1048576,5,FALSE)</f>
        <v>2</v>
      </c>
      <c r="S301" s="38"/>
    </row>
    <row r="302" spans="1:21" ht="15.75" x14ac:dyDescent="0.25">
      <c r="A302" s="42">
        <v>297</v>
      </c>
      <c r="B302" s="7">
        <v>312670</v>
      </c>
      <c r="C302" s="17" t="s">
        <v>1118</v>
      </c>
      <c r="D302" s="36" t="s">
        <v>102</v>
      </c>
      <c r="E302" s="36" t="s">
        <v>328</v>
      </c>
      <c r="F302" s="12">
        <f>VLOOKUP(A302,Dengue!$1:$1048576,10,FALSE)</f>
        <v>8</v>
      </c>
      <c r="G302" s="12">
        <f>VLOOKUP($A302,Chik!$1:$1048576,10,FALSE)</f>
        <v>0</v>
      </c>
      <c r="H302" s="12">
        <f>VLOOKUP($A302,zika!$1:$1048576,10,FALSE)</f>
        <v>0</v>
      </c>
      <c r="I302" s="12">
        <f>H302+F302+G302</f>
        <v>8</v>
      </c>
      <c r="J302" s="11">
        <v>26181</v>
      </c>
      <c r="K302" s="58" t="s">
        <v>1122</v>
      </c>
      <c r="L302" s="8">
        <f>I302/J302*100000</f>
        <v>30.556510446507012</v>
      </c>
      <c r="M302" s="7" t="str">
        <f>IF(L302=0,"Silencioso",IF(AND(L302&gt;0,L302&lt;100),"Baixa",IF(AND(L302&gt;=100,L302&lt;300),"Média",IF(AND(L302&gt;=300,L302&lt;500),"Alta",IF(L302&gt;=500,"Muito Alta","Avaliar")))))</f>
        <v>Baixa</v>
      </c>
      <c r="N302" s="7">
        <f>VLOOKUP($B302,LIRAa!$1:$1048576,3,FALSE)</f>
        <v>3.5</v>
      </c>
      <c r="O302" s="7">
        <f>VLOOKUP($B302,LIRAa!$1:$1048576,4,FALSE)</f>
        <v>2.4</v>
      </c>
      <c r="P302" s="7">
        <f>VLOOKUP($B302,LIRAa!$1:$1048576,5,FALSE)</f>
        <v>11.4</v>
      </c>
      <c r="S302" s="38"/>
    </row>
    <row r="303" spans="1:21" ht="15.75" x14ac:dyDescent="0.25">
      <c r="A303" s="42">
        <v>298</v>
      </c>
      <c r="B303" s="7">
        <v>312675</v>
      </c>
      <c r="C303" s="17" t="s">
        <v>1113</v>
      </c>
      <c r="D303" s="36" t="s">
        <v>28</v>
      </c>
      <c r="E303" s="36" t="s">
        <v>329</v>
      </c>
      <c r="F303" s="12">
        <f>VLOOKUP(A303,Dengue!$1:$1048576,10,FALSE)</f>
        <v>1</v>
      </c>
      <c r="G303" s="12">
        <f>VLOOKUP($A303,Chik!$1:$1048576,10,FALSE)</f>
        <v>0</v>
      </c>
      <c r="H303" s="12">
        <f>VLOOKUP($A303,zika!$1:$1048576,10,FALSE)</f>
        <v>0</v>
      </c>
      <c r="I303" s="12">
        <f>H303+F303+G303</f>
        <v>1</v>
      </c>
      <c r="J303" s="11">
        <v>5446</v>
      </c>
      <c r="K303" s="58" t="s">
        <v>1121</v>
      </c>
      <c r="L303" s="8">
        <f>I303/J303*100000</f>
        <v>18.36210062431142</v>
      </c>
      <c r="M303" s="7" t="str">
        <f>IF(L303=0,"Silencioso",IF(AND(L303&gt;0,L303&lt;100),"Baixa",IF(AND(L303&gt;=100,L303&lt;300),"Média",IF(AND(L303&gt;=300,L303&lt;500),"Alta",IF(L303&gt;=500,"Muito Alta","Avaliar")))))</f>
        <v>Baixa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21" ht="15.75" x14ac:dyDescent="0.25">
      <c r="A304" s="42">
        <v>299</v>
      </c>
      <c r="B304" s="7">
        <v>312680</v>
      </c>
      <c r="C304" s="17" t="s">
        <v>1113</v>
      </c>
      <c r="D304" s="36" t="s">
        <v>28</v>
      </c>
      <c r="E304" s="36" t="s">
        <v>330</v>
      </c>
      <c r="F304" s="12">
        <f>VLOOKUP(A304,Dengue!$1:$1048576,10,FALSE)</f>
        <v>41</v>
      </c>
      <c r="G304" s="12">
        <f>VLOOKUP($A304,Chik!$1:$1048576,10,FALSE)</f>
        <v>0</v>
      </c>
      <c r="H304" s="12">
        <f>VLOOKUP($A304,zika!$1:$1048576,10,FALSE)</f>
        <v>0</v>
      </c>
      <c r="I304" s="12">
        <f>H304+F304+G304</f>
        <v>41</v>
      </c>
      <c r="J304" s="11">
        <v>5891</v>
      </c>
      <c r="K304" s="58" t="s">
        <v>1121</v>
      </c>
      <c r="L304" s="8">
        <f>I304/J304*100000</f>
        <v>695.97691393651337</v>
      </c>
      <c r="M304" s="7" t="str">
        <f>IF(L304=0,"Silencioso",IF(AND(L304&gt;0,L304&lt;100),"Baixa",IF(AND(L304&gt;=100,L304&lt;300),"Média",IF(AND(L304&gt;=300,L304&lt;500),"Alta",IF(L304&gt;=500,"Muito Alta","Avaliar")))))</f>
        <v>Muito Alta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38"/>
    </row>
    <row r="305" spans="1:19" ht="15.75" x14ac:dyDescent="0.25">
      <c r="A305" s="42">
        <v>300</v>
      </c>
      <c r="B305" s="7">
        <v>312690</v>
      </c>
      <c r="C305" s="17" t="s">
        <v>1110</v>
      </c>
      <c r="D305" s="36" t="s">
        <v>22</v>
      </c>
      <c r="E305" s="36" t="s">
        <v>331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>H305+F305+G305</f>
        <v>0</v>
      </c>
      <c r="J305" s="11">
        <v>9555</v>
      </c>
      <c r="K305" s="58" t="s">
        <v>1121</v>
      </c>
      <c r="L305" s="8">
        <f>I305/J305*100000</f>
        <v>0</v>
      </c>
      <c r="M305" s="7" t="str">
        <f>IF(L305=0,"Silencioso",IF(AND(L305&gt;0,L305&lt;100),"Baixa",IF(AND(L305&gt;=100,L305&lt;300),"Média",IF(AND(L305&gt;=300,L305&lt;500),"Alta",IF(L305&gt;=500,"Muito Alta","Avaliar")))))</f>
        <v>Silencioso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19" ht="15.75" x14ac:dyDescent="0.25">
      <c r="A306" s="42">
        <v>301</v>
      </c>
      <c r="B306" s="7">
        <v>312695</v>
      </c>
      <c r="C306" s="17" t="s">
        <v>1110</v>
      </c>
      <c r="D306" s="36" t="s">
        <v>22</v>
      </c>
      <c r="E306" s="36" t="s">
        <v>332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>H306+F306+G306</f>
        <v>0</v>
      </c>
      <c r="J306" s="11">
        <v>3469</v>
      </c>
      <c r="K306" s="58" t="s">
        <v>1121</v>
      </c>
      <c r="L306" s="8">
        <f>I306/J306*100000</f>
        <v>0</v>
      </c>
      <c r="M306" s="7" t="str">
        <f>IF(L306=0,"Silencioso",IF(AND(L306&gt;0,L306&lt;100),"Baixa",IF(AND(L306&gt;=100,L306&lt;300),"Média",IF(AND(L306&gt;=300,L306&lt;500),"Alta",IF(L306&gt;=500,"Muito Alta","Avaliar")))))</f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19" ht="15.75" x14ac:dyDescent="0.25">
      <c r="A307" s="42">
        <v>302</v>
      </c>
      <c r="B307" s="7">
        <v>312700</v>
      </c>
      <c r="C307" s="17" t="s">
        <v>1111</v>
      </c>
      <c r="D307" s="36" t="s">
        <v>24</v>
      </c>
      <c r="E307" s="36" t="s">
        <v>333</v>
      </c>
      <c r="F307" s="12">
        <f>VLOOKUP(A307,Dengue!$1:$1048576,10,FALSE)</f>
        <v>16</v>
      </c>
      <c r="G307" s="12">
        <f>VLOOKUP($A307,Chik!$1:$1048576,10,FALSE)</f>
        <v>0</v>
      </c>
      <c r="H307" s="12">
        <f>VLOOKUP($A307,zika!$1:$1048576,10,FALSE)</f>
        <v>0</v>
      </c>
      <c r="I307" s="12">
        <f>H307+F307+G307</f>
        <v>16</v>
      </c>
      <c r="J307" s="11">
        <v>17701</v>
      </c>
      <c r="K307" s="58" t="s">
        <v>1121</v>
      </c>
      <c r="L307" s="8">
        <f>I307/J307*100000</f>
        <v>90.390373425230209</v>
      </c>
      <c r="M307" s="7" t="str">
        <f>IF(L307=0,"Silencioso",IF(AND(L307&gt;0,L307&lt;100),"Baixa",IF(AND(L307&gt;=100,L307&lt;300),"Média",IF(AND(L307&gt;=300,L307&lt;500),"Alta",IF(L307&gt;=500,"Muito Alta","Avaliar")))))</f>
        <v>Baixa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19" ht="15.75" x14ac:dyDescent="0.25">
      <c r="A308" s="42">
        <v>303</v>
      </c>
      <c r="B308" s="7">
        <v>312705</v>
      </c>
      <c r="C308" s="17" t="s">
        <v>1113</v>
      </c>
      <c r="D308" s="36" t="s">
        <v>28</v>
      </c>
      <c r="E308" s="36" t="s">
        <v>334</v>
      </c>
      <c r="F308" s="12">
        <f>VLOOKUP(A308,Dengue!$1:$1048576,10,FALSE)</f>
        <v>4</v>
      </c>
      <c r="G308" s="12">
        <f>VLOOKUP($A308,Chik!$1:$1048576,10,FALSE)</f>
        <v>0</v>
      </c>
      <c r="H308" s="12">
        <f>VLOOKUP($A308,zika!$1:$1048576,10,FALSE)</f>
        <v>0</v>
      </c>
      <c r="I308" s="12">
        <f>H308+F308+G308</f>
        <v>4</v>
      </c>
      <c r="J308" s="11">
        <v>4601</v>
      </c>
      <c r="K308" s="58" t="s">
        <v>1121</v>
      </c>
      <c r="L308" s="8">
        <f>I308/J308*100000</f>
        <v>86.937622256031304</v>
      </c>
      <c r="M308" s="7" t="str">
        <f>IF(L308=0,"Silencioso",IF(AND(L308&gt;0,L308&lt;100),"Baixa",IF(AND(L308&gt;=100,L308&lt;300),"Média",IF(AND(L308&gt;=300,L308&lt;500),"Alta",IF(L308&gt;=500,"Muito Alta","Avaliar")))))</f>
        <v>Baixa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19" ht="15.75" x14ac:dyDescent="0.25">
      <c r="A309" s="42">
        <v>304</v>
      </c>
      <c r="B309" s="7">
        <v>312707</v>
      </c>
      <c r="C309" s="17" t="s">
        <v>1118</v>
      </c>
      <c r="D309" s="36" t="s">
        <v>102</v>
      </c>
      <c r="E309" s="36" t="s">
        <v>335</v>
      </c>
      <c r="F309" s="12">
        <f>VLOOKUP(A309,Dengue!$1:$1048576,10,FALSE)</f>
        <v>2</v>
      </c>
      <c r="G309" s="12">
        <f>VLOOKUP($A309,Chik!$1:$1048576,10,FALSE)</f>
        <v>0</v>
      </c>
      <c r="H309" s="12">
        <f>VLOOKUP($A309,zika!$1:$1048576,10,FALSE)</f>
        <v>0</v>
      </c>
      <c r="I309" s="12">
        <f>H309+F309+G309</f>
        <v>2</v>
      </c>
      <c r="J309" s="11">
        <v>5441</v>
      </c>
      <c r="K309" s="58" t="s">
        <v>1121</v>
      </c>
      <c r="L309" s="8">
        <f>I309/J309*100000</f>
        <v>36.75794890645102</v>
      </c>
      <c r="M309" s="7" t="str">
        <f>IF(L309=0,"Silencioso",IF(AND(L309&gt;0,L309&lt;100),"Baixa",IF(AND(L309&gt;=100,L309&lt;300),"Média",IF(AND(L309&gt;=300,L309&lt;500),"Alta",IF(L309&gt;=500,"Muito Alta","Avaliar")))))</f>
        <v>Baixa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>
        <f>VLOOKUP($B309,LIRAa!$1:$1048576,5,FALSE)</f>
        <v>0</v>
      </c>
      <c r="S309" s="38"/>
    </row>
    <row r="310" spans="1:19" ht="15.75" x14ac:dyDescent="0.25">
      <c r="A310" s="42">
        <v>305</v>
      </c>
      <c r="B310" s="7">
        <v>312710</v>
      </c>
      <c r="C310" s="17" t="s">
        <v>1111</v>
      </c>
      <c r="D310" s="36" t="s">
        <v>24</v>
      </c>
      <c r="E310" s="36" t="s">
        <v>336</v>
      </c>
      <c r="F310" s="12">
        <f>VLOOKUP(A310,Dengue!$1:$1048576,10,FALSE)</f>
        <v>102</v>
      </c>
      <c r="G310" s="12">
        <f>VLOOKUP($A310,Chik!$1:$1048576,10,FALSE)</f>
        <v>2</v>
      </c>
      <c r="H310" s="12">
        <f>VLOOKUP($A310,zika!$1:$1048576,10,FALSE)</f>
        <v>7</v>
      </c>
      <c r="I310" s="12">
        <f>H310+F310+G310</f>
        <v>111</v>
      </c>
      <c r="J310" s="11">
        <v>58962</v>
      </c>
      <c r="K310" s="58" t="s">
        <v>1122</v>
      </c>
      <c r="L310" s="8">
        <f>I310/J310*100000</f>
        <v>188.25684339065839</v>
      </c>
      <c r="M310" s="7" t="str">
        <f>IF(L310=0,"Silencioso",IF(AND(L310&gt;0,L310&lt;100),"Baixa",IF(AND(L310&gt;=100,L310&lt;300),"Média",IF(AND(L310&gt;=300,L310&lt;500),"Alta",IF(L310&gt;=500,"Muito Alta","Avaliar")))))</f>
        <v>Média</v>
      </c>
      <c r="N310" s="7">
        <f>VLOOKUP($B310,LIRAa!$1:$1048576,3,FALSE)</f>
        <v>2.2999999999999998</v>
      </c>
      <c r="O310" s="7">
        <f>VLOOKUP($B310,LIRAa!$1:$1048576,4,FALSE)</f>
        <v>4</v>
      </c>
      <c r="P310" s="7">
        <f>VLOOKUP($B310,LIRAa!$1:$1048576,5,FALSE)</f>
        <v>5.8</v>
      </c>
      <c r="S310" s="38"/>
    </row>
    <row r="311" spans="1:19" ht="15.75" x14ac:dyDescent="0.25">
      <c r="A311" s="42">
        <v>306</v>
      </c>
      <c r="B311" s="7">
        <v>312720</v>
      </c>
      <c r="C311" s="17" t="s">
        <v>1108</v>
      </c>
      <c r="D311" s="36" t="s">
        <v>11</v>
      </c>
      <c r="E311" s="36" t="s">
        <v>337</v>
      </c>
      <c r="F311" s="12">
        <f>VLOOKUP(A311,Dengue!$1:$1048576,10,FALSE)</f>
        <v>1</v>
      </c>
      <c r="G311" s="12">
        <f>VLOOKUP($A311,Chik!$1:$1048576,10,FALSE)</f>
        <v>0</v>
      </c>
      <c r="H311" s="12">
        <f>VLOOKUP($A311,zika!$1:$1048576,10,FALSE)</f>
        <v>0</v>
      </c>
      <c r="I311" s="12">
        <f>H311+F311+G311</f>
        <v>1</v>
      </c>
      <c r="J311" s="11">
        <v>4304</v>
      </c>
      <c r="K311" s="58" t="s">
        <v>1121</v>
      </c>
      <c r="L311" s="8">
        <f>I311/J311*100000</f>
        <v>23.234200743494423</v>
      </c>
      <c r="M311" s="7" t="str">
        <f>IF(L311=0,"Silencioso",IF(AND(L311&gt;0,L311&lt;100),"Baixa",IF(AND(L311&gt;=100,L311&lt;300),"Média",IF(AND(L311&gt;=300,L311&lt;500),"Alta",IF(L311&gt;=500,"Muito Alta","Avaliar")))))</f>
        <v>Baixa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19" ht="15.75" x14ac:dyDescent="0.25">
      <c r="A312" s="42">
        <v>307</v>
      </c>
      <c r="B312" s="7">
        <v>312730</v>
      </c>
      <c r="C312" s="17" t="s">
        <v>1110</v>
      </c>
      <c r="D312" s="36" t="s">
        <v>22</v>
      </c>
      <c r="E312" s="36" t="s">
        <v>338</v>
      </c>
      <c r="F312" s="12">
        <f>VLOOKUP(A312,Dengue!$1:$1048576,10,FALSE)</f>
        <v>10</v>
      </c>
      <c r="G312" s="12">
        <f>VLOOKUP($A312,Chik!$1:$1048576,10,FALSE)</f>
        <v>0</v>
      </c>
      <c r="H312" s="12">
        <f>VLOOKUP($A312,zika!$1:$1048576,10,FALSE)</f>
        <v>0</v>
      </c>
      <c r="I312" s="12">
        <f>H312+F312+G312</f>
        <v>10</v>
      </c>
      <c r="J312" s="11">
        <v>6844</v>
      </c>
      <c r="K312" s="58" t="s">
        <v>1121</v>
      </c>
      <c r="L312" s="8">
        <f>I312/J312*100000</f>
        <v>146.11338398597312</v>
      </c>
      <c r="M312" s="7" t="str">
        <f>IF(L312=0,"Silencioso",IF(AND(L312&gt;0,L312&lt;100),"Baixa",IF(AND(L312&gt;=100,L312&lt;300),"Média",IF(AND(L312&gt;=300,L312&lt;500),"Alta",IF(L312&gt;=500,"Muito Alta","Avaliar")))))</f>
        <v>Média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19" ht="15.75" x14ac:dyDescent="0.25">
      <c r="A313" s="42">
        <v>308</v>
      </c>
      <c r="B313" s="7">
        <v>312733</v>
      </c>
      <c r="C313" s="17" t="s">
        <v>1118</v>
      </c>
      <c r="D313" s="36" t="s">
        <v>102</v>
      </c>
      <c r="E313" s="36" t="s">
        <v>339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>H313+F313+G313</f>
        <v>0</v>
      </c>
      <c r="J313" s="11">
        <v>5122</v>
      </c>
      <c r="K313" s="58" t="s">
        <v>1121</v>
      </c>
      <c r="L313" s="8">
        <f>I313/J313*100000</f>
        <v>0</v>
      </c>
      <c r="M313" s="7" t="str">
        <f>IF(L313=0,"Silencioso",IF(AND(L313&gt;0,L313&lt;100),"Baixa",IF(AND(L313&gt;=100,L313&lt;300),"Média",IF(AND(L313&gt;=300,L313&lt;500),"Alta",IF(L313&gt;=500,"Muito Alta","Avaliar")))))</f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19" ht="15.75" x14ac:dyDescent="0.25">
      <c r="A314" s="42">
        <v>309</v>
      </c>
      <c r="B314" s="7">
        <v>312735</v>
      </c>
      <c r="C314" s="17" t="s">
        <v>1118</v>
      </c>
      <c r="D314" s="36" t="s">
        <v>102</v>
      </c>
      <c r="E314" s="36" t="s">
        <v>340</v>
      </c>
      <c r="F314" s="12">
        <f>VLOOKUP(A314,Dengue!$1:$1048576,10,FALSE)</f>
        <v>3</v>
      </c>
      <c r="G314" s="12">
        <f>VLOOKUP($A314,Chik!$1:$1048576,10,FALSE)</f>
        <v>0</v>
      </c>
      <c r="H314" s="12">
        <f>VLOOKUP($A314,zika!$1:$1048576,10,FALSE)</f>
        <v>0</v>
      </c>
      <c r="I314" s="12">
        <f>H314+F314+G314</f>
        <v>3</v>
      </c>
      <c r="J314" s="11">
        <v>3136</v>
      </c>
      <c r="K314" s="58" t="s">
        <v>1121</v>
      </c>
      <c r="L314" s="8">
        <f>I314/J314*100000</f>
        <v>95.66326530612244</v>
      </c>
      <c r="M314" s="7" t="str">
        <f>IF(L314=0,"Silencioso",IF(AND(L314&gt;0,L314&lt;100),"Baixa",IF(AND(L314&gt;=100,L314&lt;300),"Média",IF(AND(L314&gt;=300,L314&lt;500),"Alta",IF(L314&gt;=500,"Muito Alta","Avaliar")))))</f>
        <v>Baixa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19" ht="15.75" x14ac:dyDescent="0.25">
      <c r="A315" s="42">
        <v>310</v>
      </c>
      <c r="B315" s="7">
        <v>312737</v>
      </c>
      <c r="C315" s="17" t="s">
        <v>1110</v>
      </c>
      <c r="D315" s="36" t="s">
        <v>22</v>
      </c>
      <c r="E315" s="36" t="s">
        <v>341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>H315+F315+G315</f>
        <v>0</v>
      </c>
      <c r="J315" s="11">
        <v>3328</v>
      </c>
      <c r="K315" s="58" t="s">
        <v>1121</v>
      </c>
      <c r="L315" s="8">
        <f>I315/J315*100000</f>
        <v>0</v>
      </c>
      <c r="M315" s="7" t="str">
        <f>IF(L315=0,"Silencioso",IF(AND(L315&gt;0,L315&lt;100),"Baixa",IF(AND(L315&gt;=100,L315&lt;300),"Média",IF(AND(L315&gt;=300,L315&lt;500),"Alta",IF(L315&gt;=500,"Muito Alta","Avaliar")))))</f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19" ht="15.75" x14ac:dyDescent="0.25">
      <c r="A316" s="42">
        <v>311</v>
      </c>
      <c r="B316" s="7">
        <v>312738</v>
      </c>
      <c r="C316" s="17" t="s">
        <v>1115</v>
      </c>
      <c r="D316" s="36" t="s">
        <v>57</v>
      </c>
      <c r="E316" s="36" t="s">
        <v>342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>H316+F316+G316</f>
        <v>0</v>
      </c>
      <c r="J316" s="11">
        <v>3940</v>
      </c>
      <c r="K316" s="58" t="s">
        <v>1121</v>
      </c>
      <c r="L316" s="8">
        <f>I316/J316*100000</f>
        <v>0</v>
      </c>
      <c r="M316" s="7" t="str">
        <f>IF(L316=0,"Silencioso",IF(AND(L316&gt;0,L316&lt;100),"Baixa",IF(AND(L316&gt;=100,L316&lt;300),"Média",IF(AND(L316&gt;=300,L316&lt;500),"Alta",IF(L316&gt;=500,"Muito Alta","Avaliar")))))</f>
        <v>Silencioso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38"/>
    </row>
    <row r="317" spans="1:19" ht="15.75" x14ac:dyDescent="0.25">
      <c r="A317" s="42">
        <v>312</v>
      </c>
      <c r="B317" s="7">
        <v>312740</v>
      </c>
      <c r="C317" s="17" t="s">
        <v>1114</v>
      </c>
      <c r="D317" s="36" t="s">
        <v>36</v>
      </c>
      <c r="E317" s="36" t="s">
        <v>343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>H317+F317+G317</f>
        <v>0</v>
      </c>
      <c r="J317" s="11">
        <v>4345</v>
      </c>
      <c r="K317" s="58" t="s">
        <v>1121</v>
      </c>
      <c r="L317" s="8">
        <f>I317/J317*100000</f>
        <v>0</v>
      </c>
      <c r="M317" s="7" t="str">
        <f>IF(L317=0,"Silencioso",IF(AND(L317&gt;0,L317&lt;100),"Baixa",IF(AND(L317&gt;=100,L317&lt;300),"Média",IF(AND(L317&gt;=300,L317&lt;500),"Alta",IF(L317&gt;=500,"Muito Alta","Avaliar")))))</f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19" ht="15.75" x14ac:dyDescent="0.25">
      <c r="A318" s="42">
        <v>313</v>
      </c>
      <c r="B318" s="7">
        <v>312750</v>
      </c>
      <c r="C318" s="17" t="s">
        <v>1110</v>
      </c>
      <c r="D318" s="36" t="s">
        <v>22</v>
      </c>
      <c r="E318" s="36" t="s">
        <v>344</v>
      </c>
      <c r="F318" s="12">
        <f>VLOOKUP(A318,Dengue!$1:$1048576,10,FALSE)</f>
        <v>1</v>
      </c>
      <c r="G318" s="12">
        <f>VLOOKUP($A318,Chik!$1:$1048576,10,FALSE)</f>
        <v>0</v>
      </c>
      <c r="H318" s="12">
        <f>VLOOKUP($A318,zika!$1:$1048576,10,FALSE)</f>
        <v>0</v>
      </c>
      <c r="I318" s="12">
        <f>H318+F318+G318</f>
        <v>1</v>
      </c>
      <c r="J318" s="11">
        <v>6145</v>
      </c>
      <c r="K318" s="58" t="s">
        <v>1121</v>
      </c>
      <c r="L318" s="8">
        <f>I318/J318*100000</f>
        <v>16.273393002441008</v>
      </c>
      <c r="M318" s="7" t="str">
        <f>IF(L318=0,"Silencioso",IF(AND(L318&gt;0,L318&lt;100),"Baixa",IF(AND(L318&gt;=100,L318&lt;300),"Média",IF(AND(L318&gt;=300,L318&lt;500),"Alta",IF(L318&gt;=500,"Muito Alta","Avaliar")))))</f>
        <v>Baixa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19" ht="15.75" x14ac:dyDescent="0.25">
      <c r="A319" s="42">
        <v>314</v>
      </c>
      <c r="B319" s="7">
        <v>312760</v>
      </c>
      <c r="C319" s="17" t="s">
        <v>432</v>
      </c>
      <c r="D319" s="36" t="s">
        <v>53</v>
      </c>
      <c r="E319" s="36" t="s">
        <v>858</v>
      </c>
      <c r="F319" s="12">
        <f>VLOOKUP(A319,Dengue!$1:$1048576,10,FALSE)</f>
        <v>0</v>
      </c>
      <c r="G319" s="12">
        <f>VLOOKUP($A319,Chik!$1:$1048576,10,FALSE)</f>
        <v>0</v>
      </c>
      <c r="H319" s="12">
        <f>VLOOKUP($A319,zika!$1:$1048576,10,FALSE)</f>
        <v>0</v>
      </c>
      <c r="I319" s="12">
        <f>H319+F319+G319</f>
        <v>0</v>
      </c>
      <c r="J319" s="11">
        <v>11833</v>
      </c>
      <c r="K319" s="58" t="s">
        <v>1121</v>
      </c>
      <c r="L319" s="8">
        <f>I319/J319*100000</f>
        <v>0</v>
      </c>
      <c r="M319" s="7" t="str">
        <f>IF(L319=0,"Silencioso",IF(AND(L319&gt;0,L319&lt;100),"Baixa",IF(AND(L319&gt;=100,L319&lt;300),"Média",IF(AND(L319&gt;=300,L319&lt;500),"Alta",IF(L319&gt;=500,"Muito Alta","Avaliar")))))</f>
        <v>Silencioso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38"/>
    </row>
    <row r="320" spans="1:19" ht="15.75" x14ac:dyDescent="0.25">
      <c r="A320" s="42">
        <v>315</v>
      </c>
      <c r="B320" s="7">
        <v>312770</v>
      </c>
      <c r="C320" s="17" t="s">
        <v>1110</v>
      </c>
      <c r="D320" s="36" t="s">
        <v>22</v>
      </c>
      <c r="E320" s="36" t="s">
        <v>22</v>
      </c>
      <c r="F320" s="12">
        <f>VLOOKUP(A320,Dengue!$1:$1048576,10,FALSE)</f>
        <v>156</v>
      </c>
      <c r="G320" s="12">
        <f>VLOOKUP($A320,Chik!$1:$1048576,10,FALSE)</f>
        <v>9</v>
      </c>
      <c r="H320" s="12">
        <f>VLOOKUP($A320,zika!$1:$1048576,10,FALSE)</f>
        <v>0</v>
      </c>
      <c r="I320" s="12">
        <f>H320+F320+G320</f>
        <v>165</v>
      </c>
      <c r="J320" s="11">
        <v>278685</v>
      </c>
      <c r="K320" s="58" t="s">
        <v>1124</v>
      </c>
      <c r="L320" s="8">
        <f>I320/J320*100000</f>
        <v>59.206631142687975</v>
      </c>
      <c r="M320" s="7" t="str">
        <f>IF(L320=0,"Silencioso",IF(AND(L320&gt;0,L320&lt;100),"Baixa",IF(AND(L320&gt;=100,L320&lt;300),"Média",IF(AND(L320&gt;=300,L320&lt;500),"Alta",IF(L320&gt;=500,"Muito Alta","Avaliar")))))</f>
        <v>Baixa</v>
      </c>
      <c r="N320" s="7">
        <f>VLOOKUP($B320,LIRAa!$1:$1048576,3,FALSE)</f>
        <v>7.9</v>
      </c>
      <c r="O320" s="7">
        <f>VLOOKUP($B320,LIRAa!$1:$1048576,4,FALSE)</f>
        <v>9.6999999999999993</v>
      </c>
      <c r="P320" s="7">
        <f>VLOOKUP($B320,LIRAa!$1:$1048576,5,FALSE)</f>
        <v>8.5</v>
      </c>
      <c r="S320" s="38"/>
    </row>
    <row r="321" spans="1:21" ht="15.75" x14ac:dyDescent="0.25">
      <c r="A321" s="42">
        <v>316</v>
      </c>
      <c r="B321" s="7">
        <v>312780</v>
      </c>
      <c r="C321" s="17" t="s">
        <v>1118</v>
      </c>
      <c r="D321" s="36" t="s">
        <v>102</v>
      </c>
      <c r="E321" s="36" t="s">
        <v>345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>H321+F321+G321</f>
        <v>0</v>
      </c>
      <c r="J321" s="11">
        <v>15779</v>
      </c>
      <c r="K321" s="58" t="s">
        <v>1121</v>
      </c>
      <c r="L321" s="8">
        <f>I321/J321*100000</f>
        <v>0</v>
      </c>
      <c r="M321" s="7" t="str">
        <f>IF(L321=0,"Silencioso",IF(AND(L321&gt;0,L321&lt;100),"Baixa",IF(AND(L321&gt;=100,L321&lt;300),"Média",IF(AND(L321&gt;=300,L321&lt;500),"Alta",IF(L321&gt;=500,"Muito Alta","Avaliar")))))</f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>
        <f>VLOOKUP($B321,LIRAa!$1:$1048576,5,FALSE)</f>
        <v>1.7</v>
      </c>
      <c r="S321" s="38"/>
    </row>
    <row r="322" spans="1:21" ht="15.75" x14ac:dyDescent="0.25">
      <c r="A322" s="42">
        <v>317</v>
      </c>
      <c r="B322" s="7">
        <v>312790</v>
      </c>
      <c r="C322" s="17" t="s">
        <v>1107</v>
      </c>
      <c r="D322" s="36" t="s">
        <v>8</v>
      </c>
      <c r="E322" s="36" t="s">
        <v>346</v>
      </c>
      <c r="F322" s="12">
        <f>VLOOKUP(A322,Dengue!$1:$1048576,10,FALSE)</f>
        <v>2</v>
      </c>
      <c r="G322" s="12">
        <f>VLOOKUP($A322,Chik!$1:$1048576,10,FALSE)</f>
        <v>0</v>
      </c>
      <c r="H322" s="12">
        <f>VLOOKUP($A322,zika!$1:$1048576,10,FALSE)</f>
        <v>0</v>
      </c>
      <c r="I322" s="12">
        <f>H322+F322+G322</f>
        <v>2</v>
      </c>
      <c r="J322" s="11">
        <v>1389</v>
      </c>
      <c r="K322" s="58" t="s">
        <v>1121</v>
      </c>
      <c r="L322" s="8">
        <f>I322/J322*100000</f>
        <v>143.98848092152627</v>
      </c>
      <c r="M322" s="7" t="str">
        <f>IF(L322=0,"Silencioso",IF(AND(L322&gt;0,L322&lt;100),"Baixa",IF(AND(L322&gt;=100,L322&lt;300),"Média",IF(AND(L322&gt;=300,L322&lt;500),"Alta",IF(L322&gt;=500,"Muito Alta","Avaliar")))))</f>
        <v>Média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21" ht="15.75" x14ac:dyDescent="0.25">
      <c r="A323" s="42">
        <v>318</v>
      </c>
      <c r="B323" s="7">
        <v>312800</v>
      </c>
      <c r="C323" s="17" t="s">
        <v>1108</v>
      </c>
      <c r="D323" s="36" t="s">
        <v>90</v>
      </c>
      <c r="E323" s="36" t="s">
        <v>347</v>
      </c>
      <c r="F323" s="12">
        <f>VLOOKUP(A323,Dengue!$1:$1048576,10,FALSE)</f>
        <v>1</v>
      </c>
      <c r="G323" s="12">
        <f>VLOOKUP($A323,Chik!$1:$1048576,10,FALSE)</f>
        <v>2</v>
      </c>
      <c r="H323" s="12">
        <f>VLOOKUP($A323,zika!$1:$1048576,10,FALSE)</f>
        <v>0</v>
      </c>
      <c r="I323" s="12">
        <f>H323+F323+G323</f>
        <v>3</v>
      </c>
      <c r="J323" s="11">
        <v>34057</v>
      </c>
      <c r="K323" s="58" t="s">
        <v>1122</v>
      </c>
      <c r="L323" s="8">
        <f>I323/J323*100000</f>
        <v>8.8087617817188839</v>
      </c>
      <c r="M323" s="7" t="str">
        <f>IF(L323=0,"Silencioso",IF(AND(L323&gt;0,L323&lt;100),"Baixa",IF(AND(L323&gt;=100,L323&lt;300),"Média",IF(AND(L323&gt;=300,L323&lt;500),"Alta",IF(L323&gt;=500,"Muito Alta","Avaliar")))))</f>
        <v>Baixa</v>
      </c>
      <c r="N323" s="7">
        <f>VLOOKUP($B323,LIRAa!$1:$1048576,3,FALSE)</f>
        <v>0</v>
      </c>
      <c r="O323" s="7">
        <f>VLOOKUP($B323,LIRAa!$1:$1048576,4,FALSE)</f>
        <v>0.8</v>
      </c>
      <c r="P323" s="7" t="str">
        <f>VLOOKUP($B323,LIRAa!$1:$1048576,5,FALSE)</f>
        <v>Sem Informação</v>
      </c>
      <c r="S323" s="78"/>
      <c r="T323" s="78"/>
      <c r="U323" s="78"/>
    </row>
    <row r="324" spans="1:21" ht="15.75" x14ac:dyDescent="0.25">
      <c r="A324" s="42">
        <v>319</v>
      </c>
      <c r="B324" s="7">
        <v>312810</v>
      </c>
      <c r="C324" s="17" t="s">
        <v>1114</v>
      </c>
      <c r="D324" s="36" t="s">
        <v>45</v>
      </c>
      <c r="E324" s="36" t="s">
        <v>348</v>
      </c>
      <c r="F324" s="12">
        <f>VLOOKUP(A324,Dengue!$1:$1048576,10,FALSE)</f>
        <v>4</v>
      </c>
      <c r="G324" s="12">
        <f>VLOOKUP($A324,Chik!$1:$1048576,10,FALSE)</f>
        <v>1</v>
      </c>
      <c r="H324" s="12">
        <f>VLOOKUP($A324,zika!$1:$1048576,10,FALSE)</f>
        <v>0</v>
      </c>
      <c r="I324" s="12">
        <f>H324+F324+G324</f>
        <v>5</v>
      </c>
      <c r="J324" s="11">
        <v>14233</v>
      </c>
      <c r="K324" s="58" t="s">
        <v>1121</v>
      </c>
      <c r="L324" s="8">
        <f>I324/J324*100000</f>
        <v>35.129628328532284</v>
      </c>
      <c r="M324" s="7" t="str">
        <f>IF(L324=0,"Silencioso",IF(AND(L324&gt;0,L324&lt;100),"Baixa",IF(AND(L324&gt;=100,L324&lt;300),"Média",IF(AND(L324&gt;=300,L324&lt;500),"Alta",IF(L324&gt;=500,"Muito Alta","Avaliar")))))</f>
        <v>Baixa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21" ht="15.75" x14ac:dyDescent="0.25">
      <c r="A325" s="42">
        <v>320</v>
      </c>
      <c r="B325" s="7">
        <v>312820</v>
      </c>
      <c r="C325" s="17" t="s">
        <v>1109</v>
      </c>
      <c r="D325" s="36" t="s">
        <v>17</v>
      </c>
      <c r="E325" s="36" t="s">
        <v>349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>H325+F325+G325</f>
        <v>0</v>
      </c>
      <c r="J325" s="11">
        <v>10333</v>
      </c>
      <c r="K325" s="58" t="s">
        <v>1121</v>
      </c>
      <c r="L325" s="8">
        <f>I325/J325*100000</f>
        <v>0</v>
      </c>
      <c r="M325" s="7" t="str">
        <f>IF(L325=0,"Silencioso",IF(AND(L325&gt;0,L325&lt;100),"Baixa",IF(AND(L325&gt;=100,L325&lt;300),"Média",IF(AND(L325&gt;=300,L325&lt;500),"Alta",IF(L325&gt;=500,"Muito Alta","Avaliar")))))</f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21" ht="15.75" x14ac:dyDescent="0.25">
      <c r="A326" s="42">
        <v>321</v>
      </c>
      <c r="B326" s="7">
        <v>312825</v>
      </c>
      <c r="C326" s="17" t="s">
        <v>1118</v>
      </c>
      <c r="D326" s="36" t="s">
        <v>102</v>
      </c>
      <c r="E326" s="36" t="s">
        <v>350</v>
      </c>
      <c r="F326" s="12">
        <f>VLOOKUP(A326,Dengue!$1:$1048576,10,FALSE)</f>
        <v>2</v>
      </c>
      <c r="G326" s="12">
        <f>VLOOKUP($A326,Chik!$1:$1048576,10,FALSE)</f>
        <v>0</v>
      </c>
      <c r="H326" s="12">
        <f>VLOOKUP($A326,zika!$1:$1048576,10,FALSE)</f>
        <v>0</v>
      </c>
      <c r="I326" s="12">
        <f>H326+F326+G326</f>
        <v>2</v>
      </c>
      <c r="J326" s="11">
        <v>4954</v>
      </c>
      <c r="K326" s="58" t="s">
        <v>1121</v>
      </c>
      <c r="L326" s="8">
        <f>I326/J326*100000</f>
        <v>40.371417036737988</v>
      </c>
      <c r="M326" s="7" t="str">
        <f>IF(L326=0,"Silencioso",IF(AND(L326&gt;0,L326&lt;100),"Baixa",IF(AND(L326&gt;=100,L326&lt;300),"Média",IF(AND(L326&gt;=300,L326&lt;500),"Alta",IF(L326&gt;=500,"Muito Alta","Avaliar")))))</f>
        <v>Baixa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21" ht="15.75" x14ac:dyDescent="0.25">
      <c r="A327" s="42">
        <v>322</v>
      </c>
      <c r="B327" s="7">
        <v>312830</v>
      </c>
      <c r="C327" s="17" t="s">
        <v>1114</v>
      </c>
      <c r="D327" s="36" t="s">
        <v>40</v>
      </c>
      <c r="E327" s="36" t="s">
        <v>351</v>
      </c>
      <c r="F327" s="12">
        <f>VLOOKUP(A327,Dengue!$1:$1048576,10,FALSE)</f>
        <v>9</v>
      </c>
      <c r="G327" s="12">
        <f>VLOOKUP($A327,Chik!$1:$1048576,10,FALSE)</f>
        <v>0</v>
      </c>
      <c r="H327" s="12">
        <f>VLOOKUP($A327,zika!$1:$1048576,10,FALSE)</f>
        <v>0</v>
      </c>
      <c r="I327" s="12">
        <f>H327+F327+G327</f>
        <v>9</v>
      </c>
      <c r="J327" s="11">
        <v>19025</v>
      </c>
      <c r="K327" s="58" t="s">
        <v>1121</v>
      </c>
      <c r="L327" s="8">
        <f>I327/J327*100000</f>
        <v>47.306176084099867</v>
      </c>
      <c r="M327" s="7" t="str">
        <f>IF(L327=0,"Silencioso",IF(AND(L327&gt;0,L327&lt;100),"Baixa",IF(AND(L327&gt;=100,L327&lt;300),"Média",IF(AND(L327&gt;=300,L327&lt;500),"Alta",IF(L327&gt;=500,"Muito Alta","Avaliar")))))</f>
        <v>Baixa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21" ht="15.75" x14ac:dyDescent="0.25">
      <c r="A328" s="42">
        <v>323</v>
      </c>
      <c r="B328" s="7">
        <v>312840</v>
      </c>
      <c r="C328" s="17" t="s">
        <v>1115</v>
      </c>
      <c r="D328" s="36" t="s">
        <v>62</v>
      </c>
      <c r="E328" s="36" t="s">
        <v>352</v>
      </c>
      <c r="F328" s="12">
        <f>VLOOKUP(A328,Dengue!$1:$1048576,10,FALSE)</f>
        <v>10</v>
      </c>
      <c r="G328" s="12">
        <f>VLOOKUP($A328,Chik!$1:$1048576,10,FALSE)</f>
        <v>0</v>
      </c>
      <c r="H328" s="12">
        <f>VLOOKUP($A328,zika!$1:$1048576,10,FALSE)</f>
        <v>0</v>
      </c>
      <c r="I328" s="12">
        <f>H328+F328+G328</f>
        <v>10</v>
      </c>
      <c r="J328" s="11">
        <v>8903</v>
      </c>
      <c r="K328" s="58" t="s">
        <v>1121</v>
      </c>
      <c r="L328" s="8">
        <f>I328/J328*100000</f>
        <v>112.32168931820735</v>
      </c>
      <c r="M328" s="7" t="str">
        <f>IF(L328=0,"Silencioso",IF(AND(L328&gt;0,L328&lt;100),"Baixa",IF(AND(L328&gt;=100,L328&lt;300),"Média",IF(AND(L328&gt;=300,L328&lt;500),"Alta",IF(L328&gt;=500,"Muito Alta","Avaliar")))))</f>
        <v>Média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21" ht="15.75" x14ac:dyDescent="0.25">
      <c r="A329" s="42">
        <v>324</v>
      </c>
      <c r="B329" s="7">
        <v>312850</v>
      </c>
      <c r="C329" s="17" t="s">
        <v>1115</v>
      </c>
      <c r="D329" s="36" t="s">
        <v>57</v>
      </c>
      <c r="E329" s="36" t="s">
        <v>353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>H329+F329+G329</f>
        <v>0</v>
      </c>
      <c r="J329" s="11">
        <v>3818</v>
      </c>
      <c r="K329" s="58" t="s">
        <v>1121</v>
      </c>
      <c r="L329" s="8">
        <f>I329/J329*100000</f>
        <v>0</v>
      </c>
      <c r="M329" s="7" t="str">
        <f>IF(L329=0,"Silencioso",IF(AND(L329&gt;0,L329&lt;100),"Baixa",IF(AND(L329&gt;=100,L329&lt;300),"Média",IF(AND(L329&gt;=300,L329&lt;500),"Alta",IF(L329&gt;=500,"Muito Alta","Avaliar")))))</f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21" ht="15.75" x14ac:dyDescent="0.25">
      <c r="A330" s="42">
        <v>325</v>
      </c>
      <c r="B330" s="7">
        <v>312860</v>
      </c>
      <c r="C330" s="17" t="s">
        <v>1117</v>
      </c>
      <c r="D330" s="36" t="s">
        <v>71</v>
      </c>
      <c r="E330" s="36" t="s">
        <v>354</v>
      </c>
      <c r="F330" s="12">
        <f>VLOOKUP(A330,Dengue!$1:$1048576,10,FALSE)</f>
        <v>1</v>
      </c>
      <c r="G330" s="12">
        <f>VLOOKUP($A330,Chik!$1:$1048576,10,FALSE)</f>
        <v>0</v>
      </c>
      <c r="H330" s="12">
        <f>VLOOKUP($A330,zika!$1:$1048576,10,FALSE)</f>
        <v>0</v>
      </c>
      <c r="I330" s="12">
        <f>H330+F330+G330</f>
        <v>1</v>
      </c>
      <c r="J330" s="11">
        <v>6591</v>
      </c>
      <c r="K330" s="58" t="s">
        <v>1121</v>
      </c>
      <c r="L330" s="8">
        <f>I330/J330*100000</f>
        <v>15.172204521316946</v>
      </c>
      <c r="M330" s="7" t="str">
        <f>IF(L330=0,"Silencioso",IF(AND(L330&gt;0,L330&lt;100),"Baixa",IF(AND(L330&gt;=100,L330&lt;300),"Média",IF(AND(L330&gt;=300,L330&lt;500),"Alta",IF(L330&gt;=500,"Muito Alta","Avaliar")))))</f>
        <v>Baixa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38"/>
    </row>
    <row r="331" spans="1:21" ht="15.75" x14ac:dyDescent="0.25">
      <c r="A331" s="42">
        <v>326</v>
      </c>
      <c r="B331" s="7">
        <v>312870</v>
      </c>
      <c r="C331" s="17" t="s">
        <v>1114</v>
      </c>
      <c r="D331" s="36" t="s">
        <v>40</v>
      </c>
      <c r="E331" s="36" t="s">
        <v>355</v>
      </c>
      <c r="F331" s="12">
        <f>VLOOKUP(A331,Dengue!$1:$1048576,10,FALSE)</f>
        <v>9</v>
      </c>
      <c r="G331" s="12">
        <f>VLOOKUP($A331,Chik!$1:$1048576,10,FALSE)</f>
        <v>0</v>
      </c>
      <c r="H331" s="12">
        <f>VLOOKUP($A331,zika!$1:$1048576,10,FALSE)</f>
        <v>0</v>
      </c>
      <c r="I331" s="12">
        <f>H331+F331+G331</f>
        <v>9</v>
      </c>
      <c r="J331" s="11">
        <v>51750</v>
      </c>
      <c r="K331" s="58" t="s">
        <v>1122</v>
      </c>
      <c r="L331" s="8">
        <f>I331/J331*100000</f>
        <v>17.39130434782609</v>
      </c>
      <c r="M331" s="7" t="str">
        <f>IF(L331=0,"Silencioso",IF(AND(L331&gt;0,L331&lt;100),"Baixa",IF(AND(L331&gt;=100,L331&lt;300),"Média",IF(AND(L331&gt;=300,L331&lt;500),"Alta",IF(L331&gt;=500,"Muito Alta","Avaliar")))))</f>
        <v>Baixa</v>
      </c>
      <c r="N331" s="7">
        <f>VLOOKUP($B331,LIRAa!$1:$1048576,3,FALSE)</f>
        <v>0.6</v>
      </c>
      <c r="O331" s="7">
        <f>VLOOKUP($B331,LIRAa!$1:$1048576,4,FALSE)</f>
        <v>0.1</v>
      </c>
      <c r="P331" s="7">
        <f>VLOOKUP($B331,LIRAa!$1:$1048576,5,FALSE)</f>
        <v>1.9</v>
      </c>
      <c r="S331" s="38"/>
    </row>
    <row r="332" spans="1:21" ht="15.75" x14ac:dyDescent="0.25">
      <c r="A332" s="42">
        <v>327</v>
      </c>
      <c r="B332" s="7">
        <v>312880</v>
      </c>
      <c r="C332" s="17" t="s">
        <v>1115</v>
      </c>
      <c r="D332" s="36" t="s">
        <v>62</v>
      </c>
      <c r="E332" s="36" t="s">
        <v>356</v>
      </c>
      <c r="F332" s="12">
        <f>VLOOKUP(A332,Dengue!$1:$1048576,10,FALSE)</f>
        <v>9</v>
      </c>
      <c r="G332" s="12">
        <f>VLOOKUP($A332,Chik!$1:$1048576,10,FALSE)</f>
        <v>0</v>
      </c>
      <c r="H332" s="12">
        <f>VLOOKUP($A332,zika!$1:$1048576,10,FALSE)</f>
        <v>0</v>
      </c>
      <c r="I332" s="12">
        <f>H332+F332+G332</f>
        <v>9</v>
      </c>
      <c r="J332" s="11">
        <v>7105</v>
      </c>
      <c r="K332" s="58" t="s">
        <v>1121</v>
      </c>
      <c r="L332" s="8">
        <f>I332/J332*100000</f>
        <v>126.67135819845178</v>
      </c>
      <c r="M332" s="7" t="str">
        <f>IF(L332=0,"Silencioso",IF(AND(L332&gt;0,L332&lt;100),"Baixa",IF(AND(L332&gt;=100,L332&lt;300),"Média",IF(AND(L332&gt;=300,L332&lt;500),"Alta",IF(L332&gt;=500,"Muito Alta","Avaliar")))))</f>
        <v>Média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38"/>
    </row>
    <row r="333" spans="1:21" ht="15.75" x14ac:dyDescent="0.25">
      <c r="A333" s="42">
        <v>328</v>
      </c>
      <c r="B333" s="7">
        <v>312890</v>
      </c>
      <c r="C333" s="17" t="s">
        <v>1117</v>
      </c>
      <c r="D333" s="36" t="s">
        <v>71</v>
      </c>
      <c r="E333" s="36" t="s">
        <v>357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>H333+F333+G333</f>
        <v>0</v>
      </c>
      <c r="J333" s="11">
        <v>7971</v>
      </c>
      <c r="K333" s="58" t="s">
        <v>1121</v>
      </c>
      <c r="L333" s="8">
        <f>I333/J333*100000</f>
        <v>0</v>
      </c>
      <c r="M333" s="7" t="str">
        <f>IF(L333=0,"Silencioso",IF(AND(L333&gt;0,L333&lt;100),"Baixa",IF(AND(L333&gt;=100,L333&lt;300),"Média",IF(AND(L333&gt;=300,L333&lt;500),"Alta",IF(L333&gt;=500,"Muito Alta","Avaliar")))))</f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21" ht="15.75" x14ac:dyDescent="0.25">
      <c r="A334" s="42">
        <v>329</v>
      </c>
      <c r="B334" s="7">
        <v>312900</v>
      </c>
      <c r="C334" s="17" t="s">
        <v>1115</v>
      </c>
      <c r="D334" s="36" t="s">
        <v>62</v>
      </c>
      <c r="E334" s="36" t="s">
        <v>358</v>
      </c>
      <c r="F334" s="12">
        <f>VLOOKUP(A334,Dengue!$1:$1048576,10,FALSE)</f>
        <v>2</v>
      </c>
      <c r="G334" s="12">
        <f>VLOOKUP($A334,Chik!$1:$1048576,10,FALSE)</f>
        <v>0</v>
      </c>
      <c r="H334" s="12">
        <f>VLOOKUP($A334,zika!$1:$1048576,10,FALSE)</f>
        <v>0</v>
      </c>
      <c r="I334" s="12">
        <f>H334+F334+G334</f>
        <v>2</v>
      </c>
      <c r="J334" s="11">
        <v>8442</v>
      </c>
      <c r="K334" s="58" t="s">
        <v>1121</v>
      </c>
      <c r="L334" s="8">
        <f>I334/J334*100000</f>
        <v>23.691068467187872</v>
      </c>
      <c r="M334" s="7" t="str">
        <f>IF(L334=0,"Silencioso",IF(AND(L334&gt;0,L334&lt;100),"Baixa",IF(AND(L334&gt;=100,L334&lt;300),"Média",IF(AND(L334&gt;=300,L334&lt;500),"Alta",IF(L334&gt;=500,"Muito Alta","Avaliar")))))</f>
        <v>Baixa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77"/>
      <c r="T334" s="77"/>
      <c r="U334" s="77"/>
    </row>
    <row r="335" spans="1:21" ht="15.75" x14ac:dyDescent="0.25">
      <c r="A335" s="42">
        <v>330</v>
      </c>
      <c r="B335" s="7">
        <v>312910</v>
      </c>
      <c r="C335" s="17" t="s">
        <v>1107</v>
      </c>
      <c r="D335" s="36" t="s">
        <v>142</v>
      </c>
      <c r="E335" s="46" t="s">
        <v>359</v>
      </c>
      <c r="F335" s="12">
        <f>VLOOKUP(A335,Dengue!$1:$1048576,10,FALSE)</f>
        <v>24</v>
      </c>
      <c r="G335" s="12">
        <f>VLOOKUP($A335,Chik!$1:$1048576,10,FALSE)</f>
        <v>0</v>
      </c>
      <c r="H335" s="12">
        <f>VLOOKUP($A335,zika!$1:$1048576,10,FALSE)</f>
        <v>0</v>
      </c>
      <c r="I335" s="12">
        <f>H335+F335+G335</f>
        <v>24</v>
      </c>
      <c r="J335" s="11">
        <v>5704</v>
      </c>
      <c r="K335" s="58" t="s">
        <v>1121</v>
      </c>
      <c r="L335" s="8">
        <f>I335/J335*100000</f>
        <v>420.75736325385691</v>
      </c>
      <c r="M335" s="7" t="str">
        <f>IF(L335=0,"Silencioso",IF(AND(L335&gt;0,L335&lt;100),"Baixa",IF(AND(L335&gt;=100,L335&lt;300),"Média",IF(AND(L335&gt;=300,L335&lt;500),"Alta",IF(L335&gt;=500,"Muito Alta","Avaliar")))))</f>
        <v>Alta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77"/>
      <c r="T335" s="77"/>
      <c r="U335" s="77"/>
    </row>
    <row r="336" spans="1:21" ht="15.75" x14ac:dyDescent="0.25">
      <c r="A336" s="42">
        <v>331</v>
      </c>
      <c r="B336" s="7">
        <v>312920</v>
      </c>
      <c r="C336" s="17" t="s">
        <v>1114</v>
      </c>
      <c r="D336" s="36" t="s">
        <v>36</v>
      </c>
      <c r="E336" s="36" t="s">
        <v>360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>H336+F336+G336</f>
        <v>0</v>
      </c>
      <c r="J336" s="11">
        <v>6524</v>
      </c>
      <c r="K336" s="58" t="s">
        <v>1121</v>
      </c>
      <c r="L336" s="8">
        <f>I336/J336*100000</f>
        <v>0</v>
      </c>
      <c r="M336" s="7" t="str">
        <f>IF(L336=0,"Silencioso",IF(AND(L336&gt;0,L336&lt;100),"Baixa",IF(AND(L336&gt;=100,L336&lt;300),"Média",IF(AND(L336&gt;=300,L336&lt;500),"Alta",IF(L336&gt;=500,"Muito Alta","Avaliar")))))</f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77"/>
      <c r="T336" s="77"/>
      <c r="U336" s="77"/>
    </row>
    <row r="337" spans="1:21" ht="15.75" x14ac:dyDescent="0.25">
      <c r="A337" s="42">
        <v>332</v>
      </c>
      <c r="B337" s="7">
        <v>312930</v>
      </c>
      <c r="C337" s="17" t="s">
        <v>1110</v>
      </c>
      <c r="D337" s="36" t="s">
        <v>20</v>
      </c>
      <c r="E337" s="36" t="s">
        <v>361</v>
      </c>
      <c r="F337" s="12">
        <f>VLOOKUP(A337,Dengue!$1:$1048576,10,FALSE)</f>
        <v>2</v>
      </c>
      <c r="G337" s="12">
        <f>VLOOKUP($A337,Chik!$1:$1048576,10,FALSE)</f>
        <v>0</v>
      </c>
      <c r="H337" s="12">
        <f>VLOOKUP($A337,zika!$1:$1048576,10,FALSE)</f>
        <v>0</v>
      </c>
      <c r="I337" s="12">
        <f>H337+F337+G337</f>
        <v>2</v>
      </c>
      <c r="J337" s="11">
        <v>10867</v>
      </c>
      <c r="K337" s="58" t="s">
        <v>1121</v>
      </c>
      <c r="L337" s="8">
        <f>I337/J337*100000</f>
        <v>18.40434342504831</v>
      </c>
      <c r="M337" s="7" t="str">
        <f>IF(L337=0,"Silencioso",IF(AND(L337&gt;0,L337&lt;100),"Baixa",IF(AND(L337&gt;=100,L337&lt;300),"Média",IF(AND(L337&gt;=300,L337&lt;500),"Alta",IF(L337&gt;=500,"Muito Alta","Avaliar")))))</f>
        <v>Baixa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21" ht="15.75" x14ac:dyDescent="0.25">
      <c r="A338" s="42">
        <v>333</v>
      </c>
      <c r="B338" s="7">
        <v>312940</v>
      </c>
      <c r="C338" s="17" t="s">
        <v>1116</v>
      </c>
      <c r="D338" s="36" t="s">
        <v>41</v>
      </c>
      <c r="E338" s="36" t="s">
        <v>362</v>
      </c>
      <c r="F338" s="12">
        <f>VLOOKUP(A338,Dengue!$1:$1048576,10,FALSE)</f>
        <v>1</v>
      </c>
      <c r="G338" s="12">
        <f>VLOOKUP($A338,Chik!$1:$1048576,10,FALSE)</f>
        <v>0</v>
      </c>
      <c r="H338" s="12">
        <f>VLOOKUP($A338,zika!$1:$1048576,10,FALSE)</f>
        <v>0</v>
      </c>
      <c r="I338" s="12">
        <f>H338+F338+G338</f>
        <v>1</v>
      </c>
      <c r="J338" s="11">
        <v>5033</v>
      </c>
      <c r="K338" s="58" t="s">
        <v>1121</v>
      </c>
      <c r="L338" s="8">
        <f>I338/J338*100000</f>
        <v>19.868865487780649</v>
      </c>
      <c r="M338" s="7" t="str">
        <f>IF(L338=0,"Silencioso",IF(AND(L338&gt;0,L338&lt;100),"Baixa",IF(AND(L338&gt;=100,L338&lt;300),"Média",IF(AND(L338&gt;=300,L338&lt;500),"Alta",IF(L338&gt;=500,"Muito Alta","Avaliar")))))</f>
        <v>Baixa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21" ht="15.75" x14ac:dyDescent="0.25">
      <c r="A339" s="42">
        <v>334</v>
      </c>
      <c r="B339" s="7">
        <v>312950</v>
      </c>
      <c r="C339" s="17" t="s">
        <v>1111</v>
      </c>
      <c r="D339" s="36" t="s">
        <v>24</v>
      </c>
      <c r="E339" s="36" t="s">
        <v>363</v>
      </c>
      <c r="F339" s="12">
        <f>VLOOKUP(A339,Dengue!$1:$1048576,10,FALSE)</f>
        <v>3</v>
      </c>
      <c r="G339" s="12">
        <f>VLOOKUP($A339,Chik!$1:$1048576,10,FALSE)</f>
        <v>0</v>
      </c>
      <c r="H339" s="12">
        <f>VLOOKUP($A339,zika!$1:$1048576,10,FALSE)</f>
        <v>0</v>
      </c>
      <c r="I339" s="12">
        <f>H339+F339+G339</f>
        <v>3</v>
      </c>
      <c r="J339" s="11">
        <v>25035</v>
      </c>
      <c r="K339" s="58" t="s">
        <v>1122</v>
      </c>
      <c r="L339" s="8">
        <f>I339/J339*100000</f>
        <v>11.983223487118035</v>
      </c>
      <c r="M339" s="7" t="str">
        <f>IF(L339=0,"Silencioso",IF(AND(L339&gt;0,L339&lt;100),"Baixa",IF(AND(L339&gt;=100,L339&lt;300),"Média",IF(AND(L339&gt;=300,L339&lt;500),"Alta",IF(L339&gt;=500,"Muito Alta","Avaliar")))))</f>
        <v>Baixa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21" ht="15.75" x14ac:dyDescent="0.25">
      <c r="A340" s="42">
        <v>335</v>
      </c>
      <c r="B340" s="7">
        <v>312960</v>
      </c>
      <c r="C340" s="17" t="s">
        <v>1118</v>
      </c>
      <c r="D340" s="36" t="s">
        <v>135</v>
      </c>
      <c r="E340" s="36" t="s">
        <v>364</v>
      </c>
      <c r="F340" s="12">
        <f>VLOOKUP(A340,Dengue!$1:$1048576,10,FALSE)</f>
        <v>0</v>
      </c>
      <c r="G340" s="12">
        <f>VLOOKUP($A340,Chik!$1:$1048576,10,FALSE)</f>
        <v>0</v>
      </c>
      <c r="H340" s="12">
        <f>VLOOKUP($A340,zika!$1:$1048576,10,FALSE)</f>
        <v>0</v>
      </c>
      <c r="I340" s="12">
        <f>H340+F340+G340</f>
        <v>0</v>
      </c>
      <c r="J340" s="11">
        <v>8351</v>
      </c>
      <c r="K340" s="58" t="s">
        <v>1121</v>
      </c>
      <c r="L340" s="8">
        <f>I340/J340*100000</f>
        <v>0</v>
      </c>
      <c r="M340" s="7" t="str">
        <f>IF(L340=0,"Silencioso",IF(AND(L340&gt;0,L340&lt;100),"Baixa",IF(AND(L340&gt;=100,L340&lt;300),"Média",IF(AND(L340&gt;=300,L340&lt;500),"Alta",IF(L340&gt;=500,"Muito Alta","Avaliar")))))</f>
        <v>Silencioso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21" ht="15.75" x14ac:dyDescent="0.25">
      <c r="A341" s="42">
        <v>336</v>
      </c>
      <c r="B341" s="7">
        <v>312965</v>
      </c>
      <c r="C341" s="17" t="s">
        <v>1118</v>
      </c>
      <c r="D341" s="36" t="s">
        <v>121</v>
      </c>
      <c r="E341" s="36" t="s">
        <v>365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>H341+F341+G341</f>
        <v>0</v>
      </c>
      <c r="J341" s="11">
        <v>5975</v>
      </c>
      <c r="K341" s="58" t="s">
        <v>1121</v>
      </c>
      <c r="L341" s="8">
        <f>I341/J341*100000</f>
        <v>0</v>
      </c>
      <c r="M341" s="7" t="str">
        <f>IF(L341=0,"Silencioso",IF(AND(L341&gt;0,L341&lt;100),"Baixa",IF(AND(L341&gt;=100,L341&lt;300),"Média",IF(AND(L341&gt;=300,L341&lt;500),"Alta",IF(L341&gt;=500,"Muito Alta","Avaliar")))))</f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21" ht="15.75" x14ac:dyDescent="0.25">
      <c r="A342" s="42">
        <v>337</v>
      </c>
      <c r="B342" s="7">
        <v>312970</v>
      </c>
      <c r="C342" s="17" t="s">
        <v>1114</v>
      </c>
      <c r="D342" s="36" t="s">
        <v>45</v>
      </c>
      <c r="E342" s="36" t="s">
        <v>366</v>
      </c>
      <c r="F342" s="12">
        <f>VLOOKUP(A342,Dengue!$1:$1048576,10,FALSE)</f>
        <v>2</v>
      </c>
      <c r="G342" s="12">
        <f>VLOOKUP($A342,Chik!$1:$1048576,10,FALSE)</f>
        <v>0</v>
      </c>
      <c r="H342" s="12">
        <f>VLOOKUP($A342,zika!$1:$1048576,10,FALSE)</f>
        <v>0</v>
      </c>
      <c r="I342" s="12">
        <f>H342+F342+G342</f>
        <v>2</v>
      </c>
      <c r="J342" s="11">
        <v>13687</v>
      </c>
      <c r="K342" s="58" t="s">
        <v>1121</v>
      </c>
      <c r="L342" s="8">
        <f>I342/J342*100000</f>
        <v>14.612405932636809</v>
      </c>
      <c r="M342" s="7" t="str">
        <f>IF(L342=0,"Silencioso",IF(AND(L342&gt;0,L342&lt;100),"Baixa",IF(AND(L342&gt;=100,L342&lt;300),"Média",IF(AND(L342&gt;=300,L342&lt;500),"Alta",IF(L342&gt;=500,"Muito Alta","Avaliar")))))</f>
        <v>Baixa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21" ht="15.75" x14ac:dyDescent="0.25">
      <c r="A343" s="42">
        <v>338</v>
      </c>
      <c r="B343" s="7">
        <v>312980</v>
      </c>
      <c r="C343" s="17" t="s">
        <v>1108</v>
      </c>
      <c r="D343" s="36" t="s">
        <v>98</v>
      </c>
      <c r="E343" s="36" t="s">
        <v>367</v>
      </c>
      <c r="F343" s="12">
        <f>VLOOKUP(A343,Dengue!$1:$1048576,10,FALSE)</f>
        <v>76</v>
      </c>
      <c r="G343" s="12">
        <f>VLOOKUP($A343,Chik!$1:$1048576,10,FALSE)</f>
        <v>0</v>
      </c>
      <c r="H343" s="12">
        <f>VLOOKUP($A343,zika!$1:$1048576,10,FALSE)</f>
        <v>0</v>
      </c>
      <c r="I343" s="12">
        <f>H343+F343+G343</f>
        <v>76</v>
      </c>
      <c r="J343" s="11">
        <v>179015</v>
      </c>
      <c r="K343" s="58" t="s">
        <v>1124</v>
      </c>
      <c r="L343" s="8">
        <f>I343/J343*100000</f>
        <v>42.45454291539815</v>
      </c>
      <c r="M343" s="7" t="str">
        <f>IF(L343=0,"Silencioso",IF(AND(L343&gt;0,L343&lt;100),"Baixa",IF(AND(L343&gt;=100,L343&lt;300),"Média",IF(AND(L343&gt;=300,L343&lt;500),"Alta",IF(L343&gt;=500,"Muito Alta","Avaliar")))))</f>
        <v>Baixa</v>
      </c>
      <c r="N343" s="7">
        <f>VLOOKUP($B343,LIRAa!$1:$1048576,3,FALSE)</f>
        <v>0.5</v>
      </c>
      <c r="O343" s="7">
        <f>VLOOKUP($B343,LIRAa!$1:$1048576,4,FALSE)</f>
        <v>0.8</v>
      </c>
      <c r="P343" s="7">
        <f>VLOOKUP($B343,LIRAa!$1:$1048576,5,FALSE)</f>
        <v>0.6</v>
      </c>
      <c r="S343" s="78"/>
      <c r="T343" s="78"/>
      <c r="U343" s="78"/>
    </row>
    <row r="344" spans="1:21" ht="15.75" x14ac:dyDescent="0.25">
      <c r="A344" s="42">
        <v>339</v>
      </c>
      <c r="B344" s="7">
        <v>312990</v>
      </c>
      <c r="C344" s="17" t="s">
        <v>1114</v>
      </c>
      <c r="D344" s="36" t="s">
        <v>36</v>
      </c>
      <c r="E344" s="36" t="s">
        <v>368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>H344+F344+G344</f>
        <v>0</v>
      </c>
      <c r="J344" s="11">
        <v>3483</v>
      </c>
      <c r="K344" s="58" t="s">
        <v>1121</v>
      </c>
      <c r="L344" s="8">
        <f>I344/J344*100000</f>
        <v>0</v>
      </c>
      <c r="M344" s="7" t="str">
        <f>IF(L344=0,"Silencioso",IF(AND(L344&gt;0,L344&lt;100),"Baixa",IF(AND(L344&gt;=100,L344&lt;300),"Média",IF(AND(L344&gt;=300,L344&lt;500),"Alta",IF(L344&gt;=500,"Muito Alta","Avaliar")))))</f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21" ht="15.75" x14ac:dyDescent="0.25">
      <c r="A345" s="42">
        <v>340</v>
      </c>
      <c r="B345" s="7">
        <v>313000</v>
      </c>
      <c r="C345" s="17" t="s">
        <v>1116</v>
      </c>
      <c r="D345" s="36" t="s">
        <v>94</v>
      </c>
      <c r="E345" s="36" t="s">
        <v>369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>H345+F345+G345</f>
        <v>0</v>
      </c>
      <c r="J345" s="11">
        <v>2982</v>
      </c>
      <c r="K345" s="58" t="s">
        <v>1121</v>
      </c>
      <c r="L345" s="8">
        <f>I345/J345*100000</f>
        <v>0</v>
      </c>
      <c r="M345" s="7" t="str">
        <f>IF(L345=0,"Silencioso",IF(AND(L345&gt;0,L345&lt;100),"Baixa",IF(AND(L345&gt;=100,L345&lt;300),"Média",IF(AND(L345&gt;=300,L345&lt;500),"Alta",IF(L345&gt;=500,"Muito Alta","Avaliar")))))</f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21" ht="15.75" x14ac:dyDescent="0.25">
      <c r="A346" s="42">
        <v>341</v>
      </c>
      <c r="B346" s="7">
        <v>313005</v>
      </c>
      <c r="C346" s="17" t="s">
        <v>1118</v>
      </c>
      <c r="D346" s="36" t="s">
        <v>121</v>
      </c>
      <c r="E346" s="36" t="s">
        <v>370</v>
      </c>
      <c r="F346" s="12">
        <f>VLOOKUP(A346,Dengue!$1:$1048576,10,FALSE)</f>
        <v>0</v>
      </c>
      <c r="G346" s="12">
        <f>VLOOKUP($A346,Chik!$1:$1048576,10,FALSE)</f>
        <v>0</v>
      </c>
      <c r="H346" s="12">
        <f>VLOOKUP($A346,zika!$1:$1048576,10,FALSE)</f>
        <v>0</v>
      </c>
      <c r="I346" s="12">
        <f>H346+F346+G346</f>
        <v>0</v>
      </c>
      <c r="J346" s="11">
        <v>11879</v>
      </c>
      <c r="K346" s="58" t="s">
        <v>1121</v>
      </c>
      <c r="L346" s="8">
        <f>I346/J346*100000</f>
        <v>0</v>
      </c>
      <c r="M346" s="7" t="str">
        <f>IF(L346=0,"Silencioso",IF(AND(L346&gt;0,L346&lt;100),"Baixa",IF(AND(L346&gt;=100,L346&lt;300),"Média",IF(AND(L346&gt;=300,L346&lt;500),"Alta",IF(L346&gt;=500,"Muito Alta","Avaliar")))))</f>
        <v>Silencioso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21" ht="15.75" x14ac:dyDescent="0.25">
      <c r="A347" s="42">
        <v>342</v>
      </c>
      <c r="B347" s="7">
        <v>313010</v>
      </c>
      <c r="C347" s="17" t="s">
        <v>1108</v>
      </c>
      <c r="D347" s="36" t="s">
        <v>98</v>
      </c>
      <c r="E347" s="36" t="s">
        <v>371</v>
      </c>
      <c r="F347" s="12">
        <f>VLOOKUP(A347,Dengue!$1:$1048576,10,FALSE)</f>
        <v>7</v>
      </c>
      <c r="G347" s="12">
        <f>VLOOKUP($A347,Chik!$1:$1048576,10,FALSE)</f>
        <v>0</v>
      </c>
      <c r="H347" s="12">
        <f>VLOOKUP($A347,zika!$1:$1048576,10,FALSE)</f>
        <v>0</v>
      </c>
      <c r="I347" s="12">
        <f>H347+F347+G347</f>
        <v>7</v>
      </c>
      <c r="J347" s="11">
        <v>42246</v>
      </c>
      <c r="K347" s="58" t="s">
        <v>1122</v>
      </c>
      <c r="L347" s="8">
        <f>I347/J347*100000</f>
        <v>16.56961605832505</v>
      </c>
      <c r="M347" s="7" t="str">
        <f>IF(L347=0,"Silencioso",IF(AND(L347&gt;0,L347&lt;100),"Baixa",IF(AND(L347&gt;=100,L347&lt;300),"Média",IF(AND(L347&gt;=300,L347&lt;500),"Alta",IF(L347&gt;=500,"Muito Alta","Avaliar")))))</f>
        <v>Baixa</v>
      </c>
      <c r="N347" s="7">
        <f>VLOOKUP($B347,LIRAa!$1:$1048576,3,FALSE)</f>
        <v>2.2999999999999998</v>
      </c>
      <c r="O347" s="7">
        <f>VLOOKUP($B347,LIRAa!$1:$1048576,4,FALSE)</f>
        <v>4.5999999999999996</v>
      </c>
      <c r="P347" s="7">
        <f>VLOOKUP($B347,LIRAa!$1:$1048576,5,FALSE)</f>
        <v>2.5</v>
      </c>
      <c r="S347" s="38"/>
    </row>
    <row r="348" spans="1:21" ht="15.75" x14ac:dyDescent="0.25">
      <c r="A348" s="42">
        <v>343</v>
      </c>
      <c r="B348" s="7">
        <v>313020</v>
      </c>
      <c r="C348" s="17" t="s">
        <v>1112</v>
      </c>
      <c r="D348" s="36" t="s">
        <v>26</v>
      </c>
      <c r="E348" s="36" t="s">
        <v>372</v>
      </c>
      <c r="F348" s="12">
        <f>VLOOKUP(A348,Dengue!$1:$1048576,10,FALSE)</f>
        <v>6</v>
      </c>
      <c r="G348" s="12">
        <f>VLOOKUP($A348,Chik!$1:$1048576,10,FALSE)</f>
        <v>0</v>
      </c>
      <c r="H348" s="12">
        <f>VLOOKUP($A348,zika!$1:$1048576,10,FALSE)</f>
        <v>0</v>
      </c>
      <c r="I348" s="12">
        <f>H348+F348+G348</f>
        <v>6</v>
      </c>
      <c r="J348" s="11">
        <v>10709</v>
      </c>
      <c r="K348" s="58" t="s">
        <v>1121</v>
      </c>
      <c r="L348" s="8">
        <f>I348/J348*100000</f>
        <v>56.027640302549258</v>
      </c>
      <c r="M348" s="7" t="str">
        <f>IF(L348=0,"Silencioso",IF(AND(L348&gt;0,L348&lt;100),"Baixa",IF(AND(L348&gt;=100,L348&lt;300),"Média",IF(AND(L348&gt;=300,L348&lt;500),"Alta",IF(L348&gt;=500,"Muito Alta","Avaliar")))))</f>
        <v>Baixa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38"/>
    </row>
    <row r="349" spans="1:21" ht="15.75" x14ac:dyDescent="0.25">
      <c r="A349" s="42">
        <v>344</v>
      </c>
      <c r="B349" s="7">
        <v>313030</v>
      </c>
      <c r="C349" s="17" t="s">
        <v>1112</v>
      </c>
      <c r="D349" s="36" t="s">
        <v>26</v>
      </c>
      <c r="E349" s="36" t="s">
        <v>373</v>
      </c>
      <c r="F349" s="12">
        <f>VLOOKUP(A349,Dengue!$1:$1048576,10,FALSE)</f>
        <v>14</v>
      </c>
      <c r="G349" s="12">
        <f>VLOOKUP($A349,Chik!$1:$1048576,10,FALSE)</f>
        <v>0</v>
      </c>
      <c r="H349" s="12">
        <f>VLOOKUP($A349,zika!$1:$1048576,10,FALSE)</f>
        <v>0</v>
      </c>
      <c r="I349" s="12">
        <f>H349+F349+G349</f>
        <v>14</v>
      </c>
      <c r="J349" s="11">
        <v>7971</v>
      </c>
      <c r="K349" s="58" t="s">
        <v>1121</v>
      </c>
      <c r="L349" s="8">
        <f>I349/J349*100000</f>
        <v>175.63668297578724</v>
      </c>
      <c r="M349" s="7" t="str">
        <f>IF(L349=0,"Silencioso",IF(AND(L349&gt;0,L349&lt;100),"Baixa",IF(AND(L349&gt;=100,L349&lt;300),"Média",IF(AND(L349&gt;=300,L349&lt;500),"Alta",IF(L349&gt;=500,"Muito Alta","Avaliar")))))</f>
        <v>Média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21" ht="15.75" x14ac:dyDescent="0.25">
      <c r="A350" s="42">
        <v>345</v>
      </c>
      <c r="B350" s="7">
        <v>313040</v>
      </c>
      <c r="C350" s="17" t="s">
        <v>1114</v>
      </c>
      <c r="D350" s="36" t="s">
        <v>33</v>
      </c>
      <c r="E350" s="36" t="s">
        <v>374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>H350+F350+G350</f>
        <v>0</v>
      </c>
      <c r="J350" s="11">
        <v>6488</v>
      </c>
      <c r="K350" s="58" t="s">
        <v>1121</v>
      </c>
      <c r="L350" s="8">
        <f>I350/J350*100000</f>
        <v>0</v>
      </c>
      <c r="M350" s="7" t="str">
        <f>IF(L350=0,"Silencioso",IF(AND(L350&gt;0,L350&lt;100),"Baixa",IF(AND(L350&gt;=100,L350&lt;300),"Média",IF(AND(L350&gt;=300,L350&lt;500),"Alta",IF(L350&gt;=500,"Muito Alta","Avaliar")))))</f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21" ht="15.75" x14ac:dyDescent="0.25">
      <c r="A351" s="42">
        <v>346</v>
      </c>
      <c r="B351" s="7">
        <v>313050</v>
      </c>
      <c r="C351" s="17" t="s">
        <v>1114</v>
      </c>
      <c r="D351" s="36" t="s">
        <v>33</v>
      </c>
      <c r="E351" s="36" t="s">
        <v>375</v>
      </c>
      <c r="F351" s="12">
        <f>VLOOKUP(A351,Dengue!$1:$1048576,10,FALSE)</f>
        <v>3</v>
      </c>
      <c r="G351" s="12">
        <f>VLOOKUP($A351,Chik!$1:$1048576,10,FALSE)</f>
        <v>0</v>
      </c>
      <c r="H351" s="12">
        <f>VLOOKUP($A351,zika!$1:$1048576,10,FALSE)</f>
        <v>0</v>
      </c>
      <c r="I351" s="12">
        <f>H351+F351+G351</f>
        <v>3</v>
      </c>
      <c r="J351" s="11">
        <v>12303</v>
      </c>
      <c r="K351" s="58" t="s">
        <v>1121</v>
      </c>
      <c r="L351" s="8">
        <f>I351/J351*100000</f>
        <v>24.384296513045598</v>
      </c>
      <c r="M351" s="7" t="str">
        <f>IF(L351=0,"Silencioso",IF(AND(L351&gt;0,L351&lt;100),"Baixa",IF(AND(L351&gt;=100,L351&lt;300),"Média",IF(AND(L351&gt;=300,L351&lt;500),"Alta",IF(L351&gt;=500,"Muito Alta","Avaliar")))))</f>
        <v>Baixa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21" ht="15.75" x14ac:dyDescent="0.25">
      <c r="A352" s="42">
        <v>347</v>
      </c>
      <c r="B352" s="7">
        <v>313055</v>
      </c>
      <c r="C352" s="17" t="s">
        <v>1110</v>
      </c>
      <c r="D352" s="36" t="s">
        <v>20</v>
      </c>
      <c r="E352" s="36" t="s">
        <v>376</v>
      </c>
      <c r="F352" s="12">
        <f>VLOOKUP(A352,Dengue!$1:$1048576,10,FALSE)</f>
        <v>0</v>
      </c>
      <c r="G352" s="12">
        <f>VLOOKUP($A352,Chik!$1:$1048576,10,FALSE)</f>
        <v>0</v>
      </c>
      <c r="H352" s="12">
        <f>VLOOKUP($A352,zika!$1:$1048576,10,FALSE)</f>
        <v>0</v>
      </c>
      <c r="I352" s="12">
        <f>H352+F352+G352</f>
        <v>0</v>
      </c>
      <c r="J352" s="11">
        <v>6865</v>
      </c>
      <c r="K352" s="58" t="s">
        <v>1121</v>
      </c>
      <c r="L352" s="8">
        <f>I352/J352*100000</f>
        <v>0</v>
      </c>
      <c r="M352" s="7" t="str">
        <f>IF(L352=0,"Silencioso",IF(AND(L352&gt;0,L352&lt;100),"Baixa",IF(AND(L352&gt;=100,L352&lt;300),"Média",IF(AND(L352&gt;=300,L352&lt;500),"Alta",IF(L352&gt;=500,"Muito Alta","Avaliar")))))</f>
        <v>Silencioso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21" ht="15.75" x14ac:dyDescent="0.25">
      <c r="A353" s="42">
        <v>348</v>
      </c>
      <c r="B353" s="7">
        <v>313060</v>
      </c>
      <c r="C353" s="17" t="s">
        <v>1114</v>
      </c>
      <c r="D353" s="36" t="s">
        <v>36</v>
      </c>
      <c r="E353" s="36" t="s">
        <v>377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>H353+F353+G353</f>
        <v>0</v>
      </c>
      <c r="J353" s="11">
        <v>7297</v>
      </c>
      <c r="K353" s="58" t="s">
        <v>1121</v>
      </c>
      <c r="L353" s="8">
        <f>I353/J353*100000</f>
        <v>0</v>
      </c>
      <c r="M353" s="7" t="str">
        <f>IF(L353=0,"Silencioso",IF(AND(L353&gt;0,L353&lt;100),"Baixa",IF(AND(L353&gt;=100,L353&lt;300),"Média",IF(AND(L353&gt;=300,L353&lt;500),"Alta",IF(L353&gt;=500,"Muito Alta","Avaliar")))))</f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21" ht="15.75" x14ac:dyDescent="0.25">
      <c r="A354" s="42">
        <v>349</v>
      </c>
      <c r="B354" s="7">
        <v>313065</v>
      </c>
      <c r="C354" s="17" t="s">
        <v>1118</v>
      </c>
      <c r="D354" s="36" t="s">
        <v>102</v>
      </c>
      <c r="E354" s="36" t="s">
        <v>378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>H354+F354+G354</f>
        <v>0</v>
      </c>
      <c r="J354" s="11">
        <v>7363</v>
      </c>
      <c r="K354" s="58" t="s">
        <v>1121</v>
      </c>
      <c r="L354" s="8">
        <f>I354/J354*100000</f>
        <v>0</v>
      </c>
      <c r="M354" s="7" t="str">
        <f>IF(L354=0,"Silencioso",IF(AND(L354&gt;0,L354&lt;100),"Baixa",IF(AND(L354&gt;=100,L354&lt;300),"Média",IF(AND(L354&gt;=300,L354&lt;500),"Alta",IF(L354&gt;=500,"Muito Alta","Avaliar")))))</f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21" ht="15.75" x14ac:dyDescent="0.25">
      <c r="A355" s="42">
        <v>350</v>
      </c>
      <c r="B355" s="7">
        <v>313070</v>
      </c>
      <c r="C355" s="17" t="s">
        <v>1107</v>
      </c>
      <c r="D355" s="36" t="s">
        <v>8</v>
      </c>
      <c r="E355" s="36" t="s">
        <v>379</v>
      </c>
      <c r="F355" s="12">
        <f>VLOOKUP(A355,Dengue!$1:$1048576,10,FALSE)</f>
        <v>0</v>
      </c>
      <c r="G355" s="12">
        <f>VLOOKUP($A355,Chik!$1:$1048576,10,FALSE)</f>
        <v>0</v>
      </c>
      <c r="H355" s="12">
        <f>VLOOKUP($A355,zika!$1:$1048576,10,FALSE)</f>
        <v>0</v>
      </c>
      <c r="I355" s="12">
        <f>H355+F355+G355</f>
        <v>0</v>
      </c>
      <c r="J355" s="11">
        <v>6829</v>
      </c>
      <c r="K355" s="58" t="s">
        <v>1121</v>
      </c>
      <c r="L355" s="8">
        <f>I355/J355*100000</f>
        <v>0</v>
      </c>
      <c r="M355" s="7" t="str">
        <f>IF(L355=0,"Silencioso",IF(AND(L355&gt;0,L355&lt;100),"Baixa",IF(AND(L355&gt;=100,L355&lt;300),"Média",IF(AND(L355&gt;=300,L355&lt;500),"Alta",IF(L355&gt;=500,"Muito Alta","Avaliar")))))</f>
        <v>Silencioso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21" ht="15.75" x14ac:dyDescent="0.25">
      <c r="A356" s="42">
        <v>351</v>
      </c>
      <c r="B356" s="7">
        <v>313080</v>
      </c>
      <c r="C356" s="17" t="s">
        <v>1114</v>
      </c>
      <c r="D356" s="36" t="s">
        <v>33</v>
      </c>
      <c r="E356" s="36" t="s">
        <v>380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>H356+F356+G356</f>
        <v>0</v>
      </c>
      <c r="J356" s="11">
        <v>2757</v>
      </c>
      <c r="K356" s="58" t="s">
        <v>1121</v>
      </c>
      <c r="L356" s="8">
        <f>I356/J356*100000</f>
        <v>0</v>
      </c>
      <c r="M356" s="7" t="str">
        <f>IF(L356=0,"Silencioso",IF(AND(L356&gt;0,L356&lt;100),"Baixa",IF(AND(L356&gt;=100,L356&lt;300),"Média",IF(AND(L356&gt;=300,L356&lt;500),"Alta",IF(L356&gt;=500,"Muito Alta","Avaliar")))))</f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21" ht="15.75" x14ac:dyDescent="0.25">
      <c r="A357" s="42">
        <v>352</v>
      </c>
      <c r="B357" s="7">
        <v>313090</v>
      </c>
      <c r="C357" s="17" t="s">
        <v>1110</v>
      </c>
      <c r="D357" s="36" t="s">
        <v>20</v>
      </c>
      <c r="E357" s="36" t="s">
        <v>381</v>
      </c>
      <c r="F357" s="12">
        <f>VLOOKUP(A357,Dengue!$1:$1048576,10,FALSE)</f>
        <v>3</v>
      </c>
      <c r="G357" s="12">
        <f>VLOOKUP($A357,Chik!$1:$1048576,10,FALSE)</f>
        <v>0</v>
      </c>
      <c r="H357" s="12">
        <f>VLOOKUP($A357,zika!$1:$1048576,10,FALSE)</f>
        <v>0</v>
      </c>
      <c r="I357" s="12">
        <f>H357+F357+G357</f>
        <v>3</v>
      </c>
      <c r="J357" s="11">
        <v>24204</v>
      </c>
      <c r="K357" s="58" t="s">
        <v>1121</v>
      </c>
      <c r="L357" s="8">
        <f>I357/J357*100000</f>
        <v>12.394645513138324</v>
      </c>
      <c r="M357" s="7" t="str">
        <f>IF(L357=0,"Silencioso",IF(AND(L357&gt;0,L357&lt;100),"Baixa",IF(AND(L357&gt;=100,L357&lt;300),"Média",IF(AND(L357&gt;=300,L357&lt;500),"Alta",IF(L357&gt;=500,"Muito Alta","Avaliar")))))</f>
        <v>Baixa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21" ht="15.75" x14ac:dyDescent="0.25">
      <c r="A358" s="42">
        <v>353</v>
      </c>
      <c r="B358" s="7">
        <v>313100</v>
      </c>
      <c r="C358" s="17" t="s">
        <v>1108</v>
      </c>
      <c r="D358" s="36" t="s">
        <v>11</v>
      </c>
      <c r="E358" s="36" t="s">
        <v>382</v>
      </c>
      <c r="F358" s="12">
        <f>VLOOKUP(A358,Dengue!$1:$1048576,10,FALSE)</f>
        <v>135</v>
      </c>
      <c r="G358" s="12">
        <f>VLOOKUP($A358,Chik!$1:$1048576,10,FALSE)</f>
        <v>0</v>
      </c>
      <c r="H358" s="12">
        <f>VLOOKUP($A358,zika!$1:$1048576,10,FALSE)</f>
        <v>0</v>
      </c>
      <c r="I358" s="12">
        <f>H358+F358+G358</f>
        <v>135</v>
      </c>
      <c r="J358" s="11">
        <v>6228</v>
      </c>
      <c r="K358" s="58" t="s">
        <v>1121</v>
      </c>
      <c r="L358" s="8">
        <f>I358/J358*100000</f>
        <v>2167.6300578034684</v>
      </c>
      <c r="M358" s="7" t="str">
        <f>IF(L358=0,"Silencioso",IF(AND(L358&gt;0,L358&lt;100),"Baixa",IF(AND(L358&gt;=100,L358&lt;300),"Média",IF(AND(L358&gt;=300,L358&lt;500),"Alta",IF(L358&gt;=500,"Muito Alta","Avaliar")))))</f>
        <v>Muito Alta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10"/>
      <c r="T358" s="10"/>
      <c r="U358" s="10"/>
    </row>
    <row r="359" spans="1:21" ht="15.75" x14ac:dyDescent="0.25">
      <c r="A359" s="42">
        <v>354</v>
      </c>
      <c r="B359" s="7">
        <v>313110</v>
      </c>
      <c r="C359" s="17" t="s">
        <v>1108</v>
      </c>
      <c r="D359" s="36" t="s">
        <v>11</v>
      </c>
      <c r="E359" s="36" t="s">
        <v>383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>H359+F359+G359</f>
        <v>0</v>
      </c>
      <c r="J359" s="11">
        <v>7467</v>
      </c>
      <c r="K359" s="58" t="s">
        <v>1121</v>
      </c>
      <c r="L359" s="8">
        <f>I359/J359*100000</f>
        <v>0</v>
      </c>
      <c r="M359" s="7" t="str">
        <f>IF(L359=0,"Silencioso",IF(AND(L359&gt;0,L359&lt;100),"Baixa",IF(AND(L359&gt;=100,L359&lt;300),"Média",IF(AND(L359&gt;=300,L359&lt;500),"Alta",IF(L359&gt;=500,"Muito Alta","Avaliar")))))</f>
        <v>Silencioso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21" ht="15.75" x14ac:dyDescent="0.25">
      <c r="A360" s="42">
        <v>355</v>
      </c>
      <c r="B360" s="7">
        <v>313115</v>
      </c>
      <c r="C360" s="17" t="s">
        <v>1110</v>
      </c>
      <c r="D360" s="36" t="s">
        <v>20</v>
      </c>
      <c r="E360" s="36" t="s">
        <v>384</v>
      </c>
      <c r="F360" s="12">
        <f>VLOOKUP(A360,Dengue!$1:$1048576,10,FALSE)</f>
        <v>11</v>
      </c>
      <c r="G360" s="12">
        <f>VLOOKUP($A360,Chik!$1:$1048576,10,FALSE)</f>
        <v>0</v>
      </c>
      <c r="H360" s="12">
        <f>VLOOKUP($A360,zika!$1:$1048576,10,FALSE)</f>
        <v>0</v>
      </c>
      <c r="I360" s="12">
        <f>H360+F360+G360</f>
        <v>11</v>
      </c>
      <c r="J360" s="11">
        <v>18438</v>
      </c>
      <c r="K360" s="58" t="s">
        <v>1121</v>
      </c>
      <c r="L360" s="8">
        <f>I360/J360*100000</f>
        <v>59.659399067143937</v>
      </c>
      <c r="M360" s="7" t="str">
        <f>IF(L360=0,"Silencioso",IF(AND(L360&gt;0,L360&lt;100),"Baixa",IF(AND(L360&gt;=100,L360&lt;300),"Média",IF(AND(L360&gt;=300,L360&lt;500),"Alta",IF(L360&gt;=500,"Muito Alta","Avaliar")))))</f>
        <v>Baixa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21" ht="15.75" x14ac:dyDescent="0.25">
      <c r="A361" s="42">
        <v>356</v>
      </c>
      <c r="B361" s="7">
        <v>313120</v>
      </c>
      <c r="C361" s="17" t="s">
        <v>1109</v>
      </c>
      <c r="D361" s="36" t="s">
        <v>14</v>
      </c>
      <c r="E361" s="36" t="s">
        <v>385</v>
      </c>
      <c r="F361" s="12">
        <f>VLOOKUP(A361,Dengue!$1:$1048576,10,FALSE)</f>
        <v>141</v>
      </c>
      <c r="G361" s="12">
        <f>VLOOKUP($A361,Chik!$1:$1048576,10,FALSE)</f>
        <v>1</v>
      </c>
      <c r="H361" s="12">
        <f>VLOOKUP($A361,zika!$1:$1048576,10,FALSE)</f>
        <v>0</v>
      </c>
      <c r="I361" s="12">
        <f>H361+F361+G361</f>
        <v>142</v>
      </c>
      <c r="J361" s="11">
        <v>19717</v>
      </c>
      <c r="K361" s="58" t="s">
        <v>1121</v>
      </c>
      <c r="L361" s="8">
        <f>I361/J361*100000</f>
        <v>720.1906983821068</v>
      </c>
      <c r="M361" s="7" t="str">
        <f>IF(L361=0,"Silencioso",IF(AND(L361&gt;0,L361&lt;100),"Baixa",IF(AND(L361&gt;=100,L361&lt;300),"Média",IF(AND(L361&gt;=300,L361&lt;500),"Alta",IF(L361&gt;=500,"Muito Alta","Avaliar")))))</f>
        <v>Muito Alta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21" ht="15.75" x14ac:dyDescent="0.25">
      <c r="A362" s="42">
        <v>357</v>
      </c>
      <c r="B362" s="7">
        <v>313130</v>
      </c>
      <c r="C362" s="17" t="s">
        <v>1110</v>
      </c>
      <c r="D362" s="36" t="s">
        <v>20</v>
      </c>
      <c r="E362" s="36" t="s">
        <v>386</v>
      </c>
      <c r="F362" s="12">
        <f>VLOOKUP(A362,Dengue!$1:$1048576,10,FALSE)</f>
        <v>91</v>
      </c>
      <c r="G362" s="73">
        <f>VLOOKUP($A362,Chik!$1:$1048576,10,FALSE)</f>
        <v>26</v>
      </c>
      <c r="H362" s="12">
        <f>VLOOKUP($A362,zika!$1:$1048576,10,FALSE)</f>
        <v>0</v>
      </c>
      <c r="I362" s="12">
        <f>H362+F362+G362</f>
        <v>117</v>
      </c>
      <c r="J362" s="11">
        <v>261344</v>
      </c>
      <c r="K362" s="58" t="s">
        <v>1124</v>
      </c>
      <c r="L362" s="8">
        <f>I362/J362*100000</f>
        <v>44.768580874250027</v>
      </c>
      <c r="M362" s="7" t="str">
        <f>IF(L362=0,"Silencioso",IF(AND(L362&gt;0,L362&lt;100),"Baixa",IF(AND(L362&gt;=100,L362&lt;300),"Média",IF(AND(L362&gt;=300,L362&lt;500),"Alta",IF(L362&gt;=500,"Muito Alta","Avaliar")))))</f>
        <v>Baixa</v>
      </c>
      <c r="N362" s="7">
        <f>VLOOKUP($B362,LIRAa!$1:$1048576,3,FALSE)</f>
        <v>1.4</v>
      </c>
      <c r="O362" s="7">
        <f>VLOOKUP($B362,LIRAa!$1:$1048576,4,FALSE)</f>
        <v>1.5</v>
      </c>
      <c r="P362" s="7">
        <f>VLOOKUP($B362,LIRAa!$1:$1048576,5,FALSE)</f>
        <v>1.9</v>
      </c>
      <c r="S362" s="38"/>
    </row>
    <row r="363" spans="1:21" ht="15.75" x14ac:dyDescent="0.25">
      <c r="A363" s="42">
        <v>358</v>
      </c>
      <c r="B363" s="7">
        <v>313140</v>
      </c>
      <c r="C363" s="17" t="s">
        <v>1107</v>
      </c>
      <c r="D363" s="36" t="s">
        <v>142</v>
      </c>
      <c r="E363" s="36" t="s">
        <v>387</v>
      </c>
      <c r="F363" s="12">
        <f>VLOOKUP(A363,Dengue!$1:$1048576,10,FALSE)</f>
        <v>1</v>
      </c>
      <c r="G363" s="12">
        <f>VLOOKUP($A363,Chik!$1:$1048576,10,FALSE)</f>
        <v>0</v>
      </c>
      <c r="H363" s="12">
        <f>VLOOKUP($A363,zika!$1:$1048576,10,FALSE)</f>
        <v>0</v>
      </c>
      <c r="I363" s="12">
        <f>H363+F363+G363</f>
        <v>1</v>
      </c>
      <c r="J363" s="11">
        <v>4217</v>
      </c>
      <c r="K363" s="58" t="s">
        <v>1121</v>
      </c>
      <c r="L363" s="8">
        <f>I363/J363*100000</f>
        <v>23.713540431586438</v>
      </c>
      <c r="M363" s="7" t="str">
        <f>IF(L363=0,"Silencioso",IF(AND(L363&gt;0,L363&lt;100),"Baixa",IF(AND(L363&gt;=100,L363&lt;300),"Média",IF(AND(L363&gt;=300,L363&lt;500),"Alta",IF(L363&gt;=500,"Muito Alta","Avaliar")))))</f>
        <v>Baixa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21" ht="15.75" x14ac:dyDescent="0.25">
      <c r="A364" s="42">
        <v>359</v>
      </c>
      <c r="B364" s="7">
        <v>313150</v>
      </c>
      <c r="C364" s="17" t="s">
        <v>1114</v>
      </c>
      <c r="D364" s="36" t="s">
        <v>36</v>
      </c>
      <c r="E364" s="36" t="s">
        <v>388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>H364+F364+G364</f>
        <v>0</v>
      </c>
      <c r="J364" s="11">
        <v>10039</v>
      </c>
      <c r="K364" s="58" t="s">
        <v>1121</v>
      </c>
      <c r="L364" s="8">
        <f>I364/J364*100000</f>
        <v>0</v>
      </c>
      <c r="M364" s="7" t="str">
        <f>IF(L364=0,"Silencioso",IF(AND(L364&gt;0,L364&lt;100),"Baixa",IF(AND(L364&gt;=100,L364&lt;300),"Média",IF(AND(L364&gt;=300,L364&lt;500),"Alta",IF(L364&gt;=500,"Muito Alta","Avaliar")))))</f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21" ht="15.75" x14ac:dyDescent="0.25">
      <c r="A365" s="42">
        <v>360</v>
      </c>
      <c r="B365" s="7">
        <v>313160</v>
      </c>
      <c r="C365" s="17" t="s">
        <v>1107</v>
      </c>
      <c r="D365" s="36" t="s">
        <v>8</v>
      </c>
      <c r="E365" s="36" t="s">
        <v>389</v>
      </c>
      <c r="F365" s="12">
        <f>VLOOKUP(A365,Dengue!$1:$1048576,10,FALSE)</f>
        <v>10</v>
      </c>
      <c r="G365" s="12">
        <f>VLOOKUP($A365,Chik!$1:$1048576,10,FALSE)</f>
        <v>0</v>
      </c>
      <c r="H365" s="12">
        <f>VLOOKUP($A365,zika!$1:$1048576,10,FALSE)</f>
        <v>0</v>
      </c>
      <c r="I365" s="12">
        <f>H365+F365+G365</f>
        <v>10</v>
      </c>
      <c r="J365" s="11">
        <v>6944</v>
      </c>
      <c r="K365" s="58" t="s">
        <v>1121</v>
      </c>
      <c r="L365" s="8">
        <f>I365/J365*100000</f>
        <v>144.00921658986175</v>
      </c>
      <c r="M365" s="7" t="str">
        <f>IF(L365=0,"Silencioso",IF(AND(L365&gt;0,L365&lt;100),"Baixa",IF(AND(L365&gt;=100,L365&lt;300),"Média",IF(AND(L365&gt;=300,L365&lt;500),"Alta",IF(L365&gt;=500,"Muito Alta","Avaliar")))))</f>
        <v>Média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21" ht="15.75" x14ac:dyDescent="0.25">
      <c r="A366" s="42">
        <v>361</v>
      </c>
      <c r="B366" s="7">
        <v>313170</v>
      </c>
      <c r="C366" s="17" t="s">
        <v>1108</v>
      </c>
      <c r="D366" s="36" t="s">
        <v>90</v>
      </c>
      <c r="E366" s="36" t="s">
        <v>90</v>
      </c>
      <c r="F366" s="12">
        <f>VLOOKUP(A366,Dengue!$1:$1048576,10,FALSE)</f>
        <v>8</v>
      </c>
      <c r="G366" s="12">
        <f>VLOOKUP($A366,Chik!$1:$1048576,10,FALSE)</f>
        <v>0</v>
      </c>
      <c r="H366" s="12">
        <f>VLOOKUP($A366,zika!$1:$1048576,10,FALSE)</f>
        <v>0</v>
      </c>
      <c r="I366" s="12">
        <f>H366+F366+G366</f>
        <v>8</v>
      </c>
      <c r="J366" s="11">
        <v>119186</v>
      </c>
      <c r="K366" s="58" t="s">
        <v>1124</v>
      </c>
      <c r="L366" s="8">
        <f>I366/J366*100000</f>
        <v>6.7121977413454603</v>
      </c>
      <c r="M366" s="7" t="str">
        <f>IF(L366=0,"Silencioso",IF(AND(L366&gt;0,L366&lt;100),"Baixa",IF(AND(L366&gt;=100,L366&lt;300),"Média",IF(AND(L366&gt;=300,L366&lt;500),"Alta",IF(L366&gt;=500,"Muito Alta","Avaliar")))))</f>
        <v>Baixa</v>
      </c>
      <c r="N366" s="7">
        <f>VLOOKUP($B366,LIRAa!$1:$1048576,3,FALSE)</f>
        <v>1.9</v>
      </c>
      <c r="O366" s="7">
        <f>VLOOKUP($B366,LIRAa!$1:$1048576,4,FALSE)</f>
        <v>4.7</v>
      </c>
      <c r="P366" s="7">
        <f>VLOOKUP($B366,LIRAa!$1:$1048576,5,FALSE)</f>
        <v>5.2</v>
      </c>
      <c r="S366" s="38"/>
    </row>
    <row r="367" spans="1:21" ht="15.75" x14ac:dyDescent="0.25">
      <c r="A367" s="42">
        <v>362</v>
      </c>
      <c r="B367" s="7">
        <v>313180</v>
      </c>
      <c r="C367" s="17" t="s">
        <v>1110</v>
      </c>
      <c r="D367" s="36" t="s">
        <v>22</v>
      </c>
      <c r="E367" s="36" t="s">
        <v>859</v>
      </c>
      <c r="F367" s="12">
        <f>VLOOKUP(A367,Dengue!$1:$1048576,10,FALSE)</f>
        <v>32</v>
      </c>
      <c r="G367" s="12">
        <f>VLOOKUP($A367,Chik!$1:$1048576,10,FALSE)</f>
        <v>0</v>
      </c>
      <c r="H367" s="12">
        <f>VLOOKUP($A367,zika!$1:$1048576,10,FALSE)</f>
        <v>0</v>
      </c>
      <c r="I367" s="12">
        <f>H367+F367+G367</f>
        <v>32</v>
      </c>
      <c r="J367" s="11">
        <v>11446</v>
      </c>
      <c r="K367" s="58" t="s">
        <v>1121</v>
      </c>
      <c r="L367" s="8">
        <f>I367/J367*100000</f>
        <v>279.57365018347019</v>
      </c>
      <c r="M367" s="7" t="str">
        <f>IF(L367=0,"Silencioso",IF(AND(L367&gt;0,L367&lt;100),"Baixa",IF(AND(L367&gt;=100,L367&lt;300),"Média",IF(AND(L367&gt;=300,L367&lt;500),"Alta",IF(L367&gt;=500,"Muito Alta","Avaliar")))))</f>
        <v>Média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78"/>
      <c r="T367" s="78"/>
      <c r="U367" s="78"/>
    </row>
    <row r="368" spans="1:21" ht="15.75" x14ac:dyDescent="0.25">
      <c r="A368" s="42">
        <v>363</v>
      </c>
      <c r="B368" s="7">
        <v>313190</v>
      </c>
      <c r="C368" s="17" t="s">
        <v>1108</v>
      </c>
      <c r="D368" s="36" t="s">
        <v>98</v>
      </c>
      <c r="E368" s="36" t="s">
        <v>390</v>
      </c>
      <c r="F368" s="12">
        <f>VLOOKUP(A368,Dengue!$1:$1048576,10,FALSE)</f>
        <v>2</v>
      </c>
      <c r="G368" s="12">
        <f>VLOOKUP($A368,Chik!$1:$1048576,10,FALSE)</f>
        <v>0</v>
      </c>
      <c r="H368" s="12">
        <f>VLOOKUP($A368,zika!$1:$1048576,10,FALSE)</f>
        <v>0</v>
      </c>
      <c r="I368" s="12">
        <f>H368+F368+G368</f>
        <v>2</v>
      </c>
      <c r="J368" s="11">
        <v>51281</v>
      </c>
      <c r="K368" s="58" t="s">
        <v>1122</v>
      </c>
      <c r="L368" s="8">
        <f>I368/J368*100000</f>
        <v>3.9000799516390083</v>
      </c>
      <c r="M368" s="7" t="str">
        <f>IF(L368=0,"Silencioso",IF(AND(L368&gt;0,L368&lt;100),"Baixa",IF(AND(L368&gt;=100,L368&lt;300),"Média",IF(AND(L368&gt;=300,L368&lt;500),"Alta",IF(L368&gt;=500,"Muito Alta","Avaliar")))))</f>
        <v>Baixa</v>
      </c>
      <c r="N368" s="7">
        <f>VLOOKUP($B368,LIRAa!$1:$1048576,3,FALSE)</f>
        <v>1.3</v>
      </c>
      <c r="O368" s="7">
        <f>VLOOKUP($B368,LIRAa!$1:$1048576,4,FALSE)</f>
        <v>1.5</v>
      </c>
      <c r="P368" s="7">
        <f>VLOOKUP($B368,LIRAa!$1:$1048576,5,FALSE)</f>
        <v>0.6</v>
      </c>
      <c r="S368" s="78"/>
      <c r="T368" s="78"/>
      <c r="U368" s="78"/>
    </row>
    <row r="369" spans="1:21" ht="15.75" x14ac:dyDescent="0.25">
      <c r="A369" s="42">
        <v>364</v>
      </c>
      <c r="B369" s="7">
        <v>313200</v>
      </c>
      <c r="C369" s="17" t="s">
        <v>1118</v>
      </c>
      <c r="D369" s="36" t="s">
        <v>102</v>
      </c>
      <c r="E369" s="36" t="s">
        <v>391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>H369+F369+G369</f>
        <v>0</v>
      </c>
      <c r="J369" s="11">
        <v>5353</v>
      </c>
      <c r="K369" s="58" t="s">
        <v>1121</v>
      </c>
      <c r="L369" s="8">
        <f>I369/J369*100000</f>
        <v>0</v>
      </c>
      <c r="M369" s="7" t="str">
        <f>IF(L369=0,"Silencioso",IF(AND(L369&gt;0,L369&lt;100),"Baixa",IF(AND(L369&gt;=100,L369&lt;300),"Média",IF(AND(L369&gt;=300,L369&lt;500),"Alta",IF(L369&gt;=500,"Muito Alta","Avaliar")))))</f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78"/>
      <c r="T369" s="78"/>
      <c r="U369" s="78"/>
    </row>
    <row r="370" spans="1:21" ht="15.75" x14ac:dyDescent="0.25">
      <c r="A370" s="42">
        <v>365</v>
      </c>
      <c r="B370" s="7">
        <v>313210</v>
      </c>
      <c r="C370" s="17" t="s">
        <v>1118</v>
      </c>
      <c r="D370" s="36" t="s">
        <v>121</v>
      </c>
      <c r="E370" s="36" t="s">
        <v>392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>H370+F370+G370</f>
        <v>0</v>
      </c>
      <c r="J370" s="11">
        <v>18142</v>
      </c>
      <c r="K370" s="58" t="s">
        <v>1121</v>
      </c>
      <c r="L370" s="8">
        <f>I370/J370*100000</f>
        <v>0</v>
      </c>
      <c r="M370" s="7" t="str">
        <f>IF(L370=0,"Silencioso",IF(AND(L370&gt;0,L370&lt;100),"Baixa",IF(AND(L370&gt;=100,L370&lt;300),"Média",IF(AND(L370&gt;=300,L370&lt;500),"Alta",IF(L370&gt;=500,"Muito Alta","Avaliar")))))</f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21" ht="15.75" x14ac:dyDescent="0.25">
      <c r="A371" s="42">
        <v>366</v>
      </c>
      <c r="B371" s="7">
        <v>313220</v>
      </c>
      <c r="C371" s="17" t="s">
        <v>1112</v>
      </c>
      <c r="D371" s="36" t="s">
        <v>26</v>
      </c>
      <c r="E371" s="36" t="s">
        <v>393</v>
      </c>
      <c r="F371" s="12">
        <f>VLOOKUP(A371,Dengue!$1:$1048576,10,FALSE)</f>
        <v>4</v>
      </c>
      <c r="G371" s="12">
        <f>VLOOKUP($A371,Chik!$1:$1048576,10,FALSE)</f>
        <v>1</v>
      </c>
      <c r="H371" s="12">
        <f>VLOOKUP($A371,zika!$1:$1048576,10,FALSE)</f>
        <v>2</v>
      </c>
      <c r="I371" s="12">
        <f>H371+F371+G371</f>
        <v>7</v>
      </c>
      <c r="J371" s="11">
        <v>13278</v>
      </c>
      <c r="K371" s="58" t="s">
        <v>1121</v>
      </c>
      <c r="L371" s="8">
        <f>I371/J371*100000</f>
        <v>52.71878294923934</v>
      </c>
      <c r="M371" s="7" t="str">
        <f>IF(L371=0,"Silencioso",IF(AND(L371&gt;0,L371&lt;100),"Baixa",IF(AND(L371&gt;=100,L371&lt;300),"Média",IF(AND(L371&gt;=300,L371&lt;500),"Alta",IF(L371&gt;=500,"Muito Alta","Avaliar")))))</f>
        <v>Baixa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21" ht="15.75" x14ac:dyDescent="0.25">
      <c r="A372" s="42">
        <v>367</v>
      </c>
      <c r="B372" s="7">
        <v>313230</v>
      </c>
      <c r="C372" s="17" t="s">
        <v>1113</v>
      </c>
      <c r="D372" s="36" t="s">
        <v>28</v>
      </c>
      <c r="E372" s="36" t="s">
        <v>394</v>
      </c>
      <c r="F372" s="12">
        <f>VLOOKUP(A372,Dengue!$1:$1048576,10,FALSE)</f>
        <v>0</v>
      </c>
      <c r="G372" s="12">
        <f>VLOOKUP($A372,Chik!$1:$1048576,10,FALSE)</f>
        <v>0</v>
      </c>
      <c r="H372" s="12">
        <f>VLOOKUP($A372,zika!$1:$1048576,10,FALSE)</f>
        <v>0</v>
      </c>
      <c r="I372" s="12">
        <f>H372+F372+G372</f>
        <v>0</v>
      </c>
      <c r="J372" s="11">
        <v>12681</v>
      </c>
      <c r="K372" s="58" t="s">
        <v>1121</v>
      </c>
      <c r="L372" s="8">
        <f>I372/J372*100000</f>
        <v>0</v>
      </c>
      <c r="M372" s="7" t="str">
        <f>IF(L372=0,"Silencioso",IF(AND(L372&gt;0,L372&lt;100),"Baixa",IF(AND(L372&gt;=100,L372&lt;300),"Média",IF(AND(L372&gt;=300,L372&lt;500),"Alta",IF(L372&gt;=500,"Muito Alta","Avaliar")))))</f>
        <v>Silencioso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21" ht="15.75" x14ac:dyDescent="0.25">
      <c r="A373" s="42">
        <v>368</v>
      </c>
      <c r="B373" s="7">
        <v>313240</v>
      </c>
      <c r="C373" s="17" t="s">
        <v>1114</v>
      </c>
      <c r="D373" s="36" t="s">
        <v>36</v>
      </c>
      <c r="E373" s="36" t="s">
        <v>395</v>
      </c>
      <c r="F373" s="12">
        <f>VLOOKUP(A373,Dengue!$1:$1048576,10,FALSE)</f>
        <v>179</v>
      </c>
      <c r="G373" s="12">
        <f>VLOOKUP($A373,Chik!$1:$1048576,10,FALSE)</f>
        <v>0</v>
      </c>
      <c r="H373" s="12">
        <f>VLOOKUP($A373,zika!$1:$1048576,10,FALSE)</f>
        <v>0</v>
      </c>
      <c r="I373" s="12">
        <f>H373+F373+G373</f>
        <v>179</v>
      </c>
      <c r="J373" s="11">
        <v>96389</v>
      </c>
      <c r="K373" s="58" t="s">
        <v>1123</v>
      </c>
      <c r="L373" s="8">
        <f>I373/J373*100000</f>
        <v>185.70583780306882</v>
      </c>
      <c r="M373" s="7" t="str">
        <f>IF(L373=0,"Silencioso",IF(AND(L373&gt;0,L373&lt;100),"Baixa",IF(AND(L373&gt;=100,L373&lt;300),"Média",IF(AND(L373&gt;=300,L373&lt;500),"Alta",IF(L373&gt;=500,"Muito Alta","Avaliar")))))</f>
        <v>Média</v>
      </c>
      <c r="N373" s="7">
        <f>VLOOKUP($B373,LIRAa!$1:$1048576,3,FALSE)</f>
        <v>0.5</v>
      </c>
      <c r="O373" s="7">
        <f>VLOOKUP($B373,LIRAa!$1:$1048576,4,FALSE)</f>
        <v>1.9</v>
      </c>
      <c r="P373" s="7">
        <f>VLOOKUP($B373,LIRAa!$1:$1048576,5,FALSE)</f>
        <v>2.1</v>
      </c>
      <c r="S373" s="38"/>
    </row>
    <row r="374" spans="1:21" ht="15.75" x14ac:dyDescent="0.25">
      <c r="A374" s="42">
        <v>369</v>
      </c>
      <c r="B374" s="7">
        <v>313250</v>
      </c>
      <c r="C374" s="17" t="s">
        <v>432</v>
      </c>
      <c r="D374" s="36" t="s">
        <v>53</v>
      </c>
      <c r="E374" s="36" t="s">
        <v>396</v>
      </c>
      <c r="F374" s="12">
        <f>VLOOKUP(A374,Dengue!$1:$1048576,10,FALSE)</f>
        <v>2</v>
      </c>
      <c r="G374" s="12">
        <f>VLOOKUP($A374,Chik!$1:$1048576,10,FALSE)</f>
        <v>0</v>
      </c>
      <c r="H374" s="12">
        <f>VLOOKUP($A374,zika!$1:$1048576,10,FALSE)</f>
        <v>0</v>
      </c>
      <c r="I374" s="12">
        <f>H374+F374+G374</f>
        <v>2</v>
      </c>
      <c r="J374" s="11">
        <v>34527</v>
      </c>
      <c r="K374" s="58" t="s">
        <v>1122</v>
      </c>
      <c r="L374" s="8">
        <f>I374/J374*100000</f>
        <v>5.7925681350826883</v>
      </c>
      <c r="M374" s="7" t="str">
        <f>IF(L374=0,"Silencioso",IF(AND(L374&gt;0,L374&lt;100),"Baixa",IF(AND(L374&gt;=100,L374&lt;300),"Média",IF(AND(L374&gt;=300,L374&lt;500),"Alta",IF(L374&gt;=500,"Muito Alta","Avaliar")))))</f>
        <v>Baixa</v>
      </c>
      <c r="N374" s="7">
        <f>VLOOKUP($B374,LIRAa!$1:$1048576,3,FALSE)</f>
        <v>0.3</v>
      </c>
      <c r="O374" s="7">
        <f>VLOOKUP($B374,LIRAa!$1:$1048576,4,FALSE)</f>
        <v>1.1000000000000001</v>
      </c>
      <c r="P374" s="7" t="str">
        <f>VLOOKUP($B374,LIRAa!$1:$1048576,5,FALSE)</f>
        <v>Sem Informação</v>
      </c>
      <c r="S374" s="38"/>
    </row>
    <row r="375" spans="1:21" ht="15.75" x14ac:dyDescent="0.25">
      <c r="A375" s="42">
        <v>370</v>
      </c>
      <c r="B375" s="7">
        <v>313260</v>
      </c>
      <c r="C375" s="17" t="s">
        <v>1115</v>
      </c>
      <c r="D375" s="36" t="s">
        <v>38</v>
      </c>
      <c r="E375" s="36" t="s">
        <v>397</v>
      </c>
      <c r="F375" s="12">
        <f>VLOOKUP(A375,Dengue!$1:$1048576,10,FALSE)</f>
        <v>0</v>
      </c>
      <c r="G375" s="12">
        <f>VLOOKUP($A375,Chik!$1:$1048576,10,FALSE)</f>
        <v>0</v>
      </c>
      <c r="H375" s="12">
        <f>VLOOKUP($A375,zika!$1:$1048576,10,FALSE)</f>
        <v>0</v>
      </c>
      <c r="I375" s="12">
        <f>H375+F375+G375</f>
        <v>0</v>
      </c>
      <c r="J375" s="11">
        <v>4333</v>
      </c>
      <c r="K375" s="58" t="s">
        <v>1121</v>
      </c>
      <c r="L375" s="8">
        <f>I375/J375*100000</f>
        <v>0</v>
      </c>
      <c r="M375" s="7" t="str">
        <f>IF(L375=0,"Silencioso",IF(AND(L375&gt;0,L375&lt;100),"Baixa",IF(AND(L375&gt;=100,L375&lt;300),"Média",IF(AND(L375&gt;=300,L375&lt;500),"Alta",IF(L375&gt;=500,"Muito Alta","Avaliar")))))</f>
        <v>Silencioso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21" ht="15.75" x14ac:dyDescent="0.25">
      <c r="A376" s="42">
        <v>371</v>
      </c>
      <c r="B376" s="7">
        <v>313270</v>
      </c>
      <c r="C376" s="17" t="s">
        <v>1113</v>
      </c>
      <c r="D376" s="36" t="s">
        <v>28</v>
      </c>
      <c r="E376" s="36" t="s">
        <v>398</v>
      </c>
      <c r="F376" s="12">
        <f>VLOOKUP(A376,Dengue!$1:$1048576,10,FALSE)</f>
        <v>226</v>
      </c>
      <c r="G376" s="12">
        <f>VLOOKUP($A376,Chik!$1:$1048576,10,FALSE)</f>
        <v>0</v>
      </c>
      <c r="H376" s="12">
        <f>VLOOKUP($A376,zika!$1:$1048576,10,FALSE)</f>
        <v>0</v>
      </c>
      <c r="I376" s="12">
        <f>H376+F376+G376</f>
        <v>226</v>
      </c>
      <c r="J376" s="11">
        <v>23212</v>
      </c>
      <c r="K376" s="58" t="s">
        <v>1121</v>
      </c>
      <c r="L376" s="8">
        <f>I376/J376*100000</f>
        <v>973.63432707220397</v>
      </c>
      <c r="M376" s="7" t="str">
        <f>IF(L376=0,"Silencioso",IF(AND(L376&gt;0,L376&lt;100),"Baixa",IF(AND(L376&gt;=100,L376&lt;300),"Média",IF(AND(L376&gt;=300,L376&lt;500),"Alta",IF(L376&gt;=500,"Muito Alta","Avaliar")))))</f>
        <v>Muito Alta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38"/>
    </row>
    <row r="377" spans="1:21" ht="15.75" x14ac:dyDescent="0.25">
      <c r="A377" s="42">
        <v>372</v>
      </c>
      <c r="B377" s="7">
        <v>313280</v>
      </c>
      <c r="C377" s="17" t="s">
        <v>1108</v>
      </c>
      <c r="D377" s="36" t="s">
        <v>90</v>
      </c>
      <c r="E377" s="36" t="s">
        <v>399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>H377+F377+G377</f>
        <v>0</v>
      </c>
      <c r="J377" s="11">
        <v>2107</v>
      </c>
      <c r="K377" s="58" t="s">
        <v>1121</v>
      </c>
      <c r="L377" s="8">
        <f>I377/J377*100000</f>
        <v>0</v>
      </c>
      <c r="M377" s="7" t="str">
        <f>IF(L377=0,"Silencioso",IF(AND(L377&gt;0,L377&lt;100),"Baixa",IF(AND(L377&gt;=100,L377&lt;300),"Média",IF(AND(L377&gt;=300,L377&lt;500),"Alta",IF(L377&gt;=500,"Muito Alta","Avaliar")))))</f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21" ht="15.75" x14ac:dyDescent="0.25">
      <c r="A378" s="42">
        <v>373</v>
      </c>
      <c r="B378" s="7">
        <v>313290</v>
      </c>
      <c r="C378" s="17" t="s">
        <v>1114</v>
      </c>
      <c r="D378" s="36" t="s">
        <v>45</v>
      </c>
      <c r="E378" s="36" t="s">
        <v>400</v>
      </c>
      <c r="F378" s="12">
        <f>VLOOKUP(A378,Dengue!$1:$1048576,10,FALSE)</f>
        <v>2</v>
      </c>
      <c r="G378" s="12">
        <f>VLOOKUP($A378,Chik!$1:$1048576,10,FALSE)</f>
        <v>0</v>
      </c>
      <c r="H378" s="12">
        <f>VLOOKUP($A378,zika!$1:$1048576,10,FALSE)</f>
        <v>0</v>
      </c>
      <c r="I378" s="12">
        <f>H378+F378+G378</f>
        <v>2</v>
      </c>
      <c r="J378" s="11">
        <v>10229</v>
      </c>
      <c r="K378" s="58" t="s">
        <v>1121</v>
      </c>
      <c r="L378" s="8">
        <f>I378/J378*100000</f>
        <v>19.552253397204026</v>
      </c>
      <c r="M378" s="7" t="str">
        <f>IF(L378=0,"Silencioso",IF(AND(L378&gt;0,L378&lt;100),"Baixa",IF(AND(L378&gt;=100,L378&lt;300),"Média",IF(AND(L378&gt;=300,L378&lt;500),"Alta",IF(L378&gt;=500,"Muito Alta","Avaliar")))))</f>
        <v>Baixa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21" ht="15.75" x14ac:dyDescent="0.25">
      <c r="A379" s="42">
        <v>374</v>
      </c>
      <c r="B379" s="7">
        <v>313300</v>
      </c>
      <c r="C379" s="17" t="s">
        <v>1114</v>
      </c>
      <c r="D379" s="36" t="s">
        <v>33</v>
      </c>
      <c r="E379" s="36" t="s">
        <v>401</v>
      </c>
      <c r="F379" s="12">
        <f>VLOOKUP(A379,Dengue!$1:$1048576,10,FALSE)</f>
        <v>7</v>
      </c>
      <c r="G379" s="12">
        <f>VLOOKUP($A379,Chik!$1:$1048576,10,FALSE)</f>
        <v>0</v>
      </c>
      <c r="H379" s="12">
        <f>VLOOKUP($A379,zika!$1:$1048576,10,FALSE)</f>
        <v>0</v>
      </c>
      <c r="I379" s="12">
        <f>H379+F379+G379</f>
        <v>7</v>
      </c>
      <c r="J379" s="11">
        <v>15440</v>
      </c>
      <c r="K379" s="58" t="s">
        <v>1121</v>
      </c>
      <c r="L379" s="8">
        <f>I379/J379*100000</f>
        <v>45.336787564766837</v>
      </c>
      <c r="M379" s="7" t="str">
        <f>IF(L379=0,"Silencioso",IF(AND(L379&gt;0,L379&lt;100),"Baixa",IF(AND(L379&gt;=100,L379&lt;300),"Média",IF(AND(L379&gt;=300,L379&lt;500),"Alta",IF(L379&gt;=500,"Muito Alta","Avaliar")))))</f>
        <v>Baixa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21" ht="15.75" x14ac:dyDescent="0.25">
      <c r="A380" s="42">
        <v>375</v>
      </c>
      <c r="B380" s="7">
        <v>313310</v>
      </c>
      <c r="C380" s="17" t="s">
        <v>1114</v>
      </c>
      <c r="D380" s="36" t="s">
        <v>33</v>
      </c>
      <c r="E380" s="36" t="s">
        <v>402</v>
      </c>
      <c r="F380" s="12">
        <f>VLOOKUP(A380,Dengue!$1:$1048576,10,FALSE)</f>
        <v>2</v>
      </c>
      <c r="G380" s="12">
        <f>VLOOKUP($A380,Chik!$1:$1048576,10,FALSE)</f>
        <v>0</v>
      </c>
      <c r="H380" s="12">
        <f>VLOOKUP($A380,zika!$1:$1048576,10,FALSE)</f>
        <v>0</v>
      </c>
      <c r="I380" s="12">
        <f>H380+F380+G380</f>
        <v>2</v>
      </c>
      <c r="J380" s="11">
        <v>15236</v>
      </c>
      <c r="K380" s="58" t="s">
        <v>1121</v>
      </c>
      <c r="L380" s="8">
        <f>I380/J380*100000</f>
        <v>13.126804935678656</v>
      </c>
      <c r="M380" s="7" t="str">
        <f>IF(L380=0,"Silencioso",IF(AND(L380&gt;0,L380&lt;100),"Baixa",IF(AND(L380&gt;=100,L380&lt;300),"Média",IF(AND(L380&gt;=300,L380&lt;500),"Alta",IF(L380&gt;=500,"Muito Alta","Avaliar")))))</f>
        <v>Baixa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21" ht="15.75" x14ac:dyDescent="0.25">
      <c r="A381" s="42">
        <v>376</v>
      </c>
      <c r="B381" s="7">
        <v>313320</v>
      </c>
      <c r="C381" s="17" t="s">
        <v>1110</v>
      </c>
      <c r="D381" s="36" t="s">
        <v>22</v>
      </c>
      <c r="E381" s="36" t="s">
        <v>403</v>
      </c>
      <c r="F381" s="12">
        <f>VLOOKUP(A381,Dengue!$1:$1048576,10,FALSE)</f>
        <v>55</v>
      </c>
      <c r="G381" s="12">
        <f>VLOOKUP($A381,Chik!$1:$1048576,10,FALSE)</f>
        <v>2</v>
      </c>
      <c r="H381" s="12">
        <f>VLOOKUP($A381,zika!$1:$1048576,10,FALSE)</f>
        <v>0</v>
      </c>
      <c r="I381" s="12">
        <f>H381+F381+G381</f>
        <v>57</v>
      </c>
      <c r="J381" s="11">
        <v>12212</v>
      </c>
      <c r="K381" s="58" t="s">
        <v>1121</v>
      </c>
      <c r="L381" s="8">
        <f>I381/J381*100000</f>
        <v>466.75401244677369</v>
      </c>
      <c r="M381" s="7" t="str">
        <f>IF(L381=0,"Silencioso",IF(AND(L381&gt;0,L381&lt;100),"Baixa",IF(AND(L381&gt;=100,L381&lt;300),"Média",IF(AND(L381&gt;=300,L381&lt;500),"Alta",IF(L381&gt;=500,"Muito Alta","Avaliar")))))</f>
        <v>Alta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21" ht="15.75" x14ac:dyDescent="0.25">
      <c r="A382" s="42">
        <v>377</v>
      </c>
      <c r="B382" s="7">
        <v>313330</v>
      </c>
      <c r="C382" s="17" t="s">
        <v>1113</v>
      </c>
      <c r="D382" s="36" t="s">
        <v>30</v>
      </c>
      <c r="E382" s="36" t="s">
        <v>404</v>
      </c>
      <c r="F382" s="12">
        <f>VLOOKUP(A382,Dengue!$1:$1048576,10,FALSE)</f>
        <v>61</v>
      </c>
      <c r="G382" s="12">
        <f>VLOOKUP($A382,Chik!$1:$1048576,10,FALSE)</f>
        <v>1</v>
      </c>
      <c r="H382" s="12">
        <f>VLOOKUP($A382,zika!$1:$1048576,10,FALSE)</f>
        <v>0</v>
      </c>
      <c r="I382" s="12">
        <f>H382+F382+G382</f>
        <v>62</v>
      </c>
      <c r="J382" s="11">
        <v>21096</v>
      </c>
      <c r="K382" s="58" t="s">
        <v>1121</v>
      </c>
      <c r="L382" s="8">
        <f>I382/J382*100000</f>
        <v>293.89457717102772</v>
      </c>
      <c r="M382" s="7" t="str">
        <f>IF(L382=0,"Silencioso",IF(AND(L382&gt;0,L382&lt;100),"Baixa",IF(AND(L382&gt;=100,L382&lt;300),"Média",IF(AND(L382&gt;=300,L382&lt;500),"Alta",IF(L382&gt;=500,"Muito Alta","Avaliar")))))</f>
        <v>Média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38"/>
    </row>
    <row r="383" spans="1:21" ht="15.75" x14ac:dyDescent="0.25">
      <c r="A383" s="42">
        <v>378</v>
      </c>
      <c r="B383" s="7">
        <v>313340</v>
      </c>
      <c r="C383" s="17" t="s">
        <v>1111</v>
      </c>
      <c r="D383" s="36" t="s">
        <v>24</v>
      </c>
      <c r="E383" s="36" t="s">
        <v>405</v>
      </c>
      <c r="F383" s="12">
        <f>VLOOKUP(A383,Dengue!$1:$1048576,10,FALSE)</f>
        <v>21</v>
      </c>
      <c r="G383" s="12">
        <f>VLOOKUP($A383,Chik!$1:$1048576,10,FALSE)</f>
        <v>1</v>
      </c>
      <c r="H383" s="12">
        <f>VLOOKUP($A383,zika!$1:$1048576,10,FALSE)</f>
        <v>0</v>
      </c>
      <c r="I383" s="12">
        <f>H383+F383+G383</f>
        <v>22</v>
      </c>
      <c r="J383" s="11">
        <v>15102</v>
      </c>
      <c r="K383" s="58" t="s">
        <v>1121</v>
      </c>
      <c r="L383" s="8">
        <f>I383/J383*100000</f>
        <v>145.67606939478213</v>
      </c>
      <c r="M383" s="7" t="str">
        <f>IF(L383=0,"Silencioso",IF(AND(L383&gt;0,L383&lt;100),"Baixa",IF(AND(L383&gt;=100,L383&lt;300),"Média",IF(AND(L383&gt;=300,L383&lt;500),"Alta",IF(L383&gt;=500,"Muito Alta","Avaliar")))))</f>
        <v>Média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21" ht="15.75" x14ac:dyDescent="0.25">
      <c r="A384" s="42">
        <v>379</v>
      </c>
      <c r="B384" s="7">
        <v>313350</v>
      </c>
      <c r="C384" s="17" t="s">
        <v>1112</v>
      </c>
      <c r="D384" s="36" t="s">
        <v>26</v>
      </c>
      <c r="E384" s="36" t="s">
        <v>406</v>
      </c>
      <c r="F384" s="12">
        <f>VLOOKUP(A384,Dengue!$1:$1048576,10,FALSE)</f>
        <v>3</v>
      </c>
      <c r="G384" s="12">
        <f>VLOOKUP($A384,Chik!$1:$1048576,10,FALSE)</f>
        <v>1</v>
      </c>
      <c r="H384" s="12">
        <f>VLOOKUP($A384,zika!$1:$1048576,10,FALSE)</f>
        <v>0</v>
      </c>
      <c r="I384" s="12">
        <f>H384+F384+G384</f>
        <v>4</v>
      </c>
      <c r="J384" s="11">
        <v>21763</v>
      </c>
      <c r="K384" s="58" t="s">
        <v>1121</v>
      </c>
      <c r="L384" s="8">
        <f>I384/J384*100000</f>
        <v>18.379818958783257</v>
      </c>
      <c r="M384" s="7" t="str">
        <f>IF(L384=0,"Silencioso",IF(AND(L384&gt;0,L384&lt;100),"Baixa",IF(AND(L384&gt;=100,L384&lt;300),"Média",IF(AND(L384&gt;=300,L384&lt;500),"Alta",IF(L384&gt;=500,"Muito Alta","Avaliar")))))</f>
        <v>Baixa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21" ht="15.75" x14ac:dyDescent="0.25">
      <c r="A385" s="42">
        <v>380</v>
      </c>
      <c r="B385" s="7">
        <v>313360</v>
      </c>
      <c r="C385" s="17" t="s">
        <v>1114</v>
      </c>
      <c r="D385" s="36" t="s">
        <v>36</v>
      </c>
      <c r="E385" s="36" t="s">
        <v>407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>H385+F385+G385</f>
        <v>0</v>
      </c>
      <c r="J385" s="11">
        <v>9682</v>
      </c>
      <c r="K385" s="58" t="s">
        <v>1121</v>
      </c>
      <c r="L385" s="8">
        <f>I385/J385*100000</f>
        <v>0</v>
      </c>
      <c r="M385" s="7" t="str">
        <f>IF(L385=0,"Silencioso",IF(AND(L385&gt;0,L385&lt;100),"Baixa",IF(AND(L385&gt;=100,L385&lt;300),"Média",IF(AND(L385&gt;=300,L385&lt;500),"Alta",IF(L385&gt;=500,"Muito Alta","Avaliar")))))</f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21" ht="15.75" x14ac:dyDescent="0.25">
      <c r="A386" s="42">
        <v>381</v>
      </c>
      <c r="B386" s="7">
        <v>313370</v>
      </c>
      <c r="C386" s="17" t="s">
        <v>1112</v>
      </c>
      <c r="D386" s="36" t="s">
        <v>26</v>
      </c>
      <c r="E386" s="36" t="s">
        <v>408</v>
      </c>
      <c r="F386" s="12">
        <f>VLOOKUP(A386,Dengue!$1:$1048576,10,FALSE)</f>
        <v>2</v>
      </c>
      <c r="G386" s="12">
        <f>VLOOKUP($A386,Chik!$1:$1048576,10,FALSE)</f>
        <v>0</v>
      </c>
      <c r="H386" s="12">
        <f>VLOOKUP($A386,zika!$1:$1048576,10,FALSE)</f>
        <v>0</v>
      </c>
      <c r="I386" s="12">
        <f>H386+F386+G386</f>
        <v>2</v>
      </c>
      <c r="J386" s="11">
        <v>11037</v>
      </c>
      <c r="K386" s="58" t="s">
        <v>1121</v>
      </c>
      <c r="L386" s="8">
        <f>I386/J386*100000</f>
        <v>18.120866177403279</v>
      </c>
      <c r="M386" s="7" t="str">
        <f>IF(L386=0,"Silencioso",IF(AND(L386&gt;0,L386&lt;100),"Baixa",IF(AND(L386&gt;=100,L386&lt;300),"Média",IF(AND(L386&gt;=300,L386&lt;500),"Alta",IF(L386&gt;=500,"Muito Alta","Avaliar")))))</f>
        <v>Baixa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21" ht="15.75" x14ac:dyDescent="0.25">
      <c r="A387" s="42">
        <v>382</v>
      </c>
      <c r="B387" s="7">
        <v>313375</v>
      </c>
      <c r="C387" s="17" t="s">
        <v>1114</v>
      </c>
      <c r="D387" s="36" t="s">
        <v>45</v>
      </c>
      <c r="E387" s="36" t="s">
        <v>409</v>
      </c>
      <c r="F387" s="12">
        <f>VLOOKUP(A387,Dengue!$1:$1048576,10,FALSE)</f>
        <v>12</v>
      </c>
      <c r="G387" s="12">
        <f>VLOOKUP($A387,Chik!$1:$1048576,10,FALSE)</f>
        <v>0</v>
      </c>
      <c r="H387" s="12">
        <f>VLOOKUP($A387,zika!$1:$1048576,10,FALSE)</f>
        <v>0</v>
      </c>
      <c r="I387" s="12">
        <f>H387+F387+G387</f>
        <v>12</v>
      </c>
      <c r="J387" s="11">
        <v>16014</v>
      </c>
      <c r="K387" s="58" t="s">
        <v>1121</v>
      </c>
      <c r="L387" s="8">
        <f>I387/J387*100000</f>
        <v>74.934432371674788</v>
      </c>
      <c r="M387" s="7" t="str">
        <f>IF(L387=0,"Silencioso",IF(AND(L387&gt;0,L387&lt;100),"Baixa",IF(AND(L387&gt;=100,L387&lt;300),"Média",IF(AND(L387&gt;=300,L387&lt;500),"Alta",IF(L387&gt;=500,"Muito Alta","Avaliar")))))</f>
        <v>Baixa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21" ht="15.75" x14ac:dyDescent="0.25">
      <c r="A388" s="42">
        <v>383</v>
      </c>
      <c r="B388" s="7">
        <v>313380</v>
      </c>
      <c r="C388" s="17" t="s">
        <v>1112</v>
      </c>
      <c r="D388" s="36" t="s">
        <v>26</v>
      </c>
      <c r="E388" s="36" t="s">
        <v>410</v>
      </c>
      <c r="F388" s="12">
        <f>VLOOKUP(A388,Dengue!$1:$1048576,10,FALSE)</f>
        <v>1</v>
      </c>
      <c r="G388" s="12">
        <f>VLOOKUP($A388,Chik!$1:$1048576,10,FALSE)</f>
        <v>1</v>
      </c>
      <c r="H388" s="12">
        <f>VLOOKUP($A388,zika!$1:$1048576,10,FALSE)</f>
        <v>1</v>
      </c>
      <c r="I388" s="12">
        <f>H388+F388+G388</f>
        <v>3</v>
      </c>
      <c r="J388" s="11">
        <v>92561</v>
      </c>
      <c r="K388" s="58" t="s">
        <v>1123</v>
      </c>
      <c r="L388" s="8">
        <f>I388/J388*100000</f>
        <v>3.2411058653212472</v>
      </c>
      <c r="M388" s="7" t="str">
        <f>IF(L388=0,"Silencioso",IF(AND(L388&gt;0,L388&lt;100),"Baixa",IF(AND(L388&gt;=100,L388&lt;300),"Média",IF(AND(L388&gt;=300,L388&lt;500),"Alta",IF(L388&gt;=500,"Muito Alta","Avaliar")))))</f>
        <v>Baixa</v>
      </c>
      <c r="N388" s="7">
        <f>VLOOKUP($B388,LIRAa!$1:$1048576,3,FALSE)</f>
        <v>1</v>
      </c>
      <c r="O388" s="7">
        <f>VLOOKUP($B388,LIRAa!$1:$1048576,4,FALSE)</f>
        <v>3</v>
      </c>
      <c r="P388" s="7">
        <f>VLOOKUP($B388,LIRAa!$1:$1048576,5,FALSE)</f>
        <v>2.4</v>
      </c>
      <c r="S388" s="38"/>
    </row>
    <row r="389" spans="1:21" ht="15.75" x14ac:dyDescent="0.25">
      <c r="A389" s="42">
        <v>384</v>
      </c>
      <c r="B389" s="7">
        <v>313390</v>
      </c>
      <c r="C389" s="17" t="s">
        <v>1116</v>
      </c>
      <c r="D389" s="36" t="s">
        <v>41</v>
      </c>
      <c r="E389" s="36" t="s">
        <v>411</v>
      </c>
      <c r="F389" s="12">
        <f>VLOOKUP(A389,Dengue!$1:$1048576,10,FALSE)</f>
        <v>1</v>
      </c>
      <c r="G389" s="12">
        <f>VLOOKUP($A389,Chik!$1:$1048576,10,FALSE)</f>
        <v>0</v>
      </c>
      <c r="H389" s="12">
        <f>VLOOKUP($A389,zika!$1:$1048576,10,FALSE)</f>
        <v>0</v>
      </c>
      <c r="I389" s="12">
        <f>H389+F389+G389</f>
        <v>1</v>
      </c>
      <c r="J389" s="11">
        <v>5470</v>
      </c>
      <c r="K389" s="58" t="s">
        <v>1121</v>
      </c>
      <c r="L389" s="8">
        <f>I389/J389*100000</f>
        <v>18.281535648994517</v>
      </c>
      <c r="M389" s="7" t="str">
        <f>IF(L389=0,"Silencioso",IF(AND(L389&gt;0,L389&lt;100),"Baixa",IF(AND(L389&gt;=100,L389&lt;300),"Média",IF(AND(L389&gt;=300,L389&lt;500),"Alta",IF(L389&gt;=500,"Muito Alta","Avaliar")))))</f>
        <v>Baixa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78"/>
      <c r="T389" s="78"/>
      <c r="U389" s="78"/>
    </row>
    <row r="390" spans="1:21" ht="15.75" x14ac:dyDescent="0.25">
      <c r="A390" s="42">
        <v>385</v>
      </c>
      <c r="B390" s="7">
        <v>313400</v>
      </c>
      <c r="C390" s="17" t="s">
        <v>1113</v>
      </c>
      <c r="D390" s="36" t="s">
        <v>30</v>
      </c>
      <c r="E390" s="36" t="s">
        <v>412</v>
      </c>
      <c r="F390" s="12">
        <f>VLOOKUP(A390,Dengue!$1:$1048576,10,FALSE)</f>
        <v>39</v>
      </c>
      <c r="G390" s="12">
        <f>VLOOKUP($A390,Chik!$1:$1048576,10,FALSE)</f>
        <v>0</v>
      </c>
      <c r="H390" s="12">
        <f>VLOOKUP($A390,zika!$1:$1048576,10,FALSE)</f>
        <v>0</v>
      </c>
      <c r="I390" s="12">
        <f>H390+F390+G390</f>
        <v>39</v>
      </c>
      <c r="J390" s="11">
        <v>14956</v>
      </c>
      <c r="K390" s="58" t="s">
        <v>1121</v>
      </c>
      <c r="L390" s="8">
        <f>I390/J390*100000</f>
        <v>260.76491040385133</v>
      </c>
      <c r="M390" s="7" t="str">
        <f>IF(L390=0,"Silencioso",IF(AND(L390&gt;0,L390&lt;100),"Baixa",IF(AND(L390&gt;=100,L390&lt;300),"Média",IF(AND(L390&gt;=300,L390&lt;500),"Alta",IF(L390&gt;=500,"Muito Alta","Avaliar")))))</f>
        <v>Média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21" ht="15.75" x14ac:dyDescent="0.25">
      <c r="A391" s="42">
        <v>386</v>
      </c>
      <c r="B391" s="7">
        <v>313410</v>
      </c>
      <c r="C391" s="17" t="s">
        <v>1110</v>
      </c>
      <c r="D391" s="36" t="s">
        <v>22</v>
      </c>
      <c r="E391" s="36" t="s">
        <v>413</v>
      </c>
      <c r="F391" s="12">
        <f>VLOOKUP(A391,Dengue!$1:$1048576,10,FALSE)</f>
        <v>0</v>
      </c>
      <c r="G391" s="12">
        <f>VLOOKUP($A391,Chik!$1:$1048576,10,FALSE)</f>
        <v>0</v>
      </c>
      <c r="H391" s="12">
        <f>VLOOKUP($A391,zika!$1:$1048576,10,FALSE)</f>
        <v>0</v>
      </c>
      <c r="I391" s="12">
        <f>H391+F391+G391</f>
        <v>0</v>
      </c>
      <c r="J391" s="11">
        <v>6039</v>
      </c>
      <c r="K391" s="58" t="s">
        <v>1121</v>
      </c>
      <c r="L391" s="8">
        <f>I391/J391*100000</f>
        <v>0</v>
      </c>
      <c r="M391" s="7" t="str">
        <f>IF(L391=0,"Silencioso",IF(AND(L391&gt;0,L391&lt;100),"Baixa",IF(AND(L391&gt;=100,L391&lt;300),"Média",IF(AND(L391&gt;=300,L391&lt;500),"Alta",IF(L391&gt;=500,"Muito Alta","Avaliar")))))</f>
        <v>Silencioso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21" ht="15.75" x14ac:dyDescent="0.25">
      <c r="A392" s="42">
        <v>387</v>
      </c>
      <c r="B392" s="7">
        <v>313420</v>
      </c>
      <c r="C392" s="17" t="s">
        <v>1107</v>
      </c>
      <c r="D392" s="36" t="s">
        <v>142</v>
      </c>
      <c r="E392" s="36" t="s">
        <v>142</v>
      </c>
      <c r="F392" s="12">
        <f>VLOOKUP(A392,Dengue!$1:$1048576,10,FALSE)</f>
        <v>282</v>
      </c>
      <c r="G392" s="12">
        <f>VLOOKUP($A392,Chik!$1:$1048576,10,FALSE)</f>
        <v>0</v>
      </c>
      <c r="H392" s="12">
        <f>VLOOKUP($A392,zika!$1:$1048576,10,FALSE)</f>
        <v>7</v>
      </c>
      <c r="I392" s="12">
        <f>H392+F392+G392</f>
        <v>289</v>
      </c>
      <c r="J392" s="11">
        <v>104067</v>
      </c>
      <c r="K392" s="58" t="s">
        <v>1124</v>
      </c>
      <c r="L392" s="8">
        <f>I392/J392*100000</f>
        <v>277.70570882220107</v>
      </c>
      <c r="M392" s="7" t="str">
        <f>IF(L392=0,"Silencioso",IF(AND(L392&gt;0,L392&lt;100),"Baixa",IF(AND(L392&gt;=100,L392&lt;300),"Média",IF(AND(L392&gt;=300,L392&lt;500),"Alta",IF(L392&gt;=500,"Muito Alta","Avaliar")))))</f>
        <v>Média</v>
      </c>
      <c r="N392" s="7">
        <f>VLOOKUP($B392,LIRAa!$1:$1048576,3,FALSE)</f>
        <v>1.8</v>
      </c>
      <c r="O392" s="7">
        <f>VLOOKUP($B392,LIRAa!$1:$1048576,4,FALSE)</f>
        <v>4.5</v>
      </c>
      <c r="P392" s="7">
        <f>VLOOKUP($B392,LIRAa!$1:$1048576,5,FALSE)</f>
        <v>6</v>
      </c>
      <c r="S392" s="38"/>
    </row>
    <row r="393" spans="1:21" ht="15.75" x14ac:dyDescent="0.25">
      <c r="A393" s="42">
        <v>388</v>
      </c>
      <c r="B393" s="7">
        <v>313430</v>
      </c>
      <c r="C393" s="17" t="s">
        <v>1114</v>
      </c>
      <c r="D393" s="36" t="s">
        <v>33</v>
      </c>
      <c r="E393" s="36" t="s">
        <v>414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>H393+F393+G393</f>
        <v>0</v>
      </c>
      <c r="J393" s="11">
        <v>6048</v>
      </c>
      <c r="K393" s="58" t="s">
        <v>1121</v>
      </c>
      <c r="L393" s="8">
        <f>I393/J393*100000</f>
        <v>0</v>
      </c>
      <c r="M393" s="7" t="str">
        <f>IF(L393=0,"Silencioso",IF(AND(L393&gt;0,L393&lt;100),"Baixa",IF(AND(L393&gt;=100,L393&lt;300),"Média",IF(AND(L393&gt;=300,L393&lt;500),"Alta",IF(L393&gt;=500,"Muito Alta","Avaliar")))))</f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21" ht="15.75" x14ac:dyDescent="0.25">
      <c r="A394" s="42">
        <v>389</v>
      </c>
      <c r="B394" s="7">
        <v>313440</v>
      </c>
      <c r="C394" s="17" t="s">
        <v>1111</v>
      </c>
      <c r="D394" s="36" t="s">
        <v>24</v>
      </c>
      <c r="E394" s="36" t="s">
        <v>415</v>
      </c>
      <c r="F394" s="12">
        <f>VLOOKUP(A394,Dengue!$1:$1048576,10,FALSE)</f>
        <v>119</v>
      </c>
      <c r="G394" s="12">
        <f>VLOOKUP($A394,Chik!$1:$1048576,10,FALSE)</f>
        <v>2</v>
      </c>
      <c r="H394" s="12">
        <f>VLOOKUP($A394,zika!$1:$1048576,10,FALSE)</f>
        <v>1</v>
      </c>
      <c r="I394" s="12">
        <f>H394+F394+G394</f>
        <v>122</v>
      </c>
      <c r="J394" s="11">
        <v>38822</v>
      </c>
      <c r="K394" s="58" t="s">
        <v>1122</v>
      </c>
      <c r="L394" s="8">
        <f>I394/J394*100000</f>
        <v>314.25480397712636</v>
      </c>
      <c r="M394" s="7" t="str">
        <f>IF(L394=0,"Silencioso",IF(AND(L394&gt;0,L394&lt;100),"Baixa",IF(AND(L394&gt;=100,L394&lt;300),"Média",IF(AND(L394&gt;=300,L394&lt;500),"Alta",IF(L394&gt;=500,"Muito Alta","Avaliar")))))</f>
        <v>Alta</v>
      </c>
      <c r="N394" s="7">
        <f>VLOOKUP($B394,LIRAa!$1:$1048576,3,FALSE)</f>
        <v>0.2</v>
      </c>
      <c r="O394" s="7">
        <f>VLOOKUP($B394,LIRAa!$1:$1048576,4,FALSE)</f>
        <v>1</v>
      </c>
      <c r="P394" s="7">
        <f>VLOOKUP($B394,LIRAa!$1:$1048576,5,FALSE)</f>
        <v>1.8</v>
      </c>
      <c r="S394" s="38"/>
    </row>
    <row r="395" spans="1:21" ht="15.75" x14ac:dyDescent="0.25">
      <c r="A395" s="42">
        <v>390</v>
      </c>
      <c r="B395" s="7">
        <v>313450</v>
      </c>
      <c r="C395" s="17" t="s">
        <v>1114</v>
      </c>
      <c r="D395" s="36" t="s">
        <v>33</v>
      </c>
      <c r="E395" s="36" t="s">
        <v>416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>H395+F395+G395</f>
        <v>0</v>
      </c>
      <c r="J395" s="11">
        <v>3809</v>
      </c>
      <c r="K395" s="58" t="s">
        <v>1121</v>
      </c>
      <c r="L395" s="8">
        <f>I395/J395*100000</f>
        <v>0</v>
      </c>
      <c r="M395" s="7" t="str">
        <f>IF(L395=0,"Silencioso",IF(AND(L395&gt;0,L395&lt;100),"Baixa",IF(AND(L395&gt;=100,L395&lt;300),"Média",IF(AND(L395&gt;=300,L395&lt;500),"Alta",IF(L395&gt;=500,"Muito Alta","Avaliar")))))</f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21" ht="15.75" x14ac:dyDescent="0.25">
      <c r="A396" s="42">
        <v>391</v>
      </c>
      <c r="B396" s="7">
        <v>313460</v>
      </c>
      <c r="C396" s="17" t="s">
        <v>1108</v>
      </c>
      <c r="D396" s="36" t="s">
        <v>98</v>
      </c>
      <c r="E396" s="36" t="s">
        <v>417</v>
      </c>
      <c r="F396" s="12">
        <f>VLOOKUP(A396,Dengue!$1:$1048576,10,FALSE)</f>
        <v>30</v>
      </c>
      <c r="G396" s="12">
        <f>VLOOKUP($A396,Chik!$1:$1048576,10,FALSE)</f>
        <v>0</v>
      </c>
      <c r="H396" s="12">
        <f>VLOOKUP($A396,zika!$1:$1048576,10,FALSE)</f>
        <v>0</v>
      </c>
      <c r="I396" s="12">
        <f>H396+F396+G396</f>
        <v>30</v>
      </c>
      <c r="J396" s="11">
        <v>19858</v>
      </c>
      <c r="K396" s="58" t="s">
        <v>1121</v>
      </c>
      <c r="L396" s="8">
        <f>I396/J396*100000</f>
        <v>151.07261557055091</v>
      </c>
      <c r="M396" s="7" t="str">
        <f>IF(L396=0,"Silencioso",IF(AND(L396&gt;0,L396&lt;100),"Baixa",IF(AND(L396&gt;=100,L396&lt;300),"Média",IF(AND(L396&gt;=300,L396&lt;500),"Alta",IF(L396&gt;=500,"Muito Alta","Avaliar")))))</f>
        <v>Média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>
        <f>VLOOKUP($B396,LIRAa!$1:$1048576,5,FALSE)</f>
        <v>4.3</v>
      </c>
      <c r="S396" s="38"/>
    </row>
    <row r="397" spans="1:21" ht="15.75" x14ac:dyDescent="0.25">
      <c r="A397" s="42">
        <v>392</v>
      </c>
      <c r="B397" s="7">
        <v>313470</v>
      </c>
      <c r="C397" s="17" t="s">
        <v>1113</v>
      </c>
      <c r="D397" s="36" t="s">
        <v>30</v>
      </c>
      <c r="E397" s="36" t="s">
        <v>418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>H397+F397+G397</f>
        <v>0</v>
      </c>
      <c r="J397" s="11">
        <v>12329</v>
      </c>
      <c r="K397" s="58" t="s">
        <v>1121</v>
      </c>
      <c r="L397" s="8">
        <f>I397/J397*100000</f>
        <v>0</v>
      </c>
      <c r="M397" s="7" t="str">
        <f>IF(L397=0,"Silencioso",IF(AND(L397&gt;0,L397&lt;100),"Baixa",IF(AND(L397&gt;=100,L397&lt;300),"Média",IF(AND(L397&gt;=300,L397&lt;500),"Alta",IF(L397&gt;=500,"Muito Alta","Avaliar")))))</f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21" ht="15.75" x14ac:dyDescent="0.25">
      <c r="A398" s="42">
        <v>393</v>
      </c>
      <c r="B398" s="7">
        <v>313480</v>
      </c>
      <c r="C398" s="17" t="s">
        <v>1114</v>
      </c>
      <c r="D398" s="36" t="s">
        <v>45</v>
      </c>
      <c r="E398" s="36" t="s">
        <v>419</v>
      </c>
      <c r="F398" s="12">
        <f>VLOOKUP(A398,Dengue!$1:$1048576,10,FALSE)</f>
        <v>1</v>
      </c>
      <c r="G398" s="12">
        <f>VLOOKUP($A398,Chik!$1:$1048576,10,FALSE)</f>
        <v>0</v>
      </c>
      <c r="H398" s="12">
        <f>VLOOKUP($A398,zika!$1:$1048576,10,FALSE)</f>
        <v>0</v>
      </c>
      <c r="I398" s="12">
        <f>H398+F398+G398</f>
        <v>1</v>
      </c>
      <c r="J398" s="11">
        <v>7681</v>
      </c>
      <c r="K398" s="58" t="s">
        <v>1121</v>
      </c>
      <c r="L398" s="8">
        <f>I398/J398*100000</f>
        <v>13.019138133055591</v>
      </c>
      <c r="M398" s="7" t="str">
        <f>IF(L398=0,"Silencioso",IF(AND(L398&gt;0,L398&lt;100),"Baixa",IF(AND(L398&gt;=100,L398&lt;300),"Média",IF(AND(L398&gt;=300,L398&lt;500),"Alta",IF(L398&gt;=500,"Muito Alta","Avaliar")))))</f>
        <v>Baixa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21" ht="15.75" x14ac:dyDescent="0.25">
      <c r="A399" s="42">
        <v>394</v>
      </c>
      <c r="B399" s="7">
        <v>313490</v>
      </c>
      <c r="C399" s="17" t="s">
        <v>1114</v>
      </c>
      <c r="D399" s="36" t="s">
        <v>36</v>
      </c>
      <c r="E399" s="36" t="s">
        <v>420</v>
      </c>
      <c r="F399" s="12">
        <f>VLOOKUP(A399,Dengue!$1:$1048576,10,FALSE)</f>
        <v>0</v>
      </c>
      <c r="G399" s="12">
        <f>VLOOKUP($A399,Chik!$1:$1048576,10,FALSE)</f>
        <v>0</v>
      </c>
      <c r="H399" s="12">
        <f>VLOOKUP($A399,zika!$1:$1048576,10,FALSE)</f>
        <v>0</v>
      </c>
      <c r="I399" s="12">
        <f>H399+F399+G399</f>
        <v>0</v>
      </c>
      <c r="J399" s="11">
        <v>25684</v>
      </c>
      <c r="K399" s="58" t="s">
        <v>1122</v>
      </c>
      <c r="L399" s="8">
        <f>I399/J399*100000</f>
        <v>0</v>
      </c>
      <c r="M399" s="7" t="str">
        <f>IF(L399=0,"Silencioso",IF(AND(L399&gt;0,L399&lt;100),"Baixa",IF(AND(L399&gt;=100,L399&lt;300),"Média",IF(AND(L399&gt;=300,L399&lt;500),"Alta",IF(L399&gt;=500,"Muito Alta","Avaliar")))))</f>
        <v>Silencioso</v>
      </c>
      <c r="N399" s="7">
        <f>VLOOKUP($B399,LIRAa!$1:$1048576,3,FALSE)</f>
        <v>0.6</v>
      </c>
      <c r="O399" s="7">
        <f>VLOOKUP($B399,LIRAa!$1:$1048576,4,FALSE)</f>
        <v>0.8</v>
      </c>
      <c r="P399" s="7">
        <f>VLOOKUP($B399,LIRAa!$1:$1048576,5,FALSE)</f>
        <v>1.2</v>
      </c>
      <c r="S399" s="38"/>
    </row>
    <row r="400" spans="1:21" ht="15.75" x14ac:dyDescent="0.25">
      <c r="A400" s="42">
        <v>395</v>
      </c>
      <c r="B400" s="7">
        <v>313500</v>
      </c>
      <c r="C400" s="17" t="s">
        <v>1110</v>
      </c>
      <c r="D400" s="36" t="s">
        <v>20</v>
      </c>
      <c r="E400" s="36" t="s">
        <v>421</v>
      </c>
      <c r="F400" s="12">
        <f>VLOOKUP(A400,Dengue!$1:$1048576,10,FALSE)</f>
        <v>1</v>
      </c>
      <c r="G400" s="12">
        <f>VLOOKUP($A400,Chik!$1:$1048576,10,FALSE)</f>
        <v>0</v>
      </c>
      <c r="H400" s="12">
        <f>VLOOKUP($A400,zika!$1:$1048576,10,FALSE)</f>
        <v>0</v>
      </c>
      <c r="I400" s="12">
        <f>H400+F400+G400</f>
        <v>1</v>
      </c>
      <c r="J400" s="11">
        <v>3124</v>
      </c>
      <c r="K400" s="58" t="s">
        <v>1121</v>
      </c>
      <c r="L400" s="8">
        <f>I400/J400*100000</f>
        <v>32.010243277848907</v>
      </c>
      <c r="M400" s="7" t="str">
        <f>IF(L400=0,"Silencioso",IF(AND(L400&gt;0,L400&lt;100),"Baixa",IF(AND(L400&gt;=100,L400&lt;300),"Média",IF(AND(L400&gt;=300,L400&lt;500),"Alta",IF(L400&gt;=500,"Muito Alta","Avaliar")))))</f>
        <v>Baixa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38"/>
    </row>
    <row r="401" spans="1:21" ht="15.75" x14ac:dyDescent="0.25">
      <c r="A401" s="42">
        <v>396</v>
      </c>
      <c r="B401" s="7">
        <v>313505</v>
      </c>
      <c r="C401" s="17" t="s">
        <v>1118</v>
      </c>
      <c r="D401" s="36" t="s">
        <v>102</v>
      </c>
      <c r="E401" s="36" t="s">
        <v>422</v>
      </c>
      <c r="F401" s="12">
        <f>VLOOKUP(A401,Dengue!$1:$1048576,10,FALSE)</f>
        <v>9</v>
      </c>
      <c r="G401" s="12">
        <f>VLOOKUP($A401,Chik!$1:$1048576,10,FALSE)</f>
        <v>0</v>
      </c>
      <c r="H401" s="12">
        <f>VLOOKUP($A401,zika!$1:$1048576,10,FALSE)</f>
        <v>0</v>
      </c>
      <c r="I401" s="12">
        <f>H401+F401+G401</f>
        <v>9</v>
      </c>
      <c r="J401" s="11">
        <v>38413</v>
      </c>
      <c r="K401" s="58" t="s">
        <v>1122</v>
      </c>
      <c r="L401" s="8">
        <f>I401/J401*100000</f>
        <v>23.429568114961082</v>
      </c>
      <c r="M401" s="7" t="str">
        <f>IF(L401=0,"Silencioso",IF(AND(L401&gt;0,L401&lt;100),"Baixa",IF(AND(L401&gt;=100,L401&lt;300),"Média",IF(AND(L401&gt;=300,L401&lt;500),"Alta",IF(L401&gt;=500,"Muito Alta","Avaliar")))))</f>
        <v>Baixa</v>
      </c>
      <c r="N401" s="7">
        <f>VLOOKUP($B401,LIRAa!$1:$1048576,3,FALSE)</f>
        <v>3.1</v>
      </c>
      <c r="O401" s="7" t="str">
        <f>VLOOKUP($B401,LIRAa!$1:$1048576,4,FALSE)</f>
        <v>Sem Informação</v>
      </c>
      <c r="P401" s="7">
        <f>VLOOKUP($B401,LIRAa!$1:$1048576,5,FALSE)</f>
        <v>2.8</v>
      </c>
      <c r="S401" s="38"/>
    </row>
    <row r="402" spans="1:21" ht="15.75" x14ac:dyDescent="0.25">
      <c r="A402" s="42">
        <v>397</v>
      </c>
      <c r="B402" s="7">
        <v>313507</v>
      </c>
      <c r="C402" s="17" t="s">
        <v>1110</v>
      </c>
      <c r="D402" s="36" t="s">
        <v>22</v>
      </c>
      <c r="E402" s="36" t="s">
        <v>423</v>
      </c>
      <c r="F402" s="12">
        <f>VLOOKUP(A402,Dengue!$1:$1048576,10,FALSE)</f>
        <v>13</v>
      </c>
      <c r="G402" s="12">
        <f>VLOOKUP($A402,Chik!$1:$1048576,10,FALSE)</f>
        <v>0</v>
      </c>
      <c r="H402" s="12">
        <f>VLOOKUP($A402,zika!$1:$1048576,10,FALSE)</f>
        <v>5</v>
      </c>
      <c r="I402" s="12">
        <f>H402+F402+G402</f>
        <v>18</v>
      </c>
      <c r="J402" s="11">
        <v>5378</v>
      </c>
      <c r="K402" s="58" t="s">
        <v>1121</v>
      </c>
      <c r="L402" s="8">
        <f>I402/J402*100000</f>
        <v>334.69691335068802</v>
      </c>
      <c r="M402" s="7" t="str">
        <f>IF(L402=0,"Silencioso",IF(AND(L402&gt;0,L402&lt;100),"Baixa",IF(AND(L402&gt;=100,L402&lt;300),"Média",IF(AND(L402&gt;=300,L402&lt;500),"Alta",IF(L402&gt;=500,"Muito Alta","Avaliar")))))</f>
        <v>Alta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21" ht="15.75" x14ac:dyDescent="0.25">
      <c r="A403" s="42">
        <v>398</v>
      </c>
      <c r="B403" s="7">
        <v>313510</v>
      </c>
      <c r="C403" s="17" t="s">
        <v>1118</v>
      </c>
      <c r="D403" s="36" t="s">
        <v>102</v>
      </c>
      <c r="E403" s="36" t="s">
        <v>424</v>
      </c>
      <c r="F403" s="12">
        <f>VLOOKUP(A403,Dengue!$1:$1048576,10,FALSE)</f>
        <v>26</v>
      </c>
      <c r="G403" s="12">
        <f>VLOOKUP($A403,Chik!$1:$1048576,10,FALSE)</f>
        <v>0</v>
      </c>
      <c r="H403" s="12">
        <f>VLOOKUP($A403,zika!$1:$1048576,10,FALSE)</f>
        <v>0</v>
      </c>
      <c r="I403" s="12">
        <f>H403+F403+G403</f>
        <v>26</v>
      </c>
      <c r="J403" s="11">
        <v>71265</v>
      </c>
      <c r="K403" s="58" t="s">
        <v>1123</v>
      </c>
      <c r="L403" s="8">
        <f>I403/J403*100000</f>
        <v>36.483547323370516</v>
      </c>
      <c r="M403" s="7" t="str">
        <f>IF(L403=0,"Silencioso",IF(AND(L403&gt;0,L403&lt;100),"Baixa",IF(AND(L403&gt;=100,L403&lt;300),"Média",IF(AND(L403&gt;=300,L403&lt;500),"Alta",IF(L403&gt;=500,"Muito Alta","Avaliar")))))</f>
        <v>Baixa</v>
      </c>
      <c r="N403" s="7">
        <f>VLOOKUP($B403,LIRAa!$1:$1048576,3,FALSE)</f>
        <v>0.3</v>
      </c>
      <c r="O403" s="7">
        <f>VLOOKUP($B403,LIRAa!$1:$1048576,4,FALSE)</f>
        <v>0.8</v>
      </c>
      <c r="P403" s="7">
        <f>VLOOKUP($B403,LIRAa!$1:$1048576,5,FALSE)</f>
        <v>0.8</v>
      </c>
      <c r="S403" s="38"/>
    </row>
    <row r="404" spans="1:21" ht="15.75" x14ac:dyDescent="0.25">
      <c r="A404" s="42">
        <v>399</v>
      </c>
      <c r="B404" s="7">
        <v>313520</v>
      </c>
      <c r="C404" s="17" t="s">
        <v>1118</v>
      </c>
      <c r="D404" s="36" t="s">
        <v>121</v>
      </c>
      <c r="E404" s="36" t="s">
        <v>121</v>
      </c>
      <c r="F404" s="12">
        <f>VLOOKUP(A404,Dengue!$1:$1048576,10,FALSE)</f>
        <v>2</v>
      </c>
      <c r="G404" s="12">
        <f>VLOOKUP($A404,Chik!$1:$1048576,10,FALSE)</f>
        <v>0</v>
      </c>
      <c r="H404" s="12">
        <f>VLOOKUP($A404,zika!$1:$1048576,10,FALSE)</f>
        <v>0</v>
      </c>
      <c r="I404" s="12">
        <f>H404+F404+G404</f>
        <v>2</v>
      </c>
      <c r="J404" s="11">
        <v>67628</v>
      </c>
      <c r="K404" s="58" t="s">
        <v>1122</v>
      </c>
      <c r="L404" s="8">
        <f>I404/J404*100000</f>
        <v>2.9573549417401077</v>
      </c>
      <c r="M404" s="7" t="str">
        <f>IF(L404=0,"Silencioso",IF(AND(L404&gt;0,L404&lt;100),"Baixa",IF(AND(L404&gt;=100,L404&lt;300),"Média",IF(AND(L404&gt;=300,L404&lt;500),"Alta",IF(L404&gt;=500,"Muito Alta","Avaliar")))))</f>
        <v>Baixa</v>
      </c>
      <c r="N404" s="7">
        <f>VLOOKUP($B404,LIRAa!$1:$1048576,3,FALSE)</f>
        <v>0</v>
      </c>
      <c r="O404" s="7">
        <f>VLOOKUP($B404,LIRAa!$1:$1048576,4,FALSE)</f>
        <v>0.6</v>
      </c>
      <c r="P404" s="7" t="str">
        <f>VLOOKUP($B404,LIRAa!$1:$1048576,5,FALSE)</f>
        <v>Sem Informação</v>
      </c>
      <c r="S404" s="38"/>
    </row>
    <row r="405" spans="1:21" ht="15.75" x14ac:dyDescent="0.25">
      <c r="A405" s="42">
        <v>400</v>
      </c>
      <c r="B405" s="7">
        <v>313530</v>
      </c>
      <c r="C405" s="17" t="s">
        <v>1112</v>
      </c>
      <c r="D405" s="36" t="s">
        <v>26</v>
      </c>
      <c r="E405" s="36" t="s">
        <v>425</v>
      </c>
      <c r="F405" s="12">
        <f>VLOOKUP(A405,Dengue!$1:$1048576,10,FALSE)</f>
        <v>1</v>
      </c>
      <c r="G405" s="12">
        <f>VLOOKUP($A405,Chik!$1:$1048576,10,FALSE)</f>
        <v>0</v>
      </c>
      <c r="H405" s="12">
        <f>VLOOKUP($A405,zika!$1:$1048576,10,FALSE)</f>
        <v>0</v>
      </c>
      <c r="I405" s="12">
        <f>H405+F405+G405</f>
        <v>1</v>
      </c>
      <c r="J405" s="11">
        <v>4314</v>
      </c>
      <c r="K405" s="58" t="s">
        <v>1121</v>
      </c>
      <c r="L405" s="8">
        <f>I405/J405*100000</f>
        <v>23.18034306907742</v>
      </c>
      <c r="M405" s="7" t="str">
        <f>IF(L405=0,"Silencioso",IF(AND(L405&gt;0,L405&lt;100),"Baixa",IF(AND(L405&gt;=100,L405&lt;300),"Média",IF(AND(L405&gt;=300,L405&lt;500),"Alta",IF(L405&gt;=500,"Muito Alta","Avaliar")))))</f>
        <v>Baixa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38"/>
    </row>
    <row r="406" spans="1:21" ht="15.75" x14ac:dyDescent="0.25">
      <c r="A406" s="42">
        <v>401</v>
      </c>
      <c r="B406" s="7">
        <v>313535</v>
      </c>
      <c r="C406" s="17" t="s">
        <v>1118</v>
      </c>
      <c r="D406" s="36" t="s">
        <v>121</v>
      </c>
      <c r="E406" s="36" t="s">
        <v>426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>H406+F406+G406</f>
        <v>0</v>
      </c>
      <c r="J406" s="11">
        <v>8556</v>
      </c>
      <c r="K406" s="58" t="s">
        <v>1121</v>
      </c>
      <c r="L406" s="8">
        <f>I406/J406*100000</f>
        <v>0</v>
      </c>
      <c r="M406" s="7" t="str">
        <f>IF(L406=0,"Silencioso",IF(AND(L406&gt;0,L406&lt;100),"Baixa",IF(AND(L406&gt;=100,L406&lt;300),"Média",IF(AND(L406&gt;=300,L406&lt;500),"Alta",IF(L406&gt;=500,"Muito Alta","Avaliar")))))</f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21" ht="15.75" x14ac:dyDescent="0.25">
      <c r="A407" s="42">
        <v>402</v>
      </c>
      <c r="B407" s="7">
        <v>313540</v>
      </c>
      <c r="C407" s="17" t="s">
        <v>1116</v>
      </c>
      <c r="D407" s="36" t="s">
        <v>41</v>
      </c>
      <c r="E407" s="36" t="s">
        <v>427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>H407+F407+G407</f>
        <v>0</v>
      </c>
      <c r="J407" s="11">
        <v>4973</v>
      </c>
      <c r="K407" s="58" t="s">
        <v>1121</v>
      </c>
      <c r="L407" s="8">
        <f>I407/J407*100000</f>
        <v>0</v>
      </c>
      <c r="M407" s="7" t="str">
        <f>IF(L407=0,"Silencioso",IF(AND(L407&gt;0,L407&lt;100),"Baixa",IF(AND(L407&gt;=100,L407&lt;300),"Média",IF(AND(L407&gt;=300,L407&lt;500),"Alta",IF(L407&gt;=500,"Muito Alta","Avaliar")))))</f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21" ht="15.75" x14ac:dyDescent="0.25">
      <c r="A408" s="42">
        <v>403</v>
      </c>
      <c r="B408" s="7">
        <v>313545</v>
      </c>
      <c r="C408" s="17" t="s">
        <v>432</v>
      </c>
      <c r="D408" s="36" t="s">
        <v>53</v>
      </c>
      <c r="E408" s="36" t="s">
        <v>428</v>
      </c>
      <c r="F408" s="12">
        <f>VLOOKUP(A408,Dengue!$1:$1048576,10,FALSE)</f>
        <v>1</v>
      </c>
      <c r="G408" s="12">
        <f>VLOOKUP($A408,Chik!$1:$1048576,10,FALSE)</f>
        <v>0</v>
      </c>
      <c r="H408" s="12">
        <f>VLOOKUP($A408,zika!$1:$1048576,10,FALSE)</f>
        <v>0</v>
      </c>
      <c r="I408" s="12">
        <f>H408+F408+G408</f>
        <v>1</v>
      </c>
      <c r="J408" s="11">
        <v>7645</v>
      </c>
      <c r="K408" s="58" t="s">
        <v>1121</v>
      </c>
      <c r="L408" s="8">
        <f>I408/J408*100000</f>
        <v>13.080444735120993</v>
      </c>
      <c r="M408" s="7" t="str">
        <f>IF(L408=0,"Silencioso",IF(AND(L408&gt;0,L408&lt;100),"Baixa",IF(AND(L408&gt;=100,L408&lt;300),"Média",IF(AND(L408&gt;=300,L408&lt;500),"Alta",IF(L408&gt;=500,"Muito Alta","Avaliar")))))</f>
        <v>Baixa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21" ht="15.75" x14ac:dyDescent="0.25">
      <c r="A409" s="42">
        <v>404</v>
      </c>
      <c r="B409" s="7">
        <v>313550</v>
      </c>
      <c r="C409" s="17" t="s">
        <v>1109</v>
      </c>
      <c r="D409" s="36" t="s">
        <v>17</v>
      </c>
      <c r="E409" s="36" t="s">
        <v>429</v>
      </c>
      <c r="F409" s="12">
        <f>VLOOKUP(A409,Dengue!$1:$1048576,10,FALSE)</f>
        <v>1</v>
      </c>
      <c r="G409" s="12">
        <f>VLOOKUP($A409,Chik!$1:$1048576,10,FALSE)</f>
        <v>0</v>
      </c>
      <c r="H409" s="12">
        <f>VLOOKUP($A409,zika!$1:$1048576,10,FALSE)</f>
        <v>0</v>
      </c>
      <c r="I409" s="12">
        <f>H409+F409+G409</f>
        <v>1</v>
      </c>
      <c r="J409" s="11">
        <v>12460</v>
      </c>
      <c r="K409" s="58" t="s">
        <v>1121</v>
      </c>
      <c r="L409" s="8">
        <f>I409/J409*100000</f>
        <v>8.0256821829855536</v>
      </c>
      <c r="M409" s="7" t="str">
        <f>IF(L409=0,"Silencioso",IF(AND(L409&gt;0,L409&lt;100),"Baixa",IF(AND(L409&gt;=100,L409&lt;300),"Média",IF(AND(L409&gt;=300,L409&lt;500),"Alta",IF(L409&gt;=500,"Muito Alta","Avaliar")))))</f>
        <v>Baixa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21" ht="15.75" x14ac:dyDescent="0.25">
      <c r="A410" s="42">
        <v>405</v>
      </c>
      <c r="B410" s="7">
        <v>313560</v>
      </c>
      <c r="C410" s="17" t="s">
        <v>1118</v>
      </c>
      <c r="D410" s="36" t="s">
        <v>102</v>
      </c>
      <c r="E410" s="36" t="s">
        <v>430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>H410+F410+G410</f>
        <v>0</v>
      </c>
      <c r="J410" s="11">
        <v>7597</v>
      </c>
      <c r="K410" s="58" t="s">
        <v>1121</v>
      </c>
      <c r="L410" s="8">
        <f>I410/J410*100000</f>
        <v>0</v>
      </c>
      <c r="M410" s="7" t="str">
        <f>IF(L410=0,"Silencioso",IF(AND(L410&gt;0,L410&lt;100),"Baixa",IF(AND(L410&gt;=100,L410&lt;300),"Média",IF(AND(L410&gt;=300,L410&lt;500),"Alta",IF(L410&gt;=500,"Muito Alta","Avaliar")))))</f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>
        <f>VLOOKUP($B410,LIRAa!$1:$1048576,5,FALSE)</f>
        <v>1.3</v>
      </c>
      <c r="S410" s="38"/>
    </row>
    <row r="411" spans="1:21" ht="15.75" x14ac:dyDescent="0.25">
      <c r="A411" s="42">
        <v>406</v>
      </c>
      <c r="B411" s="7">
        <v>313570</v>
      </c>
      <c r="C411" s="17" t="s">
        <v>1108</v>
      </c>
      <c r="D411" s="36" t="s">
        <v>11</v>
      </c>
      <c r="E411" s="36" t="s">
        <v>431</v>
      </c>
      <c r="F411" s="12">
        <f>VLOOKUP(A411,Dengue!$1:$1048576,10,FALSE)</f>
        <v>0</v>
      </c>
      <c r="G411" s="12">
        <f>VLOOKUP($A411,Chik!$1:$1048576,10,FALSE)</f>
        <v>0</v>
      </c>
      <c r="H411" s="12">
        <f>VLOOKUP($A411,zika!$1:$1048576,10,FALSE)</f>
        <v>0</v>
      </c>
      <c r="I411" s="12">
        <f>H411+F411+G411</f>
        <v>0</v>
      </c>
      <c r="J411" s="11">
        <v>5215</v>
      </c>
      <c r="K411" s="58" t="s">
        <v>1121</v>
      </c>
      <c r="L411" s="8">
        <f>I411/J411*100000</f>
        <v>0</v>
      </c>
      <c r="M411" s="7" t="str">
        <f>IF(L411=0,"Silencioso",IF(AND(L411&gt;0,L411&lt;100),"Baixa",IF(AND(L411&gt;=100,L411&lt;300),"Média",IF(AND(L411&gt;=300,L411&lt;500),"Alta",IF(L411&gt;=500,"Muito Alta","Avaliar")))))</f>
        <v>Silencioso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21" ht="15.75" x14ac:dyDescent="0.25">
      <c r="A412" s="42">
        <v>407</v>
      </c>
      <c r="B412" s="7">
        <v>313580</v>
      </c>
      <c r="C412" s="17" t="s">
        <v>1113</v>
      </c>
      <c r="D412" s="36" t="s">
        <v>30</v>
      </c>
      <c r="E412" s="36" t="s">
        <v>432</v>
      </c>
      <c r="F412" s="12">
        <f>VLOOKUP(A412,Dengue!$1:$1048576,10,FALSE)</f>
        <v>6</v>
      </c>
      <c r="G412" s="12">
        <f>VLOOKUP($A412,Chik!$1:$1048576,10,FALSE)</f>
        <v>0</v>
      </c>
      <c r="H412" s="12">
        <f>VLOOKUP($A412,zika!$1:$1048576,10,FALSE)</f>
        <v>0</v>
      </c>
      <c r="I412" s="12">
        <f>H412+F412+G412</f>
        <v>6</v>
      </c>
      <c r="J412" s="11">
        <v>25305</v>
      </c>
      <c r="K412" s="58" t="s">
        <v>1122</v>
      </c>
      <c r="L412" s="8">
        <f>I412/J412*100000</f>
        <v>23.710729104919977</v>
      </c>
      <c r="M412" s="7" t="str">
        <f>IF(L412=0,"Silencioso",IF(AND(L412&gt;0,L412&lt;100),"Baixa",IF(AND(L412&gt;=100,L412&lt;300),"Média",IF(AND(L412&gt;=300,L412&lt;500),"Alta",IF(L412&gt;=500,"Muito Alta","Avaliar")))))</f>
        <v>Baixa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21" ht="15.75" x14ac:dyDescent="0.25">
      <c r="A413" s="42">
        <v>408</v>
      </c>
      <c r="B413" s="7">
        <v>313590</v>
      </c>
      <c r="C413" s="17" t="s">
        <v>1114</v>
      </c>
      <c r="D413" s="36" t="s">
        <v>33</v>
      </c>
      <c r="E413" s="36" t="s">
        <v>433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>H413+F413+G413</f>
        <v>0</v>
      </c>
      <c r="J413" s="11">
        <v>4795</v>
      </c>
      <c r="K413" s="58" t="s">
        <v>1121</v>
      </c>
      <c r="L413" s="8">
        <f>I413/J413*100000</f>
        <v>0</v>
      </c>
      <c r="M413" s="7" t="str">
        <f>IF(L413=0,"Silencioso",IF(AND(L413&gt;0,L413&lt;100),"Baixa",IF(AND(L413&gt;=100,L413&lt;300),"Média",IF(AND(L413&gt;=300,L413&lt;500),"Alta",IF(L413&gt;=500,"Muito Alta","Avaliar")))))</f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21" ht="15.75" x14ac:dyDescent="0.25">
      <c r="A414" s="42">
        <v>409</v>
      </c>
      <c r="B414" s="7">
        <v>313600</v>
      </c>
      <c r="C414" s="17" t="s">
        <v>1113</v>
      </c>
      <c r="D414" s="36" t="s">
        <v>30</v>
      </c>
      <c r="E414" s="36" t="s">
        <v>434</v>
      </c>
      <c r="F414" s="12">
        <f>VLOOKUP(A414,Dengue!$1:$1048576,10,FALSE)</f>
        <v>72</v>
      </c>
      <c r="G414" s="12">
        <f>VLOOKUP($A414,Chik!$1:$1048576,10,FALSE)</f>
        <v>0</v>
      </c>
      <c r="H414" s="12">
        <f>VLOOKUP($A414,zika!$1:$1048576,10,FALSE)</f>
        <v>0</v>
      </c>
      <c r="I414" s="12">
        <f>H414+F414+G414</f>
        <v>72</v>
      </c>
      <c r="J414" s="11">
        <v>15410</v>
      </c>
      <c r="K414" s="58" t="s">
        <v>1121</v>
      </c>
      <c r="L414" s="8">
        <f>I414/J414*100000</f>
        <v>467.22907203114858</v>
      </c>
      <c r="M414" s="7" t="str">
        <f>IF(L414=0,"Silencioso",IF(AND(L414&gt;0,L414&lt;100),"Baixa",IF(AND(L414&gt;=100,L414&lt;300),"Média",IF(AND(L414&gt;=300,L414&lt;500),"Alta",IF(L414&gt;=500,"Muito Alta","Avaliar")))))</f>
        <v>Alta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78"/>
      <c r="T414" s="78"/>
      <c r="U414" s="78"/>
    </row>
    <row r="415" spans="1:21" ht="15.75" x14ac:dyDescent="0.25">
      <c r="A415" s="42">
        <v>410</v>
      </c>
      <c r="B415" s="7">
        <v>313610</v>
      </c>
      <c r="C415" s="17" t="s">
        <v>1110</v>
      </c>
      <c r="D415" s="36" t="s">
        <v>20</v>
      </c>
      <c r="E415" s="36" t="s">
        <v>435</v>
      </c>
      <c r="F415" s="12">
        <f>VLOOKUP(A415,Dengue!$1:$1048576,10,FALSE)</f>
        <v>2</v>
      </c>
      <c r="G415" s="12">
        <f>VLOOKUP($A415,Chik!$1:$1048576,10,FALSE)</f>
        <v>0</v>
      </c>
      <c r="H415" s="12">
        <f>VLOOKUP($A415,zika!$1:$1048576,10,FALSE)</f>
        <v>0</v>
      </c>
      <c r="I415" s="12">
        <f>H415+F415+G415</f>
        <v>2</v>
      </c>
      <c r="J415" s="11">
        <v>4674</v>
      </c>
      <c r="K415" s="58" t="s">
        <v>1121</v>
      </c>
      <c r="L415" s="8">
        <f>I415/J415*100000</f>
        <v>42.78990158322636</v>
      </c>
      <c r="M415" s="7" t="str">
        <f>IF(L415=0,"Silencioso",IF(AND(L415&gt;0,L415&lt;100),"Baixa",IF(AND(L415&gt;=100,L415&lt;300),"Média",IF(AND(L415&gt;=300,L415&lt;500),"Alta",IF(L415&gt;=500,"Muito Alta","Avaliar")))))</f>
        <v>Baixa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78"/>
      <c r="T415" s="78"/>
      <c r="U415" s="78"/>
    </row>
    <row r="416" spans="1:21" ht="15.75" x14ac:dyDescent="0.25">
      <c r="A416" s="42">
        <v>411</v>
      </c>
      <c r="B416" s="7">
        <v>313620</v>
      </c>
      <c r="C416" s="17" t="s">
        <v>1108</v>
      </c>
      <c r="D416" s="36" t="s">
        <v>90</v>
      </c>
      <c r="E416" s="36" t="s">
        <v>436</v>
      </c>
      <c r="F416" s="12">
        <f>VLOOKUP(A416,Dengue!$1:$1048576,10,FALSE)</f>
        <v>12</v>
      </c>
      <c r="G416" s="12">
        <f>VLOOKUP($A416,Chik!$1:$1048576,10,FALSE)</f>
        <v>0</v>
      </c>
      <c r="H416" s="12">
        <f>VLOOKUP($A416,zika!$1:$1048576,10,FALSE)</f>
        <v>0</v>
      </c>
      <c r="I416" s="12">
        <f>H416+F416+G416</f>
        <v>12</v>
      </c>
      <c r="J416" s="11">
        <v>79387</v>
      </c>
      <c r="K416" s="58" t="s">
        <v>1123</v>
      </c>
      <c r="L416" s="8">
        <f>I416/J416*100000</f>
        <v>15.115825009132477</v>
      </c>
      <c r="M416" s="7" t="str">
        <f>IF(L416=0,"Silencioso",IF(AND(L416&gt;0,L416&lt;100),"Baixa",IF(AND(L416&gt;=100,L416&lt;300),"Média",IF(AND(L416&gt;=300,L416&lt;500),"Alta",IF(L416&gt;=500,"Muito Alta","Avaliar")))))</f>
        <v>Baixa</v>
      </c>
      <c r="N416" s="7">
        <f>VLOOKUP($B416,LIRAa!$1:$1048576,3,FALSE)</f>
        <v>1.5</v>
      </c>
      <c r="O416" s="7">
        <f>VLOOKUP($B416,LIRAa!$1:$1048576,4,FALSE)</f>
        <v>1</v>
      </c>
      <c r="P416" s="7" t="str">
        <f>VLOOKUP($B416,LIRAa!$1:$1048576,5,FALSE)</f>
        <v>Sem Informação</v>
      </c>
      <c r="S416" s="78"/>
      <c r="T416" s="78"/>
      <c r="U416" s="78"/>
    </row>
    <row r="417" spans="1:21" ht="15.75" x14ac:dyDescent="0.25">
      <c r="A417" s="42">
        <v>412</v>
      </c>
      <c r="B417" s="7">
        <v>313630</v>
      </c>
      <c r="C417" s="17" t="s">
        <v>1117</v>
      </c>
      <c r="D417" s="36" t="s">
        <v>71</v>
      </c>
      <c r="E417" s="36" t="s">
        <v>437</v>
      </c>
      <c r="F417" s="12">
        <f>VLOOKUP(A417,Dengue!$1:$1048576,10,FALSE)</f>
        <v>2</v>
      </c>
      <c r="G417" s="12">
        <f>VLOOKUP($A417,Chik!$1:$1048576,10,FALSE)</f>
        <v>0</v>
      </c>
      <c r="H417" s="12">
        <f>VLOOKUP($A417,zika!$1:$1048576,10,FALSE)</f>
        <v>0</v>
      </c>
      <c r="I417" s="12">
        <f>H417+F417+G417</f>
        <v>2</v>
      </c>
      <c r="J417" s="11">
        <v>48561</v>
      </c>
      <c r="K417" s="58" t="s">
        <v>1122</v>
      </c>
      <c r="L417" s="8">
        <f>I417/J417*100000</f>
        <v>4.1185313317271062</v>
      </c>
      <c r="M417" s="7" t="str">
        <f>IF(L417=0,"Silencioso",IF(AND(L417&gt;0,L417&lt;100),"Baixa",IF(AND(L417&gt;=100,L417&lt;300),"Média",IF(AND(L417&gt;=300,L417&lt;500),"Alta",IF(L417&gt;=500,"Muito Alta","Avaliar")))))</f>
        <v>Baixa</v>
      </c>
      <c r="N417" s="7">
        <f>VLOOKUP($B417,LIRAa!$1:$1048576,3,FALSE)</f>
        <v>0.6</v>
      </c>
      <c r="O417" s="7">
        <f>VLOOKUP($B417,LIRAa!$1:$1048576,4,FALSE)</f>
        <v>1.7</v>
      </c>
      <c r="P417" s="7">
        <f>VLOOKUP($B417,LIRAa!$1:$1048576,5,FALSE)</f>
        <v>0</v>
      </c>
      <c r="S417" s="38"/>
    </row>
    <row r="418" spans="1:21" ht="15.75" x14ac:dyDescent="0.25">
      <c r="A418" s="42">
        <v>413</v>
      </c>
      <c r="B418" s="7">
        <v>313640</v>
      </c>
      <c r="C418" s="17" t="s">
        <v>1118</v>
      </c>
      <c r="D418" s="36" t="s">
        <v>102</v>
      </c>
      <c r="E418" s="36" t="s">
        <v>438</v>
      </c>
      <c r="F418" s="12">
        <f>VLOOKUP(A418,Dengue!$1:$1048576,10,FALSE)</f>
        <v>2</v>
      </c>
      <c r="G418" s="12">
        <f>VLOOKUP($A418,Chik!$1:$1048576,10,FALSE)</f>
        <v>0</v>
      </c>
      <c r="H418" s="12">
        <f>VLOOKUP($A418,zika!$1:$1048576,10,FALSE)</f>
        <v>0</v>
      </c>
      <c r="I418" s="12">
        <f>H418+F418+G418</f>
        <v>2</v>
      </c>
      <c r="J418" s="11">
        <v>4662</v>
      </c>
      <c r="K418" s="58" t="s">
        <v>1121</v>
      </c>
      <c r="L418" s="8">
        <f>I418/J418*100000</f>
        <v>42.900042900042898</v>
      </c>
      <c r="M418" s="7" t="str">
        <f>IF(L418=0,"Silencioso",IF(AND(L418&gt;0,L418&lt;100),"Baixa",IF(AND(L418&gt;=100,L418&lt;300),"Média",IF(AND(L418&gt;=300,L418&lt;500),"Alta",IF(L418&gt;=500,"Muito Alta","Avaliar")))))</f>
        <v>Baixa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21" ht="15.75" x14ac:dyDescent="0.25">
      <c r="A419" s="42">
        <v>414</v>
      </c>
      <c r="B419" s="7">
        <v>313650</v>
      </c>
      <c r="C419" s="17" t="s">
        <v>1113</v>
      </c>
      <c r="D419" s="36" t="s">
        <v>30</v>
      </c>
      <c r="E419" s="36" t="s">
        <v>439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>H419+F419+G419</f>
        <v>0</v>
      </c>
      <c r="J419" s="11">
        <v>10780</v>
      </c>
      <c r="K419" s="58" t="s">
        <v>1121</v>
      </c>
      <c r="L419" s="8">
        <f>I419/J419*100000</f>
        <v>0</v>
      </c>
      <c r="M419" s="7" t="str">
        <f>IF(L419=0,"Silencioso",IF(AND(L419&gt;0,L419&lt;100),"Baixa",IF(AND(L419&gt;=100,L419&lt;300),"Média",IF(AND(L419&gt;=300,L419&lt;500),"Alta",IF(L419&gt;=500,"Muito Alta","Avaliar")))))</f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21" ht="15.75" x14ac:dyDescent="0.25">
      <c r="A420" s="42">
        <v>415</v>
      </c>
      <c r="B420" s="7">
        <v>313652</v>
      </c>
      <c r="C420" s="17" t="s">
        <v>432</v>
      </c>
      <c r="D420" s="36" t="s">
        <v>53</v>
      </c>
      <c r="E420" s="36" t="s">
        <v>440</v>
      </c>
      <c r="F420" s="12">
        <f>VLOOKUP(A420,Dengue!$1:$1048576,10,FALSE)</f>
        <v>38</v>
      </c>
      <c r="G420" s="12">
        <f>VLOOKUP($A420,Chik!$1:$1048576,10,FALSE)</f>
        <v>0</v>
      </c>
      <c r="H420" s="12">
        <f>VLOOKUP($A420,zika!$1:$1048576,10,FALSE)</f>
        <v>0</v>
      </c>
      <c r="I420" s="12">
        <f>H420+F420+G420</f>
        <v>38</v>
      </c>
      <c r="J420" s="11">
        <v>4516</v>
      </c>
      <c r="K420" s="58" t="s">
        <v>1121</v>
      </c>
      <c r="L420" s="8">
        <f>I420/J420*100000</f>
        <v>841.45261293179806</v>
      </c>
      <c r="M420" s="7" t="str">
        <f>IF(L420=0,"Silencioso",IF(AND(L420&gt;0,L420&lt;100),"Baixa",IF(AND(L420&gt;=100,L420&lt;300),"Média",IF(AND(L420&gt;=300,L420&lt;500),"Alta",IF(L420&gt;=500,"Muito Alta","Avaliar")))))</f>
        <v>Muito Alta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21" ht="15.75" x14ac:dyDescent="0.25">
      <c r="A421" s="42">
        <v>416</v>
      </c>
      <c r="B421" s="7">
        <v>313655</v>
      </c>
      <c r="C421" s="17" t="s">
        <v>1110</v>
      </c>
      <c r="D421" s="36" t="s">
        <v>22</v>
      </c>
      <c r="E421" s="36" t="s">
        <v>441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>H421+F421+G421</f>
        <v>0</v>
      </c>
      <c r="J421" s="11">
        <v>4938</v>
      </c>
      <c r="K421" s="58" t="s">
        <v>1121</v>
      </c>
      <c r="L421" s="8">
        <f>I421/J421*100000</f>
        <v>0</v>
      </c>
      <c r="M421" s="7" t="str">
        <f>IF(L421=0,"Silencioso",IF(AND(L421&gt;0,L421&lt;100),"Baixa",IF(AND(L421&gt;=100,L421&lt;300),"Média",IF(AND(L421&gt;=300,L421&lt;500),"Alta",IF(L421&gt;=500,"Muito Alta","Avaliar")))))</f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21" ht="15.75" x14ac:dyDescent="0.25">
      <c r="A422" s="42">
        <v>417</v>
      </c>
      <c r="B422" s="7">
        <v>313657</v>
      </c>
      <c r="C422" s="17" t="s">
        <v>1118</v>
      </c>
      <c r="D422" s="36" t="s">
        <v>102</v>
      </c>
      <c r="E422" s="36" t="s">
        <v>442</v>
      </c>
      <c r="F422" s="12">
        <f>VLOOKUP(A422,Dengue!$1:$1048576,10,FALSE)</f>
        <v>19</v>
      </c>
      <c r="G422" s="12">
        <f>VLOOKUP($A422,Chik!$1:$1048576,10,FALSE)</f>
        <v>0</v>
      </c>
      <c r="H422" s="12">
        <f>VLOOKUP($A422,zika!$1:$1048576,10,FALSE)</f>
        <v>0</v>
      </c>
      <c r="I422" s="12">
        <f>H422+F422+G422</f>
        <v>19</v>
      </c>
      <c r="J422" s="11">
        <v>4844</v>
      </c>
      <c r="K422" s="58" t="s">
        <v>1121</v>
      </c>
      <c r="L422" s="8">
        <f>I422/J422*100000</f>
        <v>392.23781998348471</v>
      </c>
      <c r="M422" s="7" t="str">
        <f>IF(L422=0,"Silencioso",IF(AND(L422&gt;0,L422&lt;100),"Baixa",IF(AND(L422&gt;=100,L422&lt;300),"Média",IF(AND(L422&gt;=300,L422&lt;500),"Alta",IF(L422&gt;=500,"Muito Alta","Avaliar")))))</f>
        <v>Alta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10"/>
      <c r="T422" s="10"/>
      <c r="U422" s="10"/>
    </row>
    <row r="423" spans="1:21" ht="15.75" x14ac:dyDescent="0.25">
      <c r="A423" s="42">
        <v>418</v>
      </c>
      <c r="B423" s="7">
        <v>313665</v>
      </c>
      <c r="C423" s="17" t="s">
        <v>1108</v>
      </c>
      <c r="D423" s="36" t="s">
        <v>98</v>
      </c>
      <c r="E423" s="36" t="s">
        <v>443</v>
      </c>
      <c r="F423" s="12">
        <f>VLOOKUP(A423,Dengue!$1:$1048576,10,FALSE)</f>
        <v>36</v>
      </c>
      <c r="G423" s="12">
        <f>VLOOKUP($A423,Chik!$1:$1048576,10,FALSE)</f>
        <v>0</v>
      </c>
      <c r="H423" s="12">
        <f>VLOOKUP($A423,zika!$1:$1048576,10,FALSE)</f>
        <v>0</v>
      </c>
      <c r="I423" s="12">
        <f>H423+F423+G423</f>
        <v>36</v>
      </c>
      <c r="J423" s="11">
        <v>26484</v>
      </c>
      <c r="K423" s="58" t="s">
        <v>1122</v>
      </c>
      <c r="L423" s="8">
        <f>I423/J423*100000</f>
        <v>135.93112822836432</v>
      </c>
      <c r="M423" s="7" t="str">
        <f>IF(L423=0,"Silencioso",IF(AND(L423&gt;0,L423&lt;100),"Baixa",IF(AND(L423&gt;=100,L423&lt;300),"Média",IF(AND(L423&gt;=300,L423&lt;500),"Alta",IF(L423&gt;=500,"Muito Alta","Avaliar")))))</f>
        <v>Média</v>
      </c>
      <c r="N423" s="7">
        <f>VLOOKUP($B423,LIRAa!$1:$1048576,3,FALSE)</f>
        <v>3.3</v>
      </c>
      <c r="O423" s="7">
        <f>VLOOKUP($B423,LIRAa!$1:$1048576,4,FALSE)</f>
        <v>8.5</v>
      </c>
      <c r="P423" s="7">
        <f>VLOOKUP($B423,LIRAa!$1:$1048576,5,FALSE)</f>
        <v>3.8</v>
      </c>
      <c r="S423" s="38"/>
    </row>
    <row r="424" spans="1:21" ht="15.75" x14ac:dyDescent="0.25">
      <c r="A424" s="42">
        <v>419</v>
      </c>
      <c r="B424" s="7">
        <v>313670</v>
      </c>
      <c r="C424" s="17" t="s">
        <v>1115</v>
      </c>
      <c r="D424" s="36" t="s">
        <v>57</v>
      </c>
      <c r="E424" s="36" t="s">
        <v>57</v>
      </c>
      <c r="F424" s="12">
        <f>VLOOKUP(A424,Dengue!$1:$1048576,10,FALSE)</f>
        <v>19</v>
      </c>
      <c r="G424" s="12">
        <f>VLOOKUP($A424,Chik!$1:$1048576,10,FALSE)</f>
        <v>2</v>
      </c>
      <c r="H424" s="12">
        <f>VLOOKUP($A424,zika!$1:$1048576,10,FALSE)</f>
        <v>1</v>
      </c>
      <c r="I424" s="12">
        <f>H424+F424+G424</f>
        <v>22</v>
      </c>
      <c r="J424" s="11">
        <v>564310</v>
      </c>
      <c r="K424" s="58" t="s">
        <v>1125</v>
      </c>
      <c r="L424" s="8">
        <f>I424/J424*100000</f>
        <v>3.8985663908135599</v>
      </c>
      <c r="M424" s="7" t="str">
        <f>IF(L424=0,"Silencioso",IF(AND(L424&gt;0,L424&lt;100),"Baixa",IF(AND(L424&gt;=100,L424&lt;300),"Média",IF(AND(L424&gt;=300,L424&lt;500),"Alta",IF(L424&gt;=500,"Muito Alta","Avaliar")))))</f>
        <v>Baixa</v>
      </c>
      <c r="N424" s="7">
        <f>VLOOKUP($B424,LIRAa!$1:$1048576,3,FALSE)</f>
        <v>1.6</v>
      </c>
      <c r="O424" s="7">
        <f>VLOOKUP($B424,LIRAa!$1:$1048576,4,FALSE)</f>
        <v>3.4</v>
      </c>
      <c r="P424" s="7">
        <f>VLOOKUP($B424,LIRAa!$1:$1048576,5,FALSE)</f>
        <v>3.4</v>
      </c>
      <c r="S424" s="38"/>
    </row>
    <row r="425" spans="1:21" ht="15.75" x14ac:dyDescent="0.25">
      <c r="A425" s="42">
        <v>420</v>
      </c>
      <c r="B425" s="7">
        <v>313680</v>
      </c>
      <c r="C425" s="17" t="s">
        <v>1118</v>
      </c>
      <c r="D425" s="36" t="s">
        <v>102</v>
      </c>
      <c r="E425" s="36" t="s">
        <v>444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>H425+F425+G425</f>
        <v>0</v>
      </c>
      <c r="J425" s="11">
        <v>4316</v>
      </c>
      <c r="K425" s="58" t="s">
        <v>1121</v>
      </c>
      <c r="L425" s="8">
        <f>I425/J425*100000</f>
        <v>0</v>
      </c>
      <c r="M425" s="7" t="str">
        <f>IF(L425=0,"Silencioso",IF(AND(L425&gt;0,L425&lt;100),"Baixa",IF(AND(L425&gt;=100,L425&lt;300),"Média",IF(AND(L425&gt;=300,L425&lt;500),"Alta",IF(L425&gt;=500,"Muito Alta","Avaliar")))))</f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21" ht="15.75" x14ac:dyDescent="0.25">
      <c r="A426" s="42">
        <v>421</v>
      </c>
      <c r="B426" s="7">
        <v>313690</v>
      </c>
      <c r="C426" s="17" t="s">
        <v>1114</v>
      </c>
      <c r="D426" s="36" t="s">
        <v>40</v>
      </c>
      <c r="E426" s="36" t="s">
        <v>445</v>
      </c>
      <c r="F426" s="12">
        <f>VLOOKUP(A426,Dengue!$1:$1048576,10,FALSE)</f>
        <v>2</v>
      </c>
      <c r="G426" s="12">
        <f>VLOOKUP($A426,Chik!$1:$1048576,10,FALSE)</f>
        <v>0</v>
      </c>
      <c r="H426" s="12">
        <f>VLOOKUP($A426,zika!$1:$1048576,10,FALSE)</f>
        <v>0</v>
      </c>
      <c r="I426" s="12">
        <f>H426+F426+G426</f>
        <v>2</v>
      </c>
      <c r="J426" s="11">
        <v>10441</v>
      </c>
      <c r="K426" s="58" t="s">
        <v>1121</v>
      </c>
      <c r="L426" s="8">
        <f>I426/J426*100000</f>
        <v>19.155253328225267</v>
      </c>
      <c r="M426" s="7" t="str">
        <f>IF(L426=0,"Silencioso",IF(AND(L426&gt;0,L426&lt;100),"Baixa",IF(AND(L426&gt;=100,L426&lt;300),"Média",IF(AND(L426&gt;=300,L426&lt;500),"Alta",IF(L426&gt;=500,"Muito Alta","Avaliar")))))</f>
        <v>Baixa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21" ht="15.75" x14ac:dyDescent="0.25">
      <c r="A427" s="42">
        <v>422</v>
      </c>
      <c r="B427" s="7">
        <v>313695</v>
      </c>
      <c r="C427" s="17" t="s">
        <v>1118</v>
      </c>
      <c r="D427" s="36" t="s">
        <v>121</v>
      </c>
      <c r="E427" s="36" t="s">
        <v>446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>H427+F427+G427</f>
        <v>0</v>
      </c>
      <c r="J427" s="11">
        <v>5733</v>
      </c>
      <c r="K427" s="58" t="s">
        <v>1121</v>
      </c>
      <c r="L427" s="8">
        <f>I427/J427*100000</f>
        <v>0</v>
      </c>
      <c r="M427" s="7" t="str">
        <f>IF(L427=0,"Silencioso",IF(AND(L427&gt;0,L427&lt;100),"Baixa",IF(AND(L427&gt;=100,L427&lt;300),"Média",IF(AND(L427&gt;=300,L427&lt;500),"Alta",IF(L427&gt;=500,"Muito Alta","Avaliar")))))</f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21" ht="15.75" x14ac:dyDescent="0.25">
      <c r="A428" s="42">
        <v>423</v>
      </c>
      <c r="B428" s="7">
        <v>313700</v>
      </c>
      <c r="C428" s="17" t="s">
        <v>1113</v>
      </c>
      <c r="D428" s="36" t="s">
        <v>28</v>
      </c>
      <c r="E428" s="36" t="s">
        <v>447</v>
      </c>
      <c r="F428" s="12">
        <f>VLOOKUP(A428,Dengue!$1:$1048576,10,FALSE)</f>
        <v>1</v>
      </c>
      <c r="G428" s="12">
        <f>VLOOKUP($A428,Chik!$1:$1048576,10,FALSE)</f>
        <v>0</v>
      </c>
      <c r="H428" s="12">
        <f>VLOOKUP($A428,zika!$1:$1048576,10,FALSE)</f>
        <v>0</v>
      </c>
      <c r="I428" s="12">
        <f>H428+F428+G428</f>
        <v>1</v>
      </c>
      <c r="J428" s="11">
        <v>18026</v>
      </c>
      <c r="K428" s="58" t="s">
        <v>1121</v>
      </c>
      <c r="L428" s="8">
        <f>I428/J428*100000</f>
        <v>5.5475424386996561</v>
      </c>
      <c r="M428" s="7" t="str">
        <f>IF(L428=0,"Silencioso",IF(AND(L428&gt;0,L428&lt;100),"Baixa",IF(AND(L428&gt;=100,L428&lt;300),"Média",IF(AND(L428&gt;=300,L428&lt;500),"Alta",IF(L428&gt;=500,"Muito Alta","Avaliar")))))</f>
        <v>Baixa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21" ht="15.75" x14ac:dyDescent="0.25">
      <c r="A429" s="42">
        <v>424</v>
      </c>
      <c r="B429" s="7">
        <v>313710</v>
      </c>
      <c r="C429" s="17" t="s">
        <v>1117</v>
      </c>
      <c r="D429" s="36" t="s">
        <v>71</v>
      </c>
      <c r="E429" s="36" t="s">
        <v>448</v>
      </c>
      <c r="F429" s="12">
        <f>VLOOKUP(A429,Dengue!$1:$1048576,10,FALSE)</f>
        <v>0</v>
      </c>
      <c r="G429" s="12">
        <f>VLOOKUP($A429,Chik!$1:$1048576,10,FALSE)</f>
        <v>0</v>
      </c>
      <c r="H429" s="12">
        <f>VLOOKUP($A429,zika!$1:$1048576,10,FALSE)</f>
        <v>0</v>
      </c>
      <c r="I429" s="12">
        <f>H429+F429+G429</f>
        <v>0</v>
      </c>
      <c r="J429" s="11">
        <v>7627</v>
      </c>
      <c r="K429" s="58" t="s">
        <v>1121</v>
      </c>
      <c r="L429" s="8">
        <f>I429/J429*100000</f>
        <v>0</v>
      </c>
      <c r="M429" s="7" t="str">
        <f>IF(L429=0,"Silencioso",IF(AND(L429&gt;0,L429&lt;100),"Baixa",IF(AND(L429&gt;=100,L429&lt;300),"Média",IF(AND(L429&gt;=300,L429&lt;500),"Alta",IF(L429&gt;=500,"Muito Alta","Avaliar")))))</f>
        <v>Silencioso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21" ht="15.75" x14ac:dyDescent="0.25">
      <c r="A430" s="42">
        <v>425</v>
      </c>
      <c r="B430" s="7">
        <v>313720</v>
      </c>
      <c r="C430" s="17" t="s">
        <v>1112</v>
      </c>
      <c r="D430" s="36" t="s">
        <v>26</v>
      </c>
      <c r="E430" s="46" t="s">
        <v>449</v>
      </c>
      <c r="F430" s="12">
        <f>VLOOKUP(A430,Dengue!$1:$1048576,10,FALSE)</f>
        <v>32</v>
      </c>
      <c r="G430" s="12">
        <f>VLOOKUP($A430,Chik!$1:$1048576,10,FALSE)</f>
        <v>0</v>
      </c>
      <c r="H430" s="12">
        <f>VLOOKUP($A430,zika!$1:$1048576,10,FALSE)</f>
        <v>0</v>
      </c>
      <c r="I430" s="12">
        <f>H430+F430+G430</f>
        <v>32</v>
      </c>
      <c r="J430" s="11">
        <v>51601</v>
      </c>
      <c r="K430" s="58" t="s">
        <v>1122</v>
      </c>
      <c r="L430" s="8">
        <f>I430/J430*100000</f>
        <v>62.01430204840991</v>
      </c>
      <c r="M430" s="7" t="str">
        <f>IF(L430=0,"Silencioso",IF(AND(L430&gt;0,L430&lt;100),"Baixa",IF(AND(L430&gt;=100,L430&lt;300),"Média",IF(AND(L430&gt;=300,L430&lt;500),"Alta",IF(L430&gt;=500,"Muito Alta","Avaliar")))))</f>
        <v>Baixa</v>
      </c>
      <c r="N430" s="7">
        <f>VLOOKUP($B430,LIRAa!$1:$1048576,3,FALSE)</f>
        <v>2.8</v>
      </c>
      <c r="O430" s="7">
        <f>VLOOKUP($B430,LIRAa!$1:$1048576,4,FALSE)</f>
        <v>3.5</v>
      </c>
      <c r="P430" s="7">
        <f>VLOOKUP($B430,LIRAa!$1:$1048576,5,FALSE)</f>
        <v>2.2000000000000002</v>
      </c>
      <c r="S430" s="78"/>
      <c r="T430" s="78"/>
      <c r="U430" s="78"/>
    </row>
    <row r="431" spans="1:21" ht="15.75" x14ac:dyDescent="0.25">
      <c r="A431" s="42">
        <v>426</v>
      </c>
      <c r="B431" s="7">
        <v>313730</v>
      </c>
      <c r="C431" s="17" t="s">
        <v>1118</v>
      </c>
      <c r="D431" s="36" t="s">
        <v>102</v>
      </c>
      <c r="E431" s="36" t="s">
        <v>450</v>
      </c>
      <c r="F431" s="12">
        <f>VLOOKUP(A431,Dengue!$1:$1048576,10,FALSE)</f>
        <v>0</v>
      </c>
      <c r="G431" s="12">
        <f>VLOOKUP($A431,Chik!$1:$1048576,10,FALSE)</f>
        <v>0</v>
      </c>
      <c r="H431" s="12">
        <f>VLOOKUP($A431,zika!$1:$1048576,10,FALSE)</f>
        <v>0</v>
      </c>
      <c r="I431" s="12">
        <f>H431+F431+G431</f>
        <v>0</v>
      </c>
      <c r="J431" s="11">
        <v>4124</v>
      </c>
      <c r="K431" s="58" t="s">
        <v>1121</v>
      </c>
      <c r="L431" s="8">
        <f>I431/J431*100000</f>
        <v>0</v>
      </c>
      <c r="M431" s="7" t="str">
        <f>IF(L431=0,"Silencioso",IF(AND(L431&gt;0,L431&lt;100),"Baixa",IF(AND(L431&gt;=100,L431&lt;300),"Média",IF(AND(L431&gt;=300,L431&lt;500),"Alta",IF(L431&gt;=500,"Muito Alta","Avaliar")))))</f>
        <v>Silencioso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38"/>
    </row>
    <row r="432" spans="1:21" ht="15.75" x14ac:dyDescent="0.25">
      <c r="A432" s="42">
        <v>427</v>
      </c>
      <c r="B432" s="7">
        <v>313740</v>
      </c>
      <c r="C432" s="17" t="s">
        <v>1116</v>
      </c>
      <c r="D432" s="36" t="s">
        <v>94</v>
      </c>
      <c r="E432" s="36" t="s">
        <v>451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>H432+F432+G432</f>
        <v>0</v>
      </c>
      <c r="J432" s="11">
        <v>12953</v>
      </c>
      <c r="K432" s="58" t="s">
        <v>1121</v>
      </c>
      <c r="L432" s="8">
        <f>I432/J432*100000</f>
        <v>0</v>
      </c>
      <c r="M432" s="7" t="str">
        <f>IF(L432=0,"Silencioso",IF(AND(L432&gt;0,L432&lt;100),"Baixa",IF(AND(L432&gt;=100,L432&lt;300),"Média",IF(AND(L432&gt;=300,L432&lt;500),"Alta",IF(L432&gt;=500,"Muito Alta","Avaliar")))))</f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21" ht="15.75" x14ac:dyDescent="0.25">
      <c r="A433" s="42">
        <v>428</v>
      </c>
      <c r="B433" s="7">
        <v>313750</v>
      </c>
      <c r="C433" s="17" t="s">
        <v>1117</v>
      </c>
      <c r="D433" s="36" t="s">
        <v>71</v>
      </c>
      <c r="E433" s="36" t="s">
        <v>452</v>
      </c>
      <c r="F433" s="12">
        <f>VLOOKUP(A433,Dengue!$1:$1048576,10,FALSE)</f>
        <v>0</v>
      </c>
      <c r="G433" s="12">
        <f>VLOOKUP($A433,Chik!$1:$1048576,10,FALSE)</f>
        <v>0</v>
      </c>
      <c r="H433" s="12">
        <f>VLOOKUP($A433,zika!$1:$1048576,10,FALSE)</f>
        <v>0</v>
      </c>
      <c r="I433" s="12">
        <f>H433+F433+G433</f>
        <v>0</v>
      </c>
      <c r="J433" s="11">
        <v>17991</v>
      </c>
      <c r="K433" s="58" t="s">
        <v>1121</v>
      </c>
      <c r="L433" s="8">
        <f>I433/J433*100000</f>
        <v>0</v>
      </c>
      <c r="M433" s="7" t="str">
        <f>IF(L433=0,"Silencioso",IF(AND(L433&gt;0,L433&lt;100),"Baixa",IF(AND(L433&gt;=100,L433&lt;300),"Média",IF(AND(L433&gt;=300,L433&lt;500),"Alta",IF(L433&gt;=500,"Muito Alta","Avaliar")))))</f>
        <v>Silencioso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21" ht="15.75" x14ac:dyDescent="0.25">
      <c r="A434" s="42">
        <v>429</v>
      </c>
      <c r="B434" s="7">
        <v>313753</v>
      </c>
      <c r="C434" s="17" t="s">
        <v>1117</v>
      </c>
      <c r="D434" s="36" t="s">
        <v>71</v>
      </c>
      <c r="E434" s="36" t="s">
        <v>453</v>
      </c>
      <c r="F434" s="12">
        <f>VLOOKUP(A434,Dengue!$1:$1048576,10,FALSE)</f>
        <v>5</v>
      </c>
      <c r="G434" s="12">
        <f>VLOOKUP($A434,Chik!$1:$1048576,10,FALSE)</f>
        <v>0</v>
      </c>
      <c r="H434" s="12">
        <f>VLOOKUP($A434,zika!$1:$1048576,10,FALSE)</f>
        <v>0</v>
      </c>
      <c r="I434" s="12">
        <f>H434+F434+G434</f>
        <v>5</v>
      </c>
      <c r="J434" s="11">
        <v>9454</v>
      </c>
      <c r="K434" s="58" t="s">
        <v>1121</v>
      </c>
      <c r="L434" s="8">
        <f>I434/J434*100000</f>
        <v>52.887666596149785</v>
      </c>
      <c r="M434" s="7" t="str">
        <f>IF(L434=0,"Silencioso",IF(AND(L434&gt;0,L434&lt;100),"Baixa",IF(AND(L434&gt;=100,L434&lt;300),"Média",IF(AND(L434&gt;=300,L434&lt;500),"Alta",IF(L434&gt;=500,"Muito Alta","Avaliar")))))</f>
        <v>Baixa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21" ht="15.75" x14ac:dyDescent="0.25">
      <c r="A435" s="42">
        <v>430</v>
      </c>
      <c r="B435" s="7">
        <v>313760</v>
      </c>
      <c r="C435" s="17" t="s">
        <v>1108</v>
      </c>
      <c r="D435" s="36" t="s">
        <v>98</v>
      </c>
      <c r="E435" s="36" t="s">
        <v>454</v>
      </c>
      <c r="F435" s="12">
        <f>VLOOKUP(A435,Dengue!$1:$1048576,10,FALSE)</f>
        <v>41</v>
      </c>
      <c r="G435" s="12">
        <f>VLOOKUP($A435,Chik!$1:$1048576,10,FALSE)</f>
        <v>0</v>
      </c>
      <c r="H435" s="12">
        <f>VLOOKUP($A435,zika!$1:$1048576,10,FALSE)</f>
        <v>0</v>
      </c>
      <c r="I435" s="12">
        <f>H435+F435+G435</f>
        <v>41</v>
      </c>
      <c r="J435" s="11">
        <v>63359</v>
      </c>
      <c r="K435" s="58" t="s">
        <v>1122</v>
      </c>
      <c r="L435" s="8">
        <f>I435/J435*100000</f>
        <v>64.710617276156512</v>
      </c>
      <c r="M435" s="7" t="str">
        <f>IF(L435=0,"Silencioso",IF(AND(L435&gt;0,L435&lt;100),"Baixa",IF(AND(L435&gt;=100,L435&lt;300),"Média",IF(AND(L435&gt;=300,L435&lt;500),"Alta",IF(L435&gt;=500,"Muito Alta","Avaliar")))))</f>
        <v>Baixa</v>
      </c>
      <c r="N435" s="7">
        <f>VLOOKUP($B435,LIRAa!$1:$1048576,3,FALSE)</f>
        <v>0.5</v>
      </c>
      <c r="O435" s="7">
        <f>VLOOKUP($B435,LIRAa!$1:$1048576,4,FALSE)</f>
        <v>0.3</v>
      </c>
      <c r="P435" s="7">
        <f>VLOOKUP($B435,LIRAa!$1:$1048576,5,FALSE)</f>
        <v>0.6</v>
      </c>
      <c r="S435" s="38"/>
    </row>
    <row r="436" spans="1:21" ht="15.75" x14ac:dyDescent="0.25">
      <c r="A436" s="42">
        <v>431</v>
      </c>
      <c r="B436" s="7">
        <v>313770</v>
      </c>
      <c r="C436" s="17" t="s">
        <v>1109</v>
      </c>
      <c r="D436" s="36" t="s">
        <v>14</v>
      </c>
      <c r="E436" s="36" t="s">
        <v>455</v>
      </c>
      <c r="F436" s="12">
        <f>VLOOKUP(A436,Dengue!$1:$1048576,10,FALSE)</f>
        <v>2</v>
      </c>
      <c r="G436" s="12">
        <f>VLOOKUP($A436,Chik!$1:$1048576,10,FALSE)</f>
        <v>0</v>
      </c>
      <c r="H436" s="12">
        <f>VLOOKUP($A436,zika!$1:$1048576,10,FALSE)</f>
        <v>0</v>
      </c>
      <c r="I436" s="12">
        <f>H436+F436+G436</f>
        <v>2</v>
      </c>
      <c r="J436" s="11">
        <v>19928</v>
      </c>
      <c r="K436" s="58" t="s">
        <v>1121</v>
      </c>
      <c r="L436" s="8">
        <f>I436/J436*100000</f>
        <v>10.036130068245685</v>
      </c>
      <c r="M436" s="7" t="str">
        <f>IF(L436=0,"Silencioso",IF(AND(L436&gt;0,L436&lt;100),"Baixa",IF(AND(L436&gt;=100,L436&lt;300),"Média",IF(AND(L436&gt;=300,L436&lt;500),"Alta",IF(L436&gt;=500,"Muito Alta","Avaliar")))))</f>
        <v>Baixa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21" ht="15.75" x14ac:dyDescent="0.25">
      <c r="A437" s="42">
        <v>432</v>
      </c>
      <c r="B437" s="7">
        <v>313780</v>
      </c>
      <c r="C437" s="17" t="s">
        <v>1114</v>
      </c>
      <c r="D437" s="36" t="s">
        <v>33</v>
      </c>
      <c r="E437" s="36" t="s">
        <v>456</v>
      </c>
      <c r="F437" s="12">
        <f>VLOOKUP(A437,Dengue!$1:$1048576,10,FALSE)</f>
        <v>2</v>
      </c>
      <c r="G437" s="12">
        <f>VLOOKUP($A437,Chik!$1:$1048576,10,FALSE)</f>
        <v>0</v>
      </c>
      <c r="H437" s="12">
        <f>VLOOKUP($A437,zika!$1:$1048576,10,FALSE)</f>
        <v>0</v>
      </c>
      <c r="I437" s="12">
        <f>H437+F437+G437</f>
        <v>2</v>
      </c>
      <c r="J437" s="11">
        <v>20719</v>
      </c>
      <c r="K437" s="58" t="s">
        <v>1121</v>
      </c>
      <c r="L437" s="8">
        <f>I437/J437*100000</f>
        <v>9.6529755297070334</v>
      </c>
      <c r="M437" s="7" t="str">
        <f>IF(L437=0,"Silencioso",IF(AND(L437&gt;0,L437&lt;100),"Baixa",IF(AND(L437&gt;=100,L437&lt;300),"Média",IF(AND(L437&gt;=300,L437&lt;500),"Alta",IF(L437&gt;=500,"Muito Alta","Avaliar")))))</f>
        <v>Baixa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21" ht="15.75" x14ac:dyDescent="0.25">
      <c r="A438" s="42">
        <v>433</v>
      </c>
      <c r="B438" s="7">
        <v>313790</v>
      </c>
      <c r="C438" s="17" t="s">
        <v>1116</v>
      </c>
      <c r="D438" s="36" t="s">
        <v>41</v>
      </c>
      <c r="E438" s="36" t="s">
        <v>457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>H438+F438+G438</f>
        <v>0</v>
      </c>
      <c r="J438" s="11">
        <v>3404</v>
      </c>
      <c r="K438" s="58" t="s">
        <v>1121</v>
      </c>
      <c r="L438" s="8">
        <f>I438/J438*100000</f>
        <v>0</v>
      </c>
      <c r="M438" s="7" t="str">
        <f>IF(L438=0,"Silencioso",IF(AND(L438&gt;0,L438&lt;100),"Baixa",IF(AND(L438&gt;=100,L438&lt;300),"Média",IF(AND(L438&gt;=300,L438&lt;500),"Alta",IF(L438&gt;=500,"Muito Alta","Avaliar")))))</f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21" ht="15.75" x14ac:dyDescent="0.25">
      <c r="A439" s="42">
        <v>434</v>
      </c>
      <c r="B439" s="7">
        <v>313800</v>
      </c>
      <c r="C439" s="17" t="s">
        <v>1115</v>
      </c>
      <c r="D439" s="36" t="s">
        <v>38</v>
      </c>
      <c r="E439" s="36" t="s">
        <v>458</v>
      </c>
      <c r="F439" s="12">
        <f>VLOOKUP(A439,Dengue!$1:$1048576,10,FALSE)</f>
        <v>1</v>
      </c>
      <c r="G439" s="12">
        <f>VLOOKUP($A439,Chik!$1:$1048576,10,FALSE)</f>
        <v>0</v>
      </c>
      <c r="H439" s="12">
        <f>VLOOKUP($A439,zika!$1:$1048576,10,FALSE)</f>
        <v>0</v>
      </c>
      <c r="I439" s="12">
        <f>H439+F439+G439</f>
        <v>1</v>
      </c>
      <c r="J439" s="11">
        <v>6786</v>
      </c>
      <c r="K439" s="58" t="s">
        <v>1121</v>
      </c>
      <c r="L439" s="8">
        <f>I439/J439*100000</f>
        <v>14.736221632773356</v>
      </c>
      <c r="M439" s="7" t="str">
        <f>IF(L439=0,"Silencioso",IF(AND(L439&gt;0,L439&lt;100),"Baixa",IF(AND(L439&gt;=100,L439&lt;300),"Média",IF(AND(L439&gt;=300,L439&lt;500),"Alta",IF(L439&gt;=500,"Muito Alta","Avaliar")))))</f>
        <v>Baixa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21" ht="15.75" x14ac:dyDescent="0.25">
      <c r="A440" s="42">
        <v>435</v>
      </c>
      <c r="B440" s="7">
        <v>313810</v>
      </c>
      <c r="C440" s="17" t="s">
        <v>1118</v>
      </c>
      <c r="D440" s="36" t="s">
        <v>135</v>
      </c>
      <c r="E440" s="36" t="s">
        <v>459</v>
      </c>
      <c r="F440" s="12">
        <f>VLOOKUP(A440,Dengue!$1:$1048576,10,FALSE)</f>
        <v>5</v>
      </c>
      <c r="G440" s="12">
        <f>VLOOKUP($A440,Chik!$1:$1048576,10,FALSE)</f>
        <v>7</v>
      </c>
      <c r="H440" s="12">
        <f>VLOOKUP($A440,zika!$1:$1048576,10,FALSE)</f>
        <v>0</v>
      </c>
      <c r="I440" s="12">
        <f>H440+F440+G440</f>
        <v>12</v>
      </c>
      <c r="J440" s="11">
        <v>6522</v>
      </c>
      <c r="K440" s="58" t="s">
        <v>1121</v>
      </c>
      <c r="L440" s="8">
        <f>I440/J440*100000</f>
        <v>183.99264029438822</v>
      </c>
      <c r="M440" s="7" t="str">
        <f>IF(L440=0,"Silencioso",IF(AND(L440&gt;0,L440&lt;100),"Baixa",IF(AND(L440&gt;=100,L440&lt;300),"Média",IF(AND(L440&gt;=300,L440&lt;500),"Alta",IF(L440&gt;=500,"Muito Alta","Avaliar")))))</f>
        <v>Média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21" ht="15.75" x14ac:dyDescent="0.25">
      <c r="A441" s="42">
        <v>436</v>
      </c>
      <c r="B441" s="7">
        <v>313820</v>
      </c>
      <c r="C441" s="17" t="s">
        <v>1114</v>
      </c>
      <c r="D441" s="36" t="s">
        <v>33</v>
      </c>
      <c r="E441" s="36" t="s">
        <v>460</v>
      </c>
      <c r="F441" s="12">
        <f>VLOOKUP(A441,Dengue!$1:$1048576,10,FALSE)</f>
        <v>2</v>
      </c>
      <c r="G441" s="12">
        <f>VLOOKUP($A441,Chik!$1:$1048576,10,FALSE)</f>
        <v>0</v>
      </c>
      <c r="H441" s="12">
        <f>VLOOKUP($A441,zika!$1:$1048576,10,FALSE)</f>
        <v>0</v>
      </c>
      <c r="I441" s="12">
        <f>H441+F441+G441</f>
        <v>2</v>
      </c>
      <c r="J441" s="11">
        <v>102728</v>
      </c>
      <c r="K441" s="58" t="s">
        <v>1124</v>
      </c>
      <c r="L441" s="8">
        <f>I441/J441*100000</f>
        <v>1.94688887158321</v>
      </c>
      <c r="M441" s="7" t="str">
        <f>IF(L441=0,"Silencioso",IF(AND(L441&gt;0,L441&lt;100),"Baixa",IF(AND(L441&gt;=100,L441&lt;300),"Média",IF(AND(L441&gt;=300,L441&lt;500),"Alta",IF(L441&gt;=500,"Muito Alta","Avaliar")))))</f>
        <v>Baixa</v>
      </c>
      <c r="N441" s="7">
        <f>VLOOKUP($B441,LIRAa!$1:$1048576,3,FALSE)</f>
        <v>0.1</v>
      </c>
      <c r="O441" s="7">
        <f>VLOOKUP($B441,LIRAa!$1:$1048576,4,FALSE)</f>
        <v>2.1</v>
      </c>
      <c r="P441" s="7" t="str">
        <f>VLOOKUP($B441,LIRAa!$1:$1048576,5,FALSE)</f>
        <v>Sem Informação</v>
      </c>
      <c r="S441" s="38"/>
    </row>
    <row r="442" spans="1:21" ht="15.75" x14ac:dyDescent="0.25">
      <c r="A442" s="42">
        <v>437</v>
      </c>
      <c r="B442" s="7">
        <v>313830</v>
      </c>
      <c r="C442" s="17" t="s">
        <v>1112</v>
      </c>
      <c r="D442" s="36" t="s">
        <v>26</v>
      </c>
      <c r="E442" s="36" t="s">
        <v>461</v>
      </c>
      <c r="F442" s="12">
        <f>VLOOKUP(A442,Dengue!$1:$1048576,10,FALSE)</f>
        <v>5</v>
      </c>
      <c r="G442" s="12">
        <f>VLOOKUP($A442,Chik!$1:$1048576,10,FALSE)</f>
        <v>0</v>
      </c>
      <c r="H442" s="12">
        <f>VLOOKUP($A442,zika!$1:$1048576,10,FALSE)</f>
        <v>0</v>
      </c>
      <c r="I442" s="12">
        <f>H442+F442+G442</f>
        <v>5</v>
      </c>
      <c r="J442" s="11">
        <v>3233</v>
      </c>
      <c r="K442" s="58" t="s">
        <v>1121</v>
      </c>
      <c r="L442" s="8">
        <f>I442/J442*100000</f>
        <v>154.65511908444171</v>
      </c>
      <c r="M442" s="7" t="str">
        <f>IF(L442=0,"Silencioso",IF(AND(L442&gt;0,L442&lt;100),"Baixa",IF(AND(L442&gt;=100,L442&lt;300),"Média",IF(AND(L442&gt;=300,L442&lt;500),"Alta",IF(L442&gt;=500,"Muito Alta","Avaliar")))))</f>
        <v>Média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21" ht="15.75" x14ac:dyDescent="0.25">
      <c r="A443" s="42">
        <v>438</v>
      </c>
      <c r="B443" s="7">
        <v>313835</v>
      </c>
      <c r="C443" s="17" t="s">
        <v>432</v>
      </c>
      <c r="D443" s="36" t="s">
        <v>53</v>
      </c>
      <c r="E443" s="36" t="s">
        <v>462</v>
      </c>
      <c r="F443" s="12">
        <f>VLOOKUP(A443,Dengue!$1:$1048576,10,FALSE)</f>
        <v>25</v>
      </c>
      <c r="G443" s="12">
        <f>VLOOKUP($A443,Chik!$1:$1048576,10,FALSE)</f>
        <v>0</v>
      </c>
      <c r="H443" s="12">
        <f>VLOOKUP($A443,zika!$1:$1048576,10,FALSE)</f>
        <v>0</v>
      </c>
      <c r="I443" s="12">
        <f>H443+F443+G443</f>
        <v>25</v>
      </c>
      <c r="J443" s="11">
        <v>4915</v>
      </c>
      <c r="K443" s="58" t="s">
        <v>1121</v>
      </c>
      <c r="L443" s="8">
        <f>I443/J443*100000</f>
        <v>508.64699898270601</v>
      </c>
      <c r="M443" s="7" t="str">
        <f>IF(L443=0,"Silencioso",IF(AND(L443&gt;0,L443&lt;100),"Baixa",IF(AND(L443&gt;=100,L443&lt;300),"Média",IF(AND(L443&gt;=300,L443&lt;500),"Alta",IF(L443&gt;=500,"Muito Alta","Avaliar")))))</f>
        <v>Muito Alta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10"/>
      <c r="T443" s="10"/>
      <c r="U443" s="10"/>
    </row>
    <row r="444" spans="1:21" ht="15.75" x14ac:dyDescent="0.25">
      <c r="A444" s="42">
        <v>439</v>
      </c>
      <c r="B444" s="7">
        <v>313840</v>
      </c>
      <c r="C444" s="17" t="s">
        <v>1115</v>
      </c>
      <c r="D444" s="36" t="s">
        <v>38</v>
      </c>
      <c r="E444" s="36" t="s">
        <v>38</v>
      </c>
      <c r="F444" s="12">
        <f>VLOOKUP(A444,Dengue!$1:$1048576,10,FALSE)</f>
        <v>6</v>
      </c>
      <c r="G444" s="12">
        <f>VLOOKUP($A444,Chik!$1:$1048576,10,FALSE)</f>
        <v>0</v>
      </c>
      <c r="H444" s="12">
        <f>VLOOKUP($A444,zika!$1:$1048576,10,FALSE)</f>
        <v>0</v>
      </c>
      <c r="I444" s="12">
        <f>H444+F444+G444</f>
        <v>6</v>
      </c>
      <c r="J444" s="11">
        <v>52532</v>
      </c>
      <c r="K444" s="58" t="s">
        <v>1122</v>
      </c>
      <c r="L444" s="8">
        <f>I444/J444*100000</f>
        <v>11.421609685525013</v>
      </c>
      <c r="M444" s="7" t="str">
        <f>IF(L444=0,"Silencioso",IF(AND(L444&gt;0,L444&lt;100),"Baixa",IF(AND(L444&gt;=100,L444&lt;300),"Média",IF(AND(L444&gt;=300,L444&lt;500),"Alta",IF(L444&gt;=500,"Muito Alta","Avaliar")))))</f>
        <v>Baixa</v>
      </c>
      <c r="N444" s="7">
        <f>VLOOKUP($B444,LIRAa!$1:$1048576,3,FALSE)</f>
        <v>2.2000000000000002</v>
      </c>
      <c r="O444" s="7">
        <f>VLOOKUP($B444,LIRAa!$1:$1048576,4,FALSE)</f>
        <v>4.3</v>
      </c>
      <c r="P444" s="7">
        <f>VLOOKUP($B444,LIRAa!$1:$1048576,5,FALSE)</f>
        <v>2.9</v>
      </c>
      <c r="S444" s="38"/>
    </row>
    <row r="445" spans="1:21" ht="15.75" x14ac:dyDescent="0.25">
      <c r="A445" s="42">
        <v>440</v>
      </c>
      <c r="B445" s="7">
        <v>313850</v>
      </c>
      <c r="C445" s="17" t="s">
        <v>1115</v>
      </c>
      <c r="D445" s="36" t="s">
        <v>57</v>
      </c>
      <c r="E445" s="36" t="s">
        <v>463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>H445+F445+G445</f>
        <v>0</v>
      </c>
      <c r="J445" s="11">
        <v>5109</v>
      </c>
      <c r="K445" s="58" t="s">
        <v>1121</v>
      </c>
      <c r="L445" s="8">
        <f>I445/J445*100000</f>
        <v>0</v>
      </c>
      <c r="M445" s="7" t="str">
        <f>IF(L445=0,"Silencioso",IF(AND(L445&gt;0,L445&lt;100),"Baixa",IF(AND(L445&gt;=100,L445&lt;300),"Média",IF(AND(L445&gt;=300,L445&lt;500),"Alta",IF(L445&gt;=500,"Muito Alta","Avaliar")))))</f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21" ht="15.75" x14ac:dyDescent="0.25">
      <c r="A446" s="42">
        <v>441</v>
      </c>
      <c r="B446" s="7">
        <v>313860</v>
      </c>
      <c r="C446" s="17" t="s">
        <v>1115</v>
      </c>
      <c r="D446" s="36" t="s">
        <v>57</v>
      </c>
      <c r="E446" s="36" t="s">
        <v>464</v>
      </c>
      <c r="F446" s="12">
        <f>VLOOKUP(A446,Dengue!$1:$1048576,10,FALSE)</f>
        <v>0</v>
      </c>
      <c r="G446" s="12">
        <f>VLOOKUP($A446,Chik!$1:$1048576,10,FALSE)</f>
        <v>0</v>
      </c>
      <c r="H446" s="12">
        <f>VLOOKUP($A446,zika!$1:$1048576,10,FALSE)</f>
        <v>0</v>
      </c>
      <c r="I446" s="12">
        <f>H446+F446+G446</f>
        <v>0</v>
      </c>
      <c r="J446" s="11">
        <v>16671</v>
      </c>
      <c r="K446" s="58" t="s">
        <v>1121</v>
      </c>
      <c r="L446" s="8">
        <f>I446/J446*100000</f>
        <v>0</v>
      </c>
      <c r="M446" s="7" t="str">
        <f>IF(L446=0,"Silencioso",IF(AND(L446&gt;0,L446&lt;100),"Baixa",IF(AND(L446&gt;=100,L446&lt;300),"Média",IF(AND(L446&gt;=300,L446&lt;500),"Alta",IF(L446&gt;=500,"Muito Alta","Avaliar")))))</f>
        <v>Silencioso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21" ht="15.75" x14ac:dyDescent="0.25">
      <c r="A447" s="42">
        <v>442</v>
      </c>
      <c r="B447" s="7">
        <v>313862</v>
      </c>
      <c r="C447" s="17" t="s">
        <v>1111</v>
      </c>
      <c r="D447" s="36" t="s">
        <v>24</v>
      </c>
      <c r="E447" s="36" t="s">
        <v>465</v>
      </c>
      <c r="F447" s="12">
        <f>VLOOKUP(A447,Dengue!$1:$1048576,10,FALSE)</f>
        <v>28</v>
      </c>
      <c r="G447" s="12">
        <f>VLOOKUP($A447,Chik!$1:$1048576,10,FALSE)</f>
        <v>0</v>
      </c>
      <c r="H447" s="12">
        <f>VLOOKUP($A447,zika!$1:$1048576,10,FALSE)</f>
        <v>0</v>
      </c>
      <c r="I447" s="12">
        <f>H447+F447+G447</f>
        <v>28</v>
      </c>
      <c r="J447" s="11">
        <v>7481</v>
      </c>
      <c r="K447" s="58" t="s">
        <v>1121</v>
      </c>
      <c r="L447" s="8">
        <f>I447/J447*100000</f>
        <v>374.28151316668897</v>
      </c>
      <c r="M447" s="7" t="str">
        <f>IF(L447=0,"Silencioso",IF(AND(L447&gt;0,L447&lt;100),"Baixa",IF(AND(L447&gt;=100,L447&lt;300),"Média",IF(AND(L447&gt;=300,L447&lt;500),"Alta",IF(L447&gt;=500,"Muito Alta","Avaliar")))))</f>
        <v>Alta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21" ht="15.75" x14ac:dyDescent="0.25">
      <c r="A448" s="42">
        <v>443</v>
      </c>
      <c r="B448" s="7">
        <v>313865</v>
      </c>
      <c r="C448" s="17" t="s">
        <v>1118</v>
      </c>
      <c r="D448" s="36" t="s">
        <v>121</v>
      </c>
      <c r="E448" s="36" t="s">
        <v>466</v>
      </c>
      <c r="F448" s="12">
        <f>VLOOKUP(A448,Dengue!$1:$1048576,10,FALSE)</f>
        <v>0</v>
      </c>
      <c r="G448" s="12">
        <f>VLOOKUP($A448,Chik!$1:$1048576,10,FALSE)</f>
        <v>0</v>
      </c>
      <c r="H448" s="12">
        <f>VLOOKUP($A448,zika!$1:$1048576,10,FALSE)</f>
        <v>0</v>
      </c>
      <c r="I448" s="12">
        <f>H448+F448+G448</f>
        <v>0</v>
      </c>
      <c r="J448" s="11">
        <v>9008</v>
      </c>
      <c r="K448" s="58" t="s">
        <v>1121</v>
      </c>
      <c r="L448" s="8">
        <f>I448/J448*100000</f>
        <v>0</v>
      </c>
      <c r="M448" s="7" t="str">
        <f>IF(L448=0,"Silencioso",IF(AND(L448&gt;0,L448&lt;100),"Baixa",IF(AND(L448&gt;=100,L448&lt;300),"Média",IF(AND(L448&gt;=300,L448&lt;500),"Alta",IF(L448&gt;=500,"Muito Alta","Avaliar")))))</f>
        <v>Silencioso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21" ht="15.75" x14ac:dyDescent="0.25">
      <c r="A449" s="42">
        <v>444</v>
      </c>
      <c r="B449" s="7">
        <v>313867</v>
      </c>
      <c r="C449" s="17" t="s">
        <v>1109</v>
      </c>
      <c r="D449" s="36" t="s">
        <v>14</v>
      </c>
      <c r="E449" s="36" t="s">
        <v>467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>H449+F449+G449</f>
        <v>0</v>
      </c>
      <c r="J449" s="11">
        <v>6275</v>
      </c>
      <c r="K449" s="58" t="s">
        <v>1121</v>
      </c>
      <c r="L449" s="8">
        <f>I449/J449*100000</f>
        <v>0</v>
      </c>
      <c r="M449" s="7" t="str">
        <f>IF(L449=0,"Silencioso",IF(AND(L449&gt;0,L449&lt;100),"Baixa",IF(AND(L449&gt;=100,L449&lt;300),"Média",IF(AND(L449&gt;=300,L449&lt;500),"Alta",IF(L449&gt;=500,"Muito Alta","Avaliar")))))</f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38"/>
    </row>
    <row r="450" spans="1:21" ht="15.75" x14ac:dyDescent="0.25">
      <c r="A450" s="42">
        <v>445</v>
      </c>
      <c r="B450" s="7">
        <v>313868</v>
      </c>
      <c r="C450" s="17" t="s">
        <v>1118</v>
      </c>
      <c r="D450" s="36" t="s">
        <v>121</v>
      </c>
      <c r="E450" s="36" t="s">
        <v>468</v>
      </c>
      <c r="F450" s="12">
        <f>VLOOKUP(A450,Dengue!$1:$1048576,10,FALSE)</f>
        <v>4</v>
      </c>
      <c r="G450" s="12">
        <f>VLOOKUP($A450,Chik!$1:$1048576,10,FALSE)</f>
        <v>0</v>
      </c>
      <c r="H450" s="12">
        <f>VLOOKUP($A450,zika!$1:$1048576,10,FALSE)</f>
        <v>0</v>
      </c>
      <c r="I450" s="12">
        <f>H450+F450+G450</f>
        <v>4</v>
      </c>
      <c r="J450" s="11">
        <v>6680</v>
      </c>
      <c r="K450" s="58" t="s">
        <v>1121</v>
      </c>
      <c r="L450" s="8">
        <f>I450/J450*100000</f>
        <v>59.880239520958085</v>
      </c>
      <c r="M450" s="7" t="str">
        <f>IF(L450=0,"Silencioso",IF(AND(L450&gt;0,L450&lt;100),"Baixa",IF(AND(L450&gt;=100,L450&lt;300),"Média",IF(AND(L450&gt;=300,L450&lt;500),"Alta",IF(L450&gt;=500,"Muito Alta","Avaliar")))))</f>
        <v>Baixa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21" ht="15.75" x14ac:dyDescent="0.25">
      <c r="A451" s="42">
        <v>446</v>
      </c>
      <c r="B451" s="7">
        <v>313870</v>
      </c>
      <c r="C451" s="17" t="s">
        <v>1114</v>
      </c>
      <c r="D451" s="36" t="s">
        <v>33</v>
      </c>
      <c r="E451" s="36" t="s">
        <v>469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>H451+F451+G451</f>
        <v>0</v>
      </c>
      <c r="J451" s="11">
        <v>5454</v>
      </c>
      <c r="K451" s="58" t="s">
        <v>1121</v>
      </c>
      <c r="L451" s="8">
        <f>I451/J451*100000</f>
        <v>0</v>
      </c>
      <c r="M451" s="7" t="str">
        <f>IF(L451=0,"Silencioso",IF(AND(L451&gt;0,L451&lt;100),"Baixa",IF(AND(L451&gt;=100,L451&lt;300),"Média",IF(AND(L451&gt;=300,L451&lt;500),"Alta",IF(L451&gt;=500,"Muito Alta","Avaliar")))))</f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78"/>
      <c r="T451" s="78"/>
      <c r="U451" s="78"/>
    </row>
    <row r="452" spans="1:21" ht="15.75" x14ac:dyDescent="0.25">
      <c r="A452" s="42">
        <v>447</v>
      </c>
      <c r="B452" s="7">
        <v>313880</v>
      </c>
      <c r="C452" s="17" t="s">
        <v>1112</v>
      </c>
      <c r="D452" s="36" t="s">
        <v>26</v>
      </c>
      <c r="E452" s="36" t="s">
        <v>470</v>
      </c>
      <c r="F452" s="12">
        <f>VLOOKUP(A452,Dengue!$1:$1048576,10,FALSE)</f>
        <v>3</v>
      </c>
      <c r="G452" s="12">
        <f>VLOOKUP($A452,Chik!$1:$1048576,10,FALSE)</f>
        <v>0</v>
      </c>
      <c r="H452" s="12">
        <f>VLOOKUP($A452,zika!$1:$1048576,10,FALSE)</f>
        <v>0</v>
      </c>
      <c r="I452" s="12">
        <f>H452+F452+G452</f>
        <v>3</v>
      </c>
      <c r="J452" s="11">
        <v>18172</v>
      </c>
      <c r="K452" s="58" t="s">
        <v>1121</v>
      </c>
      <c r="L452" s="8">
        <f>I452/J452*100000</f>
        <v>16.50891481399956</v>
      </c>
      <c r="M452" s="7" t="str">
        <f>IF(L452=0,"Silencioso",IF(AND(L452&gt;0,L452&lt;100),"Baixa",IF(AND(L452&gt;=100,L452&lt;300),"Média",IF(AND(L452&gt;=300,L452&lt;500),"Alta",IF(L452&gt;=500,"Muito Alta","Avaliar")))))</f>
        <v>Baixa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78"/>
      <c r="T452" s="78"/>
      <c r="U452" s="78"/>
    </row>
    <row r="453" spans="1:21" ht="15.75" x14ac:dyDescent="0.25">
      <c r="A453" s="42">
        <v>448</v>
      </c>
      <c r="B453" s="7">
        <v>313890</v>
      </c>
      <c r="C453" s="17" t="s">
        <v>1113</v>
      </c>
      <c r="D453" s="36" t="s">
        <v>28</v>
      </c>
      <c r="E453" s="36" t="s">
        <v>471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>H453+F453+G453</f>
        <v>0</v>
      </c>
      <c r="J453" s="11">
        <v>7110</v>
      </c>
      <c r="K453" s="58" t="s">
        <v>1121</v>
      </c>
      <c r="L453" s="8">
        <f>I453/J453*100000</f>
        <v>0</v>
      </c>
      <c r="M453" s="7" t="str">
        <f>IF(L453=0,"Silencioso",IF(AND(L453&gt;0,L453&lt;100),"Baixa",IF(AND(L453&gt;=100,L453&lt;300),"Média",IF(AND(L453&gt;=300,L453&lt;500),"Alta",IF(L453&gt;=500,"Muito Alta","Avaliar")))))</f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21" ht="15.75" x14ac:dyDescent="0.25">
      <c r="A454" s="42">
        <v>449</v>
      </c>
      <c r="B454" s="7">
        <v>313900</v>
      </c>
      <c r="C454" s="17" t="s">
        <v>1114</v>
      </c>
      <c r="D454" s="36" t="s">
        <v>40</v>
      </c>
      <c r="E454" s="36" t="s">
        <v>472</v>
      </c>
      <c r="F454" s="12">
        <f>VLOOKUP(A454,Dengue!$1:$1048576,10,FALSE)</f>
        <v>0</v>
      </c>
      <c r="G454" s="12">
        <f>VLOOKUP($A454,Chik!$1:$1048576,10,FALSE)</f>
        <v>0</v>
      </c>
      <c r="H454" s="12">
        <f>VLOOKUP($A454,zika!$1:$1048576,10,FALSE)</f>
        <v>0</v>
      </c>
      <c r="I454" s="12">
        <f>H454+F454+G454</f>
        <v>0</v>
      </c>
      <c r="J454" s="11">
        <v>41844</v>
      </c>
      <c r="K454" s="58" t="s">
        <v>1122</v>
      </c>
      <c r="L454" s="8">
        <f>I454/J454*100000</f>
        <v>0</v>
      </c>
      <c r="M454" s="7" t="str">
        <f>IF(L454=0,"Silencioso",IF(AND(L454&gt;0,L454&lt;100),"Baixa",IF(AND(L454&gt;=100,L454&lt;300),"Média",IF(AND(L454&gt;=300,L454&lt;500),"Alta",IF(L454&gt;=500,"Muito Alta","Avaliar")))))</f>
        <v>Silencioso</v>
      </c>
      <c r="N454" s="7">
        <f>VLOOKUP($B454,LIRAa!$1:$1048576,3,FALSE)</f>
        <v>0.6</v>
      </c>
      <c r="O454" s="7">
        <f>VLOOKUP($B454,LIRAa!$1:$1048576,4,FALSE)</f>
        <v>0.5</v>
      </c>
      <c r="P454" s="7">
        <f>VLOOKUP($B454,LIRAa!$1:$1048576,5,FALSE)</f>
        <v>1.1000000000000001</v>
      </c>
      <c r="S454" s="38"/>
    </row>
    <row r="455" spans="1:21" ht="15.75" x14ac:dyDescent="0.25">
      <c r="A455" s="42">
        <v>450</v>
      </c>
      <c r="B455" s="7">
        <v>313910</v>
      </c>
      <c r="C455" s="17" t="s">
        <v>1116</v>
      </c>
      <c r="D455" s="36" t="s">
        <v>94</v>
      </c>
      <c r="E455" s="36" t="s">
        <v>473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>H455+F455+G455</f>
        <v>0</v>
      </c>
      <c r="J455" s="11">
        <v>5087</v>
      </c>
      <c r="K455" s="58" t="s">
        <v>1121</v>
      </c>
      <c r="L455" s="8">
        <f>I455/J455*100000</f>
        <v>0</v>
      </c>
      <c r="M455" s="7" t="str">
        <f>IF(L455=0,"Silencioso",IF(AND(L455&gt;0,L455&lt;100),"Baixa",IF(AND(L455&gt;=100,L455&lt;300),"Média",IF(AND(L455&gt;=300,L455&lt;500),"Alta",IF(L455&gt;=500,"Muito Alta","Avaliar")))))</f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21" ht="15.75" x14ac:dyDescent="0.25">
      <c r="A456" s="42">
        <v>451</v>
      </c>
      <c r="B456" s="7">
        <v>313920</v>
      </c>
      <c r="C456" s="17" t="s">
        <v>1113</v>
      </c>
      <c r="D456" s="36" t="s">
        <v>28</v>
      </c>
      <c r="E456" s="36" t="s">
        <v>474</v>
      </c>
      <c r="F456" s="12">
        <f>VLOOKUP(A456,Dengue!$1:$1048576,10,FALSE)</f>
        <v>1</v>
      </c>
      <c r="G456" s="12">
        <f>VLOOKUP($A456,Chik!$1:$1048576,10,FALSE)</f>
        <v>0</v>
      </c>
      <c r="H456" s="12">
        <f>VLOOKUP($A456,zika!$1:$1048576,10,FALSE)</f>
        <v>0</v>
      </c>
      <c r="I456" s="12">
        <f>H456+F456+G456</f>
        <v>1</v>
      </c>
      <c r="J456" s="11">
        <v>18700</v>
      </c>
      <c r="K456" s="58" t="s">
        <v>1121</v>
      </c>
      <c r="L456" s="8">
        <f>I456/J456*100000</f>
        <v>5.3475935828877006</v>
      </c>
      <c r="M456" s="7" t="str">
        <f>IF(L456=0,"Silencioso",IF(AND(L456&gt;0,L456&lt;100),"Baixa",IF(AND(L456&gt;=100,L456&lt;300),"Média",IF(AND(L456&gt;=300,L456&lt;500),"Alta",IF(L456&gt;=500,"Muito Alta","Avaliar")))))</f>
        <v>Baixa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21" ht="15.75" x14ac:dyDescent="0.25">
      <c r="A457" s="42">
        <v>452</v>
      </c>
      <c r="B457" s="7">
        <v>313925</v>
      </c>
      <c r="C457" s="17" t="s">
        <v>1118</v>
      </c>
      <c r="D457" s="36" t="s">
        <v>102</v>
      </c>
      <c r="E457" s="36" t="s">
        <v>475</v>
      </c>
      <c r="F457" s="12">
        <f>VLOOKUP(A457,Dengue!$1:$1048576,10,FALSE)</f>
        <v>3</v>
      </c>
      <c r="G457" s="12">
        <f>VLOOKUP($A457,Chik!$1:$1048576,10,FALSE)</f>
        <v>0</v>
      </c>
      <c r="H457" s="12">
        <f>VLOOKUP($A457,zika!$1:$1048576,10,FALSE)</f>
        <v>0</v>
      </c>
      <c r="I457" s="12">
        <f>H457+F457+G457</f>
        <v>3</v>
      </c>
      <c r="J457" s="11">
        <v>6532</v>
      </c>
      <c r="K457" s="58" t="s">
        <v>1121</v>
      </c>
      <c r="L457" s="8">
        <f>I457/J457*100000</f>
        <v>45.927740355174528</v>
      </c>
      <c r="M457" s="7" t="str">
        <f>IF(L457=0,"Silencioso",IF(AND(L457&gt;0,L457&lt;100),"Baixa",IF(AND(L457&gt;=100,L457&lt;300),"Média",IF(AND(L457&gt;=300,L457&lt;500),"Alta",IF(L457&gt;=500,"Muito Alta","Avaliar")))))</f>
        <v>Baixa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>
        <f>VLOOKUP($B457,LIRAa!$1:$1048576,5,FALSE)</f>
        <v>3.2</v>
      </c>
      <c r="S457" s="38"/>
    </row>
    <row r="458" spans="1:21" ht="15.75" x14ac:dyDescent="0.25">
      <c r="A458" s="42">
        <v>453</v>
      </c>
      <c r="B458" s="7">
        <v>313930</v>
      </c>
      <c r="C458" s="17" t="s">
        <v>1118</v>
      </c>
      <c r="D458" s="36" t="s">
        <v>121</v>
      </c>
      <c r="E458" s="36" t="s">
        <v>476</v>
      </c>
      <c r="F458" s="12">
        <f>VLOOKUP(A458,Dengue!$1:$1048576,10,FALSE)</f>
        <v>1</v>
      </c>
      <c r="G458" s="12">
        <f>VLOOKUP($A458,Chik!$1:$1048576,10,FALSE)</f>
        <v>0</v>
      </c>
      <c r="H458" s="12">
        <f>VLOOKUP($A458,zika!$1:$1048576,10,FALSE)</f>
        <v>1</v>
      </c>
      <c r="I458" s="12">
        <f>H458+F458+G458</f>
        <v>2</v>
      </c>
      <c r="J458" s="11">
        <v>18594</v>
      </c>
      <c r="K458" s="58" t="s">
        <v>1121</v>
      </c>
      <c r="L458" s="8">
        <f>I458/J458*100000</f>
        <v>10.756157900397978</v>
      </c>
      <c r="M458" s="7" t="str">
        <f>IF(L458=0,"Silencioso",IF(AND(L458&gt;0,L458&lt;100),"Baixa",IF(AND(L458&gt;=100,L458&lt;300),"Média",IF(AND(L458&gt;=300,L458&lt;500),"Alta",IF(L458&gt;=500,"Muito Alta","Avaliar")))))</f>
        <v>Baixa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21" ht="15.75" x14ac:dyDescent="0.25">
      <c r="A459" s="42">
        <v>454</v>
      </c>
      <c r="B459" s="7">
        <v>313940</v>
      </c>
      <c r="C459" s="17" t="s">
        <v>1109</v>
      </c>
      <c r="D459" s="36" t="s">
        <v>14</v>
      </c>
      <c r="E459" s="36" t="s">
        <v>477</v>
      </c>
      <c r="F459" s="12">
        <f>VLOOKUP(A459,Dengue!$1:$1048576,10,FALSE)</f>
        <v>12</v>
      </c>
      <c r="G459" s="12">
        <f>VLOOKUP($A459,Chik!$1:$1048576,10,FALSE)</f>
        <v>1</v>
      </c>
      <c r="H459" s="12">
        <f>VLOOKUP($A459,zika!$1:$1048576,10,FALSE)</f>
        <v>0</v>
      </c>
      <c r="I459" s="12">
        <f>H459+F459+G459</f>
        <v>13</v>
      </c>
      <c r="J459" s="11">
        <v>89256</v>
      </c>
      <c r="K459" s="58" t="s">
        <v>1123</v>
      </c>
      <c r="L459" s="8">
        <f>I459/J459*100000</f>
        <v>14.564847181141882</v>
      </c>
      <c r="M459" s="7" t="str">
        <f>IF(L459=0,"Silencioso",IF(AND(L459&gt;0,L459&lt;100),"Baixa",IF(AND(L459&gt;=100,L459&lt;300),"Média",IF(AND(L459&gt;=300,L459&lt;500),"Alta",IF(L459&gt;=500,"Muito Alta","Avaliar")))))</f>
        <v>Baixa</v>
      </c>
      <c r="N459" s="7">
        <f>VLOOKUP($B459,LIRAa!$1:$1048576,3,FALSE)</f>
        <v>1.4</v>
      </c>
      <c r="O459" s="7">
        <f>VLOOKUP($B459,LIRAa!$1:$1048576,4,FALSE)</f>
        <v>3.8</v>
      </c>
      <c r="P459" s="7">
        <f>VLOOKUP($B459,LIRAa!$1:$1048576,5,FALSE)</f>
        <v>3.8</v>
      </c>
      <c r="S459" s="38"/>
    </row>
    <row r="460" spans="1:21" ht="15.75" x14ac:dyDescent="0.25">
      <c r="A460" s="42">
        <v>455</v>
      </c>
      <c r="B460" s="7">
        <v>313950</v>
      </c>
      <c r="C460" s="17" t="s">
        <v>1109</v>
      </c>
      <c r="D460" s="36" t="s">
        <v>14</v>
      </c>
      <c r="E460" s="36" t="s">
        <v>14</v>
      </c>
      <c r="F460" s="12">
        <f>VLOOKUP(A460,Dengue!$1:$1048576,10,FALSE)</f>
        <v>5</v>
      </c>
      <c r="G460" s="12">
        <f>VLOOKUP($A460,Chik!$1:$1048576,10,FALSE)</f>
        <v>0</v>
      </c>
      <c r="H460" s="12">
        <f>VLOOKUP($A460,zika!$1:$1048576,10,FALSE)</f>
        <v>0</v>
      </c>
      <c r="I460" s="12">
        <f>H460+F460+G460</f>
        <v>5</v>
      </c>
      <c r="J460" s="11">
        <v>22608</v>
      </c>
      <c r="K460" s="58" t="s">
        <v>1121</v>
      </c>
      <c r="L460" s="8">
        <f>I460/J460*100000</f>
        <v>22.116065109695683</v>
      </c>
      <c r="M460" s="7" t="str">
        <f>IF(L460=0,"Silencioso",IF(AND(L460&gt;0,L460&lt;100),"Baixa",IF(AND(L460&gt;=100,L460&lt;300),"Média",IF(AND(L460&gt;=300,L460&lt;500),"Alta",IF(L460&gt;=500,"Muito Alta","Avaliar")))))</f>
        <v>Baixa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21" ht="15.75" x14ac:dyDescent="0.25">
      <c r="A461" s="42">
        <v>456</v>
      </c>
      <c r="B461" s="7">
        <v>313960</v>
      </c>
      <c r="C461" s="17" t="s">
        <v>1110</v>
      </c>
      <c r="D461" s="36" t="s">
        <v>22</v>
      </c>
      <c r="E461" s="36" t="s">
        <v>478</v>
      </c>
      <c r="F461" s="12">
        <f>VLOOKUP(A461,Dengue!$1:$1048576,10,FALSE)</f>
        <v>54</v>
      </c>
      <c r="G461" s="12">
        <f>VLOOKUP($A461,Chik!$1:$1048576,10,FALSE)</f>
        <v>0</v>
      </c>
      <c r="H461" s="12">
        <f>VLOOKUP($A461,zika!$1:$1048576,10,FALSE)</f>
        <v>0</v>
      </c>
      <c r="I461" s="12">
        <f>H461+F461+G461</f>
        <v>54</v>
      </c>
      <c r="J461" s="11">
        <v>27640</v>
      </c>
      <c r="K461" s="58" t="s">
        <v>1122</v>
      </c>
      <c r="L461" s="8">
        <f>I461/J461*100000</f>
        <v>195.36903039073806</v>
      </c>
      <c r="M461" s="7" t="str">
        <f>IF(L461=0,"Silencioso",IF(AND(L461&gt;0,L461&lt;100),"Baixa",IF(AND(L461&gt;=100,L461&lt;300),"Média",IF(AND(L461&gt;=300,L461&lt;500),"Alta",IF(L461&gt;=500,"Muito Alta","Avaliar")))))</f>
        <v>Média</v>
      </c>
      <c r="N461" s="7">
        <f>VLOOKUP($B461,LIRAa!$1:$1048576,3,FALSE)</f>
        <v>1.4</v>
      </c>
      <c r="O461" s="7">
        <f>VLOOKUP($B461,LIRAa!$1:$1048576,4,FALSE)</f>
        <v>1.3</v>
      </c>
      <c r="P461" s="7" t="str">
        <f>VLOOKUP($B461,LIRAa!$1:$1048576,5,FALSE)</f>
        <v>Sem Informação</v>
      </c>
      <c r="S461" s="38"/>
    </row>
    <row r="462" spans="1:21" ht="15.75" x14ac:dyDescent="0.25">
      <c r="A462" s="42">
        <v>457</v>
      </c>
      <c r="B462" s="7">
        <v>313980</v>
      </c>
      <c r="C462" s="17" t="s">
        <v>1115</v>
      </c>
      <c r="D462" s="36" t="s">
        <v>57</v>
      </c>
      <c r="E462" s="36" t="s">
        <v>479</v>
      </c>
      <c r="F462" s="12">
        <f>VLOOKUP(A462,Dengue!$1:$1048576,10,FALSE)</f>
        <v>0</v>
      </c>
      <c r="G462" s="12">
        <f>VLOOKUP($A462,Chik!$1:$1048576,10,FALSE)</f>
        <v>1</v>
      </c>
      <c r="H462" s="12">
        <f>VLOOKUP($A462,zika!$1:$1048576,10,FALSE)</f>
        <v>0</v>
      </c>
      <c r="I462" s="12">
        <f>H462+F462+G462</f>
        <v>1</v>
      </c>
      <c r="J462" s="11">
        <v>12725</v>
      </c>
      <c r="K462" s="58" t="s">
        <v>1121</v>
      </c>
      <c r="L462" s="8">
        <f>I462/J462*100000</f>
        <v>7.8585461689587417</v>
      </c>
      <c r="M462" s="7" t="str">
        <f>IF(L462=0,"Silencioso",IF(AND(L462&gt;0,L462&lt;100),"Baixa",IF(AND(L462&gt;=100,L462&lt;300),"Média",IF(AND(L462&gt;=300,L462&lt;500),"Alta",IF(L462&gt;=500,"Muito Alta","Avaliar")))))</f>
        <v>Baixa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21" ht="15.75" x14ac:dyDescent="0.25">
      <c r="A463" s="42">
        <v>458</v>
      </c>
      <c r="B463" s="7">
        <v>313970</v>
      </c>
      <c r="C463" s="17" t="s">
        <v>1108</v>
      </c>
      <c r="D463" s="36" t="s">
        <v>11</v>
      </c>
      <c r="E463" s="36" t="s">
        <v>480</v>
      </c>
      <c r="F463" s="12">
        <f>VLOOKUP(A463,Dengue!$1:$1048576,10,FALSE)</f>
        <v>7</v>
      </c>
      <c r="G463" s="12">
        <f>VLOOKUP($A463,Chik!$1:$1048576,10,FALSE)</f>
        <v>0</v>
      </c>
      <c r="H463" s="12">
        <f>VLOOKUP($A463,zika!$1:$1048576,10,FALSE)</f>
        <v>0</v>
      </c>
      <c r="I463" s="12">
        <f>H463+F463+G463</f>
        <v>7</v>
      </c>
      <c r="J463" s="11">
        <v>7904</v>
      </c>
      <c r="K463" s="58" t="s">
        <v>1121</v>
      </c>
      <c r="L463" s="8">
        <f>I463/J463*100000</f>
        <v>88.562753036437243</v>
      </c>
      <c r="M463" s="7" t="str">
        <f>IF(L463=0,"Silencioso",IF(AND(L463&gt;0,L463&lt;100),"Baixa",IF(AND(L463&gt;=100,L463&lt;300),"Média",IF(AND(L463&gt;=300,L463&lt;500),"Alta",IF(L463&gt;=500,"Muito Alta","Avaliar")))))</f>
        <v>Baixa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21" ht="15.75" x14ac:dyDescent="0.25">
      <c r="A464" s="42">
        <v>459</v>
      </c>
      <c r="B464" s="7">
        <v>313990</v>
      </c>
      <c r="C464" s="17" t="s">
        <v>1114</v>
      </c>
      <c r="D464" s="36" t="s">
        <v>36</v>
      </c>
      <c r="E464" s="36" t="s">
        <v>481</v>
      </c>
      <c r="F464" s="12">
        <f>VLOOKUP(A464,Dengue!$1:$1048576,10,FALSE)</f>
        <v>2</v>
      </c>
      <c r="G464" s="12">
        <f>VLOOKUP($A464,Chik!$1:$1048576,10,FALSE)</f>
        <v>0</v>
      </c>
      <c r="H464" s="12">
        <f>VLOOKUP($A464,zika!$1:$1048576,10,FALSE)</f>
        <v>0</v>
      </c>
      <c r="I464" s="12">
        <f>H464+F464+G464</f>
        <v>2</v>
      </c>
      <c r="J464" s="11">
        <v>14136</v>
      </c>
      <c r="K464" s="58" t="s">
        <v>1121</v>
      </c>
      <c r="L464" s="8">
        <f>I464/J464*100000</f>
        <v>14.14827391058291</v>
      </c>
      <c r="M464" s="7" t="str">
        <f>IF(L464=0,"Silencioso",IF(AND(L464&gt;0,L464&lt;100),"Baixa",IF(AND(L464&gt;=100,L464&lt;300),"Média",IF(AND(L464&gt;=300,L464&lt;500),"Alta",IF(L464&gt;=500,"Muito Alta","Avaliar")))))</f>
        <v>Baixa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21" ht="15.75" x14ac:dyDescent="0.25">
      <c r="A465" s="42">
        <v>460</v>
      </c>
      <c r="B465" s="7">
        <v>314000</v>
      </c>
      <c r="C465" s="17" t="s">
        <v>1108</v>
      </c>
      <c r="D465" s="36" t="s">
        <v>98</v>
      </c>
      <c r="E465" s="36" t="s">
        <v>482</v>
      </c>
      <c r="F465" s="12">
        <f>VLOOKUP(A465,Dengue!$1:$1048576,10,FALSE)</f>
        <v>5</v>
      </c>
      <c r="G465" s="12">
        <f>VLOOKUP($A465,Chik!$1:$1048576,10,FALSE)</f>
        <v>0</v>
      </c>
      <c r="H465" s="12">
        <f>VLOOKUP($A465,zika!$1:$1048576,10,FALSE)</f>
        <v>0</v>
      </c>
      <c r="I465" s="12">
        <f>H465+F465+G465</f>
        <v>5</v>
      </c>
      <c r="J465" s="11">
        <v>60142</v>
      </c>
      <c r="K465" s="58" t="s">
        <v>1122</v>
      </c>
      <c r="L465" s="8">
        <f>I465/J465*100000</f>
        <v>8.3136576768314985</v>
      </c>
      <c r="M465" s="7" t="str">
        <f>IF(L465=0,"Silencioso",IF(AND(L465&gt;0,L465&lt;100),"Baixa",IF(AND(L465&gt;=100,L465&lt;300),"Média",IF(AND(L465&gt;=300,L465&lt;500),"Alta",IF(L465&gt;=500,"Muito Alta","Avaliar")))))</f>
        <v>Baixa</v>
      </c>
      <c r="N465" s="7">
        <f>VLOOKUP($B465,LIRAa!$1:$1048576,3,FALSE)</f>
        <v>0.8</v>
      </c>
      <c r="O465" s="7">
        <f>VLOOKUP($B465,LIRAa!$1:$1048576,4,FALSE)</f>
        <v>1.2</v>
      </c>
      <c r="P465" s="7">
        <f>VLOOKUP($B465,LIRAa!$1:$1048576,5,FALSE)</f>
        <v>1.3</v>
      </c>
      <c r="S465" s="38"/>
    </row>
    <row r="466" spans="1:21" ht="15.75" x14ac:dyDescent="0.25">
      <c r="A466" s="42">
        <v>461</v>
      </c>
      <c r="B466" s="7">
        <v>314010</v>
      </c>
      <c r="C466" s="17" t="s">
        <v>1110</v>
      </c>
      <c r="D466" s="36" t="s">
        <v>22</v>
      </c>
      <c r="E466" s="36" t="s">
        <v>483</v>
      </c>
      <c r="F466" s="12">
        <f>VLOOKUP(A466,Dengue!$1:$1048576,10,FALSE)</f>
        <v>1</v>
      </c>
      <c r="G466" s="12">
        <f>VLOOKUP($A466,Chik!$1:$1048576,10,FALSE)</f>
        <v>0</v>
      </c>
      <c r="H466" s="12">
        <f>VLOOKUP($A466,zika!$1:$1048576,10,FALSE)</f>
        <v>0</v>
      </c>
      <c r="I466" s="12">
        <f>H466+F466+G466</f>
        <v>1</v>
      </c>
      <c r="J466" s="11">
        <v>4134</v>
      </c>
      <c r="K466" s="58" t="s">
        <v>1121</v>
      </c>
      <c r="L466" s="8">
        <f>I466/J466*100000</f>
        <v>24.189646831156264</v>
      </c>
      <c r="M466" s="7" t="str">
        <f>IF(L466=0,"Silencioso",IF(AND(L466&gt;0,L466&lt;100),"Baixa",IF(AND(L466&gt;=100,L466&lt;300),"Média",IF(AND(L466&gt;=300,L466&lt;500),"Alta",IF(L466&gt;=500,"Muito Alta","Avaliar")))))</f>
        <v>Baixa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21" ht="15.75" x14ac:dyDescent="0.25">
      <c r="A467" s="42">
        <v>462</v>
      </c>
      <c r="B467" s="7">
        <v>314015</v>
      </c>
      <c r="C467" s="17" t="s">
        <v>1108</v>
      </c>
      <c r="D467" s="36" t="s">
        <v>98</v>
      </c>
      <c r="E467" s="36" t="s">
        <v>484</v>
      </c>
      <c r="F467" s="12">
        <f>VLOOKUP(A467,Dengue!$1:$1048576,10,FALSE)</f>
        <v>3</v>
      </c>
      <c r="G467" s="12">
        <f>VLOOKUP($A467,Chik!$1:$1048576,10,FALSE)</f>
        <v>0</v>
      </c>
      <c r="H467" s="12">
        <f>VLOOKUP($A467,zika!$1:$1048576,10,FALSE)</f>
        <v>0</v>
      </c>
      <c r="I467" s="12">
        <f>H467+F467+G467</f>
        <v>3</v>
      </c>
      <c r="J467" s="11">
        <v>15207</v>
      </c>
      <c r="K467" s="58" t="s">
        <v>1121</v>
      </c>
      <c r="L467" s="8">
        <f>I467/J467*100000</f>
        <v>19.727756954034326</v>
      </c>
      <c r="M467" s="7" t="str">
        <f>IF(L467=0,"Silencioso",IF(AND(L467&gt;0,L467&lt;100),"Baixa",IF(AND(L467&gt;=100,L467&lt;300),"Média",IF(AND(L467&gt;=300,L467&lt;500),"Alta",IF(L467&gt;=500,"Muito Alta","Avaliar")))))</f>
        <v>Baixa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>
        <f>VLOOKUP($B467,LIRAa!$1:$1048576,5,FALSE)</f>
        <v>1.7</v>
      </c>
      <c r="S467" s="38"/>
    </row>
    <row r="468" spans="1:21" ht="15.75" x14ac:dyDescent="0.25">
      <c r="A468" s="42">
        <v>463</v>
      </c>
      <c r="B468" s="7">
        <v>314020</v>
      </c>
      <c r="C468" s="17" t="s">
        <v>1115</v>
      </c>
      <c r="D468" s="36" t="s">
        <v>57</v>
      </c>
      <c r="E468" s="36" t="s">
        <v>485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>H468+F468+G468</f>
        <v>0</v>
      </c>
      <c r="J468" s="11">
        <v>2959</v>
      </c>
      <c r="K468" s="58" t="s">
        <v>1121</v>
      </c>
      <c r="L468" s="8">
        <f>I468/J468*100000</f>
        <v>0</v>
      </c>
      <c r="M468" s="7" t="str">
        <f>IF(L468=0,"Silencioso",IF(AND(L468&gt;0,L468&lt;100),"Baixa",IF(AND(L468&gt;=100,L468&lt;300),"Média",IF(AND(L468&gt;=300,L468&lt;500),"Alta",IF(L468&gt;=500,"Muito Alta","Avaliar")))))</f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78"/>
      <c r="T468" s="78"/>
      <c r="U468" s="78"/>
    </row>
    <row r="469" spans="1:21" ht="15.75" x14ac:dyDescent="0.25">
      <c r="A469" s="42">
        <v>464</v>
      </c>
      <c r="B469" s="7">
        <v>314030</v>
      </c>
      <c r="C469" s="17" t="s">
        <v>1110</v>
      </c>
      <c r="D469" s="36" t="s">
        <v>20</v>
      </c>
      <c r="E469" s="36" t="s">
        <v>486</v>
      </c>
      <c r="F469" s="12">
        <f>VLOOKUP(A469,Dengue!$1:$1048576,10,FALSE)</f>
        <v>0</v>
      </c>
      <c r="G469" s="12">
        <f>VLOOKUP($A469,Chik!$1:$1048576,10,FALSE)</f>
        <v>0</v>
      </c>
      <c r="H469" s="12">
        <f>VLOOKUP($A469,zika!$1:$1048576,10,FALSE)</f>
        <v>0</v>
      </c>
      <c r="I469" s="12">
        <f>H469+F469+G469</f>
        <v>0</v>
      </c>
      <c r="J469" s="11">
        <v>4044</v>
      </c>
      <c r="K469" s="58" t="s">
        <v>1121</v>
      </c>
      <c r="L469" s="8">
        <f>I469/J469*100000</f>
        <v>0</v>
      </c>
      <c r="M469" s="7" t="str">
        <f>IF(L469=0,"Silencioso",IF(AND(L469&gt;0,L469&lt;100),"Baixa",IF(AND(L469&gt;=100,L469&lt;300),"Média",IF(AND(L469&gt;=300,L469&lt;500),"Alta",IF(L469&gt;=500,"Muito Alta","Avaliar")))))</f>
        <v>Silencioso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78"/>
      <c r="T469" s="78"/>
      <c r="U469" s="78"/>
    </row>
    <row r="470" spans="1:21" ht="15.75" x14ac:dyDescent="0.25">
      <c r="A470" s="42">
        <v>465</v>
      </c>
      <c r="B470" s="7">
        <v>314040</v>
      </c>
      <c r="C470" s="17" t="s">
        <v>1114</v>
      </c>
      <c r="D470" s="36" t="s">
        <v>36</v>
      </c>
      <c r="E470" s="36" t="s">
        <v>487</v>
      </c>
      <c r="F470" s="12">
        <f>VLOOKUP(A470,Dengue!$1:$1048576,10,FALSE)</f>
        <v>1</v>
      </c>
      <c r="G470" s="12">
        <f>VLOOKUP($A470,Chik!$1:$1048576,10,FALSE)</f>
        <v>0</v>
      </c>
      <c r="H470" s="12">
        <f>VLOOKUP($A470,zika!$1:$1048576,10,FALSE)</f>
        <v>0</v>
      </c>
      <c r="I470" s="12">
        <f>H470+F470+G470</f>
        <v>1</v>
      </c>
      <c r="J470" s="11">
        <v>2784</v>
      </c>
      <c r="K470" s="58" t="s">
        <v>1121</v>
      </c>
      <c r="L470" s="8">
        <f>I470/J470*100000</f>
        <v>35.919540229885058</v>
      </c>
      <c r="M470" s="7" t="str">
        <f>IF(L470=0,"Silencioso",IF(AND(L470&gt;0,L470&lt;100),"Baixa",IF(AND(L470&gt;=100,L470&lt;300),"Média",IF(AND(L470&gt;=300,L470&lt;500),"Alta",IF(L470&gt;=500,"Muito Alta","Avaliar")))))</f>
        <v>Baixa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78"/>
      <c r="T470" s="78"/>
      <c r="U470" s="78"/>
    </row>
    <row r="471" spans="1:21" ht="15.75" x14ac:dyDescent="0.25">
      <c r="A471" s="42">
        <v>466</v>
      </c>
      <c r="B471" s="7">
        <v>314050</v>
      </c>
      <c r="C471" s="17" t="s">
        <v>1112</v>
      </c>
      <c r="D471" s="36" t="s">
        <v>26</v>
      </c>
      <c r="E471" s="36" t="s">
        <v>488</v>
      </c>
      <c r="F471" s="12">
        <f>VLOOKUP(A471,Dengue!$1:$1048576,10,FALSE)</f>
        <v>11</v>
      </c>
      <c r="G471" s="12">
        <f>VLOOKUP($A471,Chik!$1:$1048576,10,FALSE)</f>
        <v>0</v>
      </c>
      <c r="H471" s="12">
        <f>VLOOKUP($A471,zika!$1:$1048576,10,FALSE)</f>
        <v>0</v>
      </c>
      <c r="I471" s="12">
        <f>H471+F471+G471</f>
        <v>11</v>
      </c>
      <c r="J471" s="11">
        <v>13330</v>
      </c>
      <c r="K471" s="58" t="s">
        <v>1121</v>
      </c>
      <c r="L471" s="8">
        <f>I471/J471*100000</f>
        <v>82.520630157539387</v>
      </c>
      <c r="M471" s="7" t="str">
        <f>IF(L471=0,"Silencioso",IF(AND(L471&gt;0,L471&lt;100),"Baixa",IF(AND(L471&gt;=100,L471&lt;300),"Média",IF(AND(L471&gt;=300,L471&lt;500),"Alta",IF(L471&gt;=500,"Muito Alta","Avaliar")))))</f>
        <v>Baixa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78"/>
      <c r="T471" s="78"/>
      <c r="U471" s="78"/>
    </row>
    <row r="472" spans="1:21" ht="15.75" x14ac:dyDescent="0.25">
      <c r="A472" s="42">
        <v>467</v>
      </c>
      <c r="B472" s="7">
        <v>314053</v>
      </c>
      <c r="C472" s="17" t="s">
        <v>1109</v>
      </c>
      <c r="D472" s="36" t="s">
        <v>14</v>
      </c>
      <c r="E472" s="36" t="s">
        <v>489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>H472+F472+G472</f>
        <v>0</v>
      </c>
      <c r="J472" s="11">
        <v>8299</v>
      </c>
      <c r="K472" s="58" t="s">
        <v>1121</v>
      </c>
      <c r="L472" s="8">
        <f>I472/J472*100000</f>
        <v>0</v>
      </c>
      <c r="M472" s="7" t="str">
        <f>IF(L472=0,"Silencioso",IF(AND(L472&gt;0,L472&lt;100),"Baixa",IF(AND(L472&gt;=100,L472&lt;300),"Média",IF(AND(L472&gt;=300,L472&lt;500),"Alta",IF(L472&gt;=500,"Muito Alta","Avaliar")))))</f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21" ht="15.75" x14ac:dyDescent="0.25">
      <c r="A473" s="42">
        <v>468</v>
      </c>
      <c r="B473" s="7">
        <v>314055</v>
      </c>
      <c r="C473" s="17" t="s">
        <v>1113</v>
      </c>
      <c r="D473" s="36" t="s">
        <v>30</v>
      </c>
      <c r="E473" s="36" t="s">
        <v>490</v>
      </c>
      <c r="F473" s="12">
        <f>VLOOKUP(A473,Dengue!$1:$1048576,10,FALSE)</f>
        <v>0</v>
      </c>
      <c r="G473" s="12">
        <f>VLOOKUP($A473,Chik!$1:$1048576,10,FALSE)</f>
        <v>0</v>
      </c>
      <c r="H473" s="12">
        <f>VLOOKUP($A473,zika!$1:$1048576,10,FALSE)</f>
        <v>0</v>
      </c>
      <c r="I473" s="12">
        <f>H473+F473+G473</f>
        <v>0</v>
      </c>
      <c r="J473" s="11">
        <v>8526</v>
      </c>
      <c r="K473" s="58" t="s">
        <v>1121</v>
      </c>
      <c r="L473" s="8">
        <f>I473/J473*100000</f>
        <v>0</v>
      </c>
      <c r="M473" s="7" t="str">
        <f>IF(L473=0,"Silencioso",IF(AND(L473&gt;0,L473&lt;100),"Baixa",IF(AND(L473&gt;=100,L473&lt;300),"Média",IF(AND(L473&gt;=300,L473&lt;500),"Alta",IF(L473&gt;=500,"Muito Alta","Avaliar")))))</f>
        <v>Silencioso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21" ht="15.75" x14ac:dyDescent="0.25">
      <c r="A474" s="42">
        <v>469</v>
      </c>
      <c r="B474" s="7">
        <v>314060</v>
      </c>
      <c r="C474" s="17" t="s">
        <v>1108</v>
      </c>
      <c r="D474" s="36" t="s">
        <v>53</v>
      </c>
      <c r="E474" s="36" t="s">
        <v>491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>H474+F474+G474</f>
        <v>0</v>
      </c>
      <c r="J474" s="11">
        <v>4482</v>
      </c>
      <c r="K474" s="58" t="s">
        <v>1121</v>
      </c>
      <c r="L474" s="8">
        <f>I474/J474*100000</f>
        <v>0</v>
      </c>
      <c r="M474" s="7" t="str">
        <f>IF(L474=0,"Silencioso",IF(AND(L474&gt;0,L474&lt;100),"Baixa",IF(AND(L474&gt;=100,L474&lt;300),"Média",IF(AND(L474&gt;=300,L474&lt;500),"Alta",IF(L474&gt;=500,"Muito Alta","Avaliar")))))</f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21" ht="15.75" x14ac:dyDescent="0.25">
      <c r="A475" s="42">
        <v>470</v>
      </c>
      <c r="B475" s="7">
        <v>314070</v>
      </c>
      <c r="C475" s="17" t="s">
        <v>1108</v>
      </c>
      <c r="D475" s="36" t="s">
        <v>98</v>
      </c>
      <c r="E475" s="36" t="s">
        <v>492</v>
      </c>
      <c r="F475" s="12">
        <f>VLOOKUP(A475,Dengue!$1:$1048576,10,FALSE)</f>
        <v>1</v>
      </c>
      <c r="G475" s="12">
        <f>VLOOKUP($A475,Chik!$1:$1048576,10,FALSE)</f>
        <v>0</v>
      </c>
      <c r="H475" s="12">
        <f>VLOOKUP($A475,zika!$1:$1048576,10,FALSE)</f>
        <v>0</v>
      </c>
      <c r="I475" s="12">
        <f>H475+F475+G475</f>
        <v>1</v>
      </c>
      <c r="J475" s="11">
        <v>30798</v>
      </c>
      <c r="K475" s="58" t="s">
        <v>1122</v>
      </c>
      <c r="L475" s="8">
        <f>I475/J475*100000</f>
        <v>3.2469640885771804</v>
      </c>
      <c r="M475" s="7" t="str">
        <f>IF(L475=0,"Silencioso",IF(AND(L475&gt;0,L475&lt;100),"Baixa",IF(AND(L475&gt;=100,L475&lt;300),"Média",IF(AND(L475&gt;=300,L475&lt;500),"Alta",IF(L475&gt;=500,"Muito Alta","Avaliar")))))</f>
        <v>Baixa</v>
      </c>
      <c r="N475" s="7">
        <f>VLOOKUP($B475,LIRAa!$1:$1048576,3,FALSE)</f>
        <v>0.2</v>
      </c>
      <c r="O475" s="7">
        <f>VLOOKUP($B475,LIRAa!$1:$1048576,4,FALSE)</f>
        <v>1.9</v>
      </c>
      <c r="P475" s="7">
        <f>VLOOKUP($B475,LIRAa!$1:$1048576,5,FALSE)</f>
        <v>0.9</v>
      </c>
      <c r="S475" s="38"/>
    </row>
    <row r="476" spans="1:21" ht="15.75" x14ac:dyDescent="0.25">
      <c r="A476" s="42">
        <v>471</v>
      </c>
      <c r="B476" s="7">
        <v>317150</v>
      </c>
      <c r="C476" s="17" t="s">
        <v>1110</v>
      </c>
      <c r="D476" s="36" t="s">
        <v>22</v>
      </c>
      <c r="E476" s="36" t="s">
        <v>493</v>
      </c>
      <c r="F476" s="12">
        <f>VLOOKUP(A476,Dengue!$1:$1048576,10,FALSE)</f>
        <v>0</v>
      </c>
      <c r="G476" s="12">
        <f>VLOOKUP($A476,Chik!$1:$1048576,10,FALSE)</f>
        <v>0</v>
      </c>
      <c r="H476" s="12">
        <f>VLOOKUP($A476,zika!$1:$1048576,10,FALSE)</f>
        <v>0</v>
      </c>
      <c r="I476" s="12">
        <f>H476+F476+G476</f>
        <v>0</v>
      </c>
      <c r="J476" s="11">
        <v>3227</v>
      </c>
      <c r="K476" s="58" t="s">
        <v>1121</v>
      </c>
      <c r="L476" s="8">
        <f>I476/J476*100000</f>
        <v>0</v>
      </c>
      <c r="M476" s="7" t="str">
        <f>IF(L476=0,"Silencioso",IF(AND(L476&gt;0,L476&lt;100),"Baixa",IF(AND(L476&gt;=100,L476&lt;300),"Média",IF(AND(L476&gt;=300,L476&lt;500),"Alta",IF(L476&gt;=500,"Muito Alta","Avaliar")))))</f>
        <v>Silencioso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21" ht="15.75" x14ac:dyDescent="0.25">
      <c r="A477" s="42">
        <v>472</v>
      </c>
      <c r="B477" s="7">
        <v>314080</v>
      </c>
      <c r="C477" s="17" t="s">
        <v>1115</v>
      </c>
      <c r="D477" s="36" t="s">
        <v>57</v>
      </c>
      <c r="E477" s="36" t="s">
        <v>494</v>
      </c>
      <c r="F477" s="12">
        <f>VLOOKUP(A477,Dengue!$1:$1048576,10,FALSE)</f>
        <v>0</v>
      </c>
      <c r="G477" s="12">
        <f>VLOOKUP($A477,Chik!$1:$1048576,10,FALSE)</f>
        <v>0</v>
      </c>
      <c r="H477" s="12">
        <f>VLOOKUP($A477,zika!$1:$1048576,10,FALSE)</f>
        <v>0</v>
      </c>
      <c r="I477" s="12">
        <f>H477+F477+G477</f>
        <v>0</v>
      </c>
      <c r="J477" s="11">
        <v>14385</v>
      </c>
      <c r="K477" s="58" t="s">
        <v>1121</v>
      </c>
      <c r="L477" s="8">
        <f>I477/J477*100000</f>
        <v>0</v>
      </c>
      <c r="M477" s="7" t="str">
        <f>IF(L477=0,"Silencioso",IF(AND(L477&gt;0,L477&lt;100),"Baixa",IF(AND(L477&gt;=100,L477&lt;300),"Média",IF(AND(L477&gt;=300,L477&lt;500),"Alta",IF(L477&gt;=500,"Muito Alta","Avaliar")))))</f>
        <v>Silencioso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21" ht="15.75" x14ac:dyDescent="0.25">
      <c r="A478" s="42">
        <v>473</v>
      </c>
      <c r="B478" s="7">
        <v>314085</v>
      </c>
      <c r="C478" s="17" t="s">
        <v>1118</v>
      </c>
      <c r="D478" s="36" t="s">
        <v>102</v>
      </c>
      <c r="E478" s="36" t="s">
        <v>495</v>
      </c>
      <c r="F478" s="12">
        <f>VLOOKUP(A478,Dengue!$1:$1048576,10,FALSE)</f>
        <v>4</v>
      </c>
      <c r="G478" s="12">
        <f>VLOOKUP($A478,Chik!$1:$1048576,10,FALSE)</f>
        <v>0</v>
      </c>
      <c r="H478" s="12">
        <f>VLOOKUP($A478,zika!$1:$1048576,10,FALSE)</f>
        <v>0</v>
      </c>
      <c r="I478" s="12">
        <f>H478+F478+G478</f>
        <v>4</v>
      </c>
      <c r="J478" s="11">
        <v>11050</v>
      </c>
      <c r="K478" s="58" t="s">
        <v>1121</v>
      </c>
      <c r="L478" s="8">
        <f>I478/J478*100000</f>
        <v>36.199095022624434</v>
      </c>
      <c r="M478" s="7" t="str">
        <f>IF(L478=0,"Silencioso",IF(AND(L478&gt;0,L478&lt;100),"Baixa",IF(AND(L478&gt;=100,L478&lt;300),"Média",IF(AND(L478&gt;=300,L478&lt;500),"Alta",IF(L478&gt;=500,"Muito Alta","Avaliar")))))</f>
        <v>Baixa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>
        <f>VLOOKUP($B478,LIRAa!$1:$1048576,5,FALSE)</f>
        <v>1.6</v>
      </c>
      <c r="S478" s="38"/>
    </row>
    <row r="479" spans="1:21" ht="15.75" x14ac:dyDescent="0.25">
      <c r="A479" s="42">
        <v>474</v>
      </c>
      <c r="B479" s="7">
        <v>314090</v>
      </c>
      <c r="C479" s="17" t="s">
        <v>1109</v>
      </c>
      <c r="D479" s="36" t="s">
        <v>14</v>
      </c>
      <c r="E479" s="36" t="s">
        <v>496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>H479+F479+G479</f>
        <v>0</v>
      </c>
      <c r="J479" s="11">
        <v>18808</v>
      </c>
      <c r="K479" s="58" t="s">
        <v>1121</v>
      </c>
      <c r="L479" s="8">
        <f>I479/J479*100000</f>
        <v>0</v>
      </c>
      <c r="M479" s="7" t="str">
        <f>IF(L479=0,"Silencioso",IF(AND(L479&gt;0,L479&lt;100),"Baixa",IF(AND(L479&gt;=100,L479&lt;300),"Média",IF(AND(L479&gt;=300,L479&lt;500),"Alta",IF(L479&gt;=500,"Muito Alta","Avaliar")))))</f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21" ht="15.75" x14ac:dyDescent="0.25">
      <c r="A480" s="42">
        <v>475</v>
      </c>
      <c r="B480" s="7">
        <v>314100</v>
      </c>
      <c r="C480" s="17" t="s">
        <v>1118</v>
      </c>
      <c r="D480" s="36" t="s">
        <v>102</v>
      </c>
      <c r="E480" s="36" t="s">
        <v>497</v>
      </c>
      <c r="F480" s="12">
        <f>VLOOKUP(A480,Dengue!$1:$1048576,10,FALSE)</f>
        <v>1</v>
      </c>
      <c r="G480" s="12">
        <f>VLOOKUP($A480,Chik!$1:$1048576,10,FALSE)</f>
        <v>0</v>
      </c>
      <c r="H480" s="12">
        <f>VLOOKUP($A480,zika!$1:$1048576,10,FALSE)</f>
        <v>0</v>
      </c>
      <c r="I480" s="12">
        <f>H480+F480+G480</f>
        <v>1</v>
      </c>
      <c r="J480" s="11">
        <v>12508</v>
      </c>
      <c r="K480" s="58" t="s">
        <v>1121</v>
      </c>
      <c r="L480" s="8">
        <f>I480/J480*100000</f>
        <v>7.9948832747041898</v>
      </c>
      <c r="M480" s="7" t="str">
        <f>IF(L480=0,"Silencioso",IF(AND(L480&gt;0,L480&lt;100),"Baixa",IF(AND(L480&gt;=100,L480&lt;300),"Média",IF(AND(L480&gt;=300,L480&lt;500),"Alta",IF(L480&gt;=500,"Muito Alta","Avaliar")))))</f>
        <v>Baixa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>
        <f>VLOOKUP($B480,LIRAa!$1:$1048576,5,FALSE)</f>
        <v>4.5</v>
      </c>
      <c r="S480" s="38"/>
    </row>
    <row r="481" spans="1:19" ht="15.75" x14ac:dyDescent="0.25">
      <c r="A481" s="42">
        <v>476</v>
      </c>
      <c r="B481" s="7">
        <v>314110</v>
      </c>
      <c r="C481" s="17" t="s">
        <v>1108</v>
      </c>
      <c r="D481" s="36" t="s">
        <v>98</v>
      </c>
      <c r="E481" s="36" t="s">
        <v>498</v>
      </c>
      <c r="F481" s="12">
        <f>VLOOKUP(A481,Dengue!$1:$1048576,10,FALSE)</f>
        <v>9</v>
      </c>
      <c r="G481" s="12">
        <f>VLOOKUP($A481,Chik!$1:$1048576,10,FALSE)</f>
        <v>0</v>
      </c>
      <c r="H481" s="12">
        <f>VLOOKUP($A481,zika!$1:$1048576,10,FALSE)</f>
        <v>0</v>
      </c>
      <c r="I481" s="12">
        <f>H481+F481+G481</f>
        <v>9</v>
      </c>
      <c r="J481" s="11">
        <v>37473</v>
      </c>
      <c r="K481" s="58" t="s">
        <v>1122</v>
      </c>
      <c r="L481" s="8">
        <f>I481/J481*100000</f>
        <v>24.017292450564405</v>
      </c>
      <c r="M481" s="7" t="str">
        <f>IF(L481=0,"Silencioso",IF(AND(L481&gt;0,L481&lt;100),"Baixa",IF(AND(L481&gt;=100,L481&lt;300),"Média",IF(AND(L481&gt;=300,L481&lt;500),"Alta",IF(L481&gt;=500,"Muito Alta","Avaliar")))))</f>
        <v>Baixa</v>
      </c>
      <c r="N481" s="7">
        <f>VLOOKUP($B481,LIRAa!$1:$1048576,3,FALSE)</f>
        <v>1.8</v>
      </c>
      <c r="O481" s="7">
        <f>VLOOKUP($B481,LIRAa!$1:$1048576,4,FALSE)</f>
        <v>4.2</v>
      </c>
      <c r="P481" s="7">
        <f>VLOOKUP($B481,LIRAa!$1:$1048576,5,FALSE)</f>
        <v>7.1</v>
      </c>
      <c r="S481" s="38"/>
    </row>
    <row r="482" spans="1:19" ht="15.75" x14ac:dyDescent="0.25">
      <c r="A482" s="42">
        <v>477</v>
      </c>
      <c r="B482" s="7">
        <v>314120</v>
      </c>
      <c r="C482" s="17" t="s">
        <v>1117</v>
      </c>
      <c r="D482" s="36" t="s">
        <v>71</v>
      </c>
      <c r="E482" s="36" t="s">
        <v>499</v>
      </c>
      <c r="F482" s="12">
        <f>VLOOKUP(A482,Dengue!$1:$1048576,10,FALSE)</f>
        <v>0</v>
      </c>
      <c r="G482" s="12">
        <f>VLOOKUP($A482,Chik!$1:$1048576,10,FALSE)</f>
        <v>0</v>
      </c>
      <c r="H482" s="12">
        <f>VLOOKUP($A482,zika!$1:$1048576,10,FALSE)</f>
        <v>0</v>
      </c>
      <c r="I482" s="12">
        <f>H482+F482+G482</f>
        <v>0</v>
      </c>
      <c r="J482" s="11">
        <v>3758</v>
      </c>
      <c r="K482" s="58" t="s">
        <v>1121</v>
      </c>
      <c r="L482" s="8">
        <f>I482/J482*100000</f>
        <v>0</v>
      </c>
      <c r="M482" s="7" t="str">
        <f>IF(L482=0,"Silencioso",IF(AND(L482&gt;0,L482&lt;100),"Baixa",IF(AND(L482&gt;=100,L482&lt;300),"Média",IF(AND(L482&gt;=300,L482&lt;500),"Alta",IF(L482&gt;=500,"Muito Alta","Avaliar")))))</f>
        <v>Silencioso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19" ht="15.75" x14ac:dyDescent="0.25">
      <c r="A483" s="42">
        <v>478</v>
      </c>
      <c r="B483" s="7">
        <v>314130</v>
      </c>
      <c r="C483" s="17" t="s">
        <v>1112</v>
      </c>
      <c r="D483" s="36" t="s">
        <v>26</v>
      </c>
      <c r="E483" s="36" t="s">
        <v>500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>H483+F483+G483</f>
        <v>0</v>
      </c>
      <c r="J483" s="11">
        <v>3771</v>
      </c>
      <c r="K483" s="58" t="s">
        <v>1121</v>
      </c>
      <c r="L483" s="8">
        <f>I483/J483*100000</f>
        <v>0</v>
      </c>
      <c r="M483" s="7" t="str">
        <f>IF(L483=0,"Silencioso",IF(AND(L483&gt;0,L483&lt;100),"Baixa",IF(AND(L483&gt;=100,L483&lt;300),"Média",IF(AND(L483&gt;=300,L483&lt;500),"Alta",IF(L483&gt;=500,"Muito Alta","Avaliar")))))</f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19" ht="15.75" x14ac:dyDescent="0.25">
      <c r="A484" s="42">
        <v>479</v>
      </c>
      <c r="B484" s="7">
        <v>314140</v>
      </c>
      <c r="C484" s="17" t="s">
        <v>1113</v>
      </c>
      <c r="D484" s="36" t="s">
        <v>30</v>
      </c>
      <c r="E484" s="36" t="s">
        <v>501</v>
      </c>
      <c r="F484" s="12">
        <f>VLOOKUP(A484,Dengue!$1:$1048576,10,FALSE)</f>
        <v>146</v>
      </c>
      <c r="G484" s="12">
        <f>VLOOKUP($A484,Chik!$1:$1048576,10,FALSE)</f>
        <v>0</v>
      </c>
      <c r="H484" s="12">
        <f>VLOOKUP($A484,zika!$1:$1048576,10,FALSE)</f>
        <v>1</v>
      </c>
      <c r="I484" s="12">
        <f>H484+F484+G484</f>
        <v>147</v>
      </c>
      <c r="J484" s="11">
        <v>20882</v>
      </c>
      <c r="K484" s="58" t="s">
        <v>1121</v>
      </c>
      <c r="L484" s="8">
        <f>I484/J484*100000</f>
        <v>703.95555981227847</v>
      </c>
      <c r="M484" s="7" t="str">
        <f>IF(L484=0,"Silencioso",IF(AND(L484&gt;0,L484&lt;100),"Baixa",IF(AND(L484&gt;=100,L484&lt;300),"Média",IF(AND(L484&gt;=300,L484&lt;500),"Alta",IF(L484&gt;=500,"Muito Alta","Avaliar")))))</f>
        <v>Muito Alta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38"/>
    </row>
    <row r="485" spans="1:19" ht="15.75" x14ac:dyDescent="0.25">
      <c r="A485" s="42">
        <v>480</v>
      </c>
      <c r="B485" s="7">
        <v>314150</v>
      </c>
      <c r="C485" s="17" t="s">
        <v>1110</v>
      </c>
      <c r="D485" s="36" t="s">
        <v>22</v>
      </c>
      <c r="E485" s="36" t="s">
        <v>502</v>
      </c>
      <c r="F485" s="12">
        <f>VLOOKUP(A485,Dengue!$1:$1048576,10,FALSE)</f>
        <v>3</v>
      </c>
      <c r="G485" s="12">
        <f>VLOOKUP($A485,Chik!$1:$1048576,10,FALSE)</f>
        <v>0</v>
      </c>
      <c r="H485" s="12">
        <f>VLOOKUP($A485,zika!$1:$1048576,10,FALSE)</f>
        <v>0</v>
      </c>
      <c r="I485" s="12">
        <f>H485+F485+G485</f>
        <v>3</v>
      </c>
      <c r="J485" s="11">
        <v>6446</v>
      </c>
      <c r="K485" s="58" t="s">
        <v>1121</v>
      </c>
      <c r="L485" s="8">
        <f>I485/J485*100000</f>
        <v>46.540490226497049</v>
      </c>
      <c r="M485" s="7" t="str">
        <f>IF(L485=0,"Silencioso",IF(AND(L485&gt;0,L485&lt;100),"Baixa",IF(AND(L485&gt;=100,L485&lt;300),"Média",IF(AND(L485&gt;=300,L485&lt;500),"Alta",IF(L485&gt;=500,"Muito Alta","Avaliar")))))</f>
        <v>Baixa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19" ht="15.75" x14ac:dyDescent="0.25">
      <c r="A486" s="42">
        <v>481</v>
      </c>
      <c r="B486" s="7">
        <v>314160</v>
      </c>
      <c r="C486" s="17" t="s">
        <v>1115</v>
      </c>
      <c r="D486" s="36" t="s">
        <v>62</v>
      </c>
      <c r="E486" s="36" t="s">
        <v>503</v>
      </c>
      <c r="F486" s="12">
        <f>VLOOKUP(A486,Dengue!$1:$1048576,10,FALSE)</f>
        <v>4</v>
      </c>
      <c r="G486" s="12">
        <f>VLOOKUP($A486,Chik!$1:$1048576,10,FALSE)</f>
        <v>0</v>
      </c>
      <c r="H486" s="12">
        <f>VLOOKUP($A486,zika!$1:$1048576,10,FALSE)</f>
        <v>0</v>
      </c>
      <c r="I486" s="12">
        <f>H486+F486+G486</f>
        <v>4</v>
      </c>
      <c r="J486" s="11">
        <v>10720</v>
      </c>
      <c r="K486" s="58" t="s">
        <v>1121</v>
      </c>
      <c r="L486" s="8">
        <f>I486/J486*100000</f>
        <v>37.313432835820898</v>
      </c>
      <c r="M486" s="7" t="str">
        <f>IF(L486=0,"Silencioso",IF(AND(L486&gt;0,L486&lt;100),"Baixa",IF(AND(L486&gt;=100,L486&lt;300),"Média",IF(AND(L486&gt;=300,L486&lt;500),"Alta",IF(L486&gt;=500,"Muito Alta","Avaliar")))))</f>
        <v>Baixa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19" ht="15.75" x14ac:dyDescent="0.25">
      <c r="A487" s="42">
        <v>482</v>
      </c>
      <c r="B487" s="7">
        <v>314170</v>
      </c>
      <c r="C487" s="17" t="s">
        <v>1110</v>
      </c>
      <c r="D487" s="36" t="s">
        <v>20</v>
      </c>
      <c r="E487" s="36" t="s">
        <v>504</v>
      </c>
      <c r="F487" s="12">
        <f>VLOOKUP(A487,Dengue!$1:$1048576,10,FALSE)</f>
        <v>3</v>
      </c>
      <c r="G487" s="12">
        <f>VLOOKUP($A487,Chik!$1:$1048576,10,FALSE)</f>
        <v>0</v>
      </c>
      <c r="H487" s="12">
        <f>VLOOKUP($A487,zika!$1:$1048576,10,FALSE)</f>
        <v>0</v>
      </c>
      <c r="I487" s="12">
        <f>H487+F487+G487</f>
        <v>3</v>
      </c>
      <c r="J487" s="11">
        <v>5666</v>
      </c>
      <c r="K487" s="58" t="s">
        <v>1121</v>
      </c>
      <c r="L487" s="8">
        <f>I487/J487*100000</f>
        <v>52.947405577126723</v>
      </c>
      <c r="M487" s="7" t="str">
        <f>IF(L487=0,"Silencioso",IF(AND(L487&gt;0,L487&lt;100),"Baixa",IF(AND(L487&gt;=100,L487&lt;300),"Média",IF(AND(L487&gt;=300,L487&lt;500),"Alta",IF(L487&gt;=500,"Muito Alta","Avaliar")))))</f>
        <v>Baixa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19" ht="15.75" x14ac:dyDescent="0.25">
      <c r="A488" s="42">
        <v>483</v>
      </c>
      <c r="B488" s="7">
        <v>314180</v>
      </c>
      <c r="C488" s="17" t="s">
        <v>432</v>
      </c>
      <c r="D488" s="36" t="s">
        <v>53</v>
      </c>
      <c r="E488" s="36" t="s">
        <v>505</v>
      </c>
      <c r="F488" s="12">
        <f>VLOOKUP(A488,Dengue!$1:$1048576,10,FALSE)</f>
        <v>2</v>
      </c>
      <c r="G488" s="12">
        <f>VLOOKUP($A488,Chik!$1:$1048576,10,FALSE)</f>
        <v>0</v>
      </c>
      <c r="H488" s="12">
        <f>VLOOKUP($A488,zika!$1:$1048576,10,FALSE)</f>
        <v>0</v>
      </c>
      <c r="I488" s="12">
        <f>H488+F488+G488</f>
        <v>2</v>
      </c>
      <c r="J488" s="11">
        <v>31471</v>
      </c>
      <c r="K488" s="58" t="s">
        <v>1122</v>
      </c>
      <c r="L488" s="8">
        <f>I488/J488*100000</f>
        <v>6.3550570366369046</v>
      </c>
      <c r="M488" s="7" t="str">
        <f>IF(L488=0,"Silencioso",IF(AND(L488&gt;0,L488&lt;100),"Baixa",IF(AND(L488&gt;=100,L488&lt;300),"Média",IF(AND(L488&gt;=300,L488&lt;500),"Alta",IF(L488&gt;=500,"Muito Alta","Avaliar")))))</f>
        <v>Baixa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19" ht="15.75" x14ac:dyDescent="0.25">
      <c r="A489" s="42">
        <v>484</v>
      </c>
      <c r="B489" s="7">
        <v>314190</v>
      </c>
      <c r="C489" s="17" t="s">
        <v>1114</v>
      </c>
      <c r="D489" s="36" t="s">
        <v>33</v>
      </c>
      <c r="E489" s="36" t="s">
        <v>506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>H489+F489+G489</f>
        <v>0</v>
      </c>
      <c r="J489" s="11">
        <v>3896</v>
      </c>
      <c r="K489" s="58" t="s">
        <v>1121</v>
      </c>
      <c r="L489" s="8">
        <f>I489/J489*100000</f>
        <v>0</v>
      </c>
      <c r="M489" s="7" t="str">
        <f>IF(L489=0,"Silencioso",IF(AND(L489&gt;0,L489&lt;100),"Baixa",IF(AND(L489&gt;=100,L489&lt;300),"Média",IF(AND(L489&gt;=300,L489&lt;500),"Alta",IF(L489&gt;=500,"Muito Alta","Avaliar")))))</f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19" ht="15.75" x14ac:dyDescent="0.25">
      <c r="A490" s="42">
        <v>485</v>
      </c>
      <c r="B490" s="7">
        <v>314200</v>
      </c>
      <c r="C490" s="17" t="s">
        <v>1118</v>
      </c>
      <c r="D490" s="36" t="s">
        <v>121</v>
      </c>
      <c r="E490" s="36" t="s">
        <v>507</v>
      </c>
      <c r="F490" s="12">
        <f>VLOOKUP(A490,Dengue!$1:$1048576,10,FALSE)</f>
        <v>8</v>
      </c>
      <c r="G490" s="12">
        <f>VLOOKUP($A490,Chik!$1:$1048576,10,FALSE)</f>
        <v>0</v>
      </c>
      <c r="H490" s="12">
        <f>VLOOKUP($A490,zika!$1:$1048576,10,FALSE)</f>
        <v>1</v>
      </c>
      <c r="I490" s="12">
        <f>H490+F490+G490</f>
        <v>9</v>
      </c>
      <c r="J490" s="11">
        <v>13557</v>
      </c>
      <c r="K490" s="58" t="s">
        <v>1121</v>
      </c>
      <c r="L490" s="8">
        <f>I490/J490*100000</f>
        <v>66.386368665633981</v>
      </c>
      <c r="M490" s="7" t="str">
        <f>IF(L490=0,"Silencioso",IF(AND(L490&gt;0,L490&lt;100),"Baixa",IF(AND(L490&gt;=100,L490&lt;300),"Média",IF(AND(L490&gt;=300,L490&lt;500),"Alta",IF(L490&gt;=500,"Muito Alta","Avaliar")))))</f>
        <v>Baixa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19" ht="15.75" x14ac:dyDescent="0.25">
      <c r="A491" s="42">
        <v>486</v>
      </c>
      <c r="B491" s="7">
        <v>314210</v>
      </c>
      <c r="C491" s="17" t="s">
        <v>1115</v>
      </c>
      <c r="D491" s="36" t="s">
        <v>62</v>
      </c>
      <c r="E491" s="36" t="s">
        <v>508</v>
      </c>
      <c r="F491" s="12">
        <f>VLOOKUP(A491,Dengue!$1:$1048576,10,FALSE)</f>
        <v>2</v>
      </c>
      <c r="G491" s="12">
        <f>VLOOKUP($A491,Chik!$1:$1048576,10,FALSE)</f>
        <v>0</v>
      </c>
      <c r="H491" s="12">
        <f>VLOOKUP($A491,zika!$1:$1048576,10,FALSE)</f>
        <v>0</v>
      </c>
      <c r="I491" s="12">
        <f>H491+F491+G491</f>
        <v>2</v>
      </c>
      <c r="J491" s="11">
        <v>10721</v>
      </c>
      <c r="K491" s="58" t="s">
        <v>1121</v>
      </c>
      <c r="L491" s="8">
        <f>I491/J491*100000</f>
        <v>18.654976214905325</v>
      </c>
      <c r="M491" s="7" t="str">
        <f>IF(L491=0,"Silencioso",IF(AND(L491&gt;0,L491&lt;100),"Baixa",IF(AND(L491&gt;=100,L491&lt;300),"Média",IF(AND(L491&gt;=300,L491&lt;500),"Alta",IF(L491&gt;=500,"Muito Alta","Avaliar")))))</f>
        <v>Baixa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19" ht="15.75" x14ac:dyDescent="0.25">
      <c r="A492" s="42">
        <v>487</v>
      </c>
      <c r="B492" s="7">
        <v>314220</v>
      </c>
      <c r="C492" s="17" t="s">
        <v>1115</v>
      </c>
      <c r="D492" s="36" t="s">
        <v>62</v>
      </c>
      <c r="E492" s="36" t="s">
        <v>509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>H492+F492+G492</f>
        <v>0</v>
      </c>
      <c r="J492" s="11">
        <v>14913</v>
      </c>
      <c r="K492" s="58" t="s">
        <v>1121</v>
      </c>
      <c r="L492" s="8">
        <f>I492/J492*100000</f>
        <v>0</v>
      </c>
      <c r="M492" s="7" t="str">
        <f>IF(L492=0,"Silencioso",IF(AND(L492&gt;0,L492&lt;100),"Baixa",IF(AND(L492&gt;=100,L492&lt;300),"Média",IF(AND(L492&gt;=300,L492&lt;500),"Alta",IF(L492&gt;=500,"Muito Alta","Avaliar")))))</f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19" ht="15.75" x14ac:dyDescent="0.25">
      <c r="A493" s="42">
        <v>488</v>
      </c>
      <c r="B493" s="7">
        <v>314225</v>
      </c>
      <c r="C493" s="17" t="s">
        <v>1118</v>
      </c>
      <c r="D493" s="36" t="s">
        <v>121</v>
      </c>
      <c r="E493" s="36" t="s">
        <v>510</v>
      </c>
      <c r="F493" s="12">
        <f>VLOOKUP(A493,Dengue!$1:$1048576,10,FALSE)</f>
        <v>0</v>
      </c>
      <c r="G493" s="12">
        <f>VLOOKUP($A493,Chik!$1:$1048576,10,FALSE)</f>
        <v>0</v>
      </c>
      <c r="H493" s="12">
        <f>VLOOKUP($A493,zika!$1:$1048576,10,FALSE)</f>
        <v>0</v>
      </c>
      <c r="I493" s="12">
        <f>H493+F493+G493</f>
        <v>0</v>
      </c>
      <c r="J493" s="11">
        <v>4861</v>
      </c>
      <c r="K493" s="58" t="s">
        <v>1121</v>
      </c>
      <c r="L493" s="8">
        <f>I493/J493*100000</f>
        <v>0</v>
      </c>
      <c r="M493" s="7" t="str">
        <f>IF(L493=0,"Silencioso",IF(AND(L493&gt;0,L493&lt;100),"Baixa",IF(AND(L493&gt;=100,L493&lt;300),"Média",IF(AND(L493&gt;=300,L493&lt;500),"Alta",IF(L493&gt;=500,"Muito Alta","Avaliar")))))</f>
        <v>Silencioso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38"/>
    </row>
    <row r="494" spans="1:19" ht="15.75" x14ac:dyDescent="0.25">
      <c r="A494" s="42">
        <v>489</v>
      </c>
      <c r="B494" s="7">
        <v>314230</v>
      </c>
      <c r="C494" s="17" t="s">
        <v>1108</v>
      </c>
      <c r="D494" s="36" t="s">
        <v>98</v>
      </c>
      <c r="E494" s="36" t="s">
        <v>511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>H494+F494+G494</f>
        <v>0</v>
      </c>
      <c r="J494" s="11">
        <v>4904</v>
      </c>
      <c r="K494" s="58" t="s">
        <v>1121</v>
      </c>
      <c r="L494" s="8">
        <f>I494/J494*100000</f>
        <v>0</v>
      </c>
      <c r="M494" s="7" t="str">
        <f>IF(L494=0,"Silencioso",IF(AND(L494&gt;0,L494&lt;100),"Baixa",IF(AND(L494&gt;=100,L494&lt;300),"Média",IF(AND(L494&gt;=300,L494&lt;500),"Alta",IF(L494&gt;=500,"Muito Alta","Avaliar")))))</f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38"/>
    </row>
    <row r="495" spans="1:19" ht="15.75" x14ac:dyDescent="0.25">
      <c r="A495" s="42">
        <v>490</v>
      </c>
      <c r="B495" s="7">
        <v>314240</v>
      </c>
      <c r="C495" s="17" t="s">
        <v>1112</v>
      </c>
      <c r="D495" s="36" t="s">
        <v>26</v>
      </c>
      <c r="E495" s="36" t="s">
        <v>512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>H495+F495+G495</f>
        <v>0</v>
      </c>
      <c r="J495" s="11">
        <v>7479</v>
      </c>
      <c r="K495" s="58" t="s">
        <v>1121</v>
      </c>
      <c r="L495" s="8">
        <f>I495/J495*100000</f>
        <v>0</v>
      </c>
      <c r="M495" s="7" t="str">
        <f>IF(L495=0,"Silencioso",IF(AND(L495&gt;0,L495&lt;100),"Baixa",IF(AND(L495&gt;=100,L495&lt;300),"Média",IF(AND(L495&gt;=300,L495&lt;500),"Alta",IF(L495&gt;=500,"Muito Alta","Avaliar")))))</f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38"/>
    </row>
    <row r="496" spans="1:19" ht="15.75" x14ac:dyDescent="0.25">
      <c r="A496" s="42">
        <v>491</v>
      </c>
      <c r="B496" s="7">
        <v>314250</v>
      </c>
      <c r="C496" s="17" t="s">
        <v>1108</v>
      </c>
      <c r="D496" s="36" t="s">
        <v>11</v>
      </c>
      <c r="E496" s="36" t="s">
        <v>513</v>
      </c>
      <c r="F496" s="12">
        <f>VLOOKUP(A496,Dengue!$1:$1048576,10,FALSE)</f>
        <v>0</v>
      </c>
      <c r="G496" s="12">
        <f>VLOOKUP($A496,Chik!$1:$1048576,10,FALSE)</f>
        <v>0</v>
      </c>
      <c r="H496" s="12">
        <f>VLOOKUP($A496,zika!$1:$1048576,10,FALSE)</f>
        <v>0</v>
      </c>
      <c r="I496" s="12">
        <f>H496+F496+G496</f>
        <v>0</v>
      </c>
      <c r="J496" s="11">
        <v>2240</v>
      </c>
      <c r="K496" s="58" t="s">
        <v>1121</v>
      </c>
      <c r="L496" s="8">
        <f>I496/J496*100000</f>
        <v>0</v>
      </c>
      <c r="M496" s="7" t="str">
        <f>IF(L496=0,"Silencioso",IF(AND(L496&gt;0,L496&lt;100),"Baixa",IF(AND(L496&gt;=100,L496&lt;300),"Média",IF(AND(L496&gt;=300,L496&lt;500),"Alta",IF(L496&gt;=500,"Muito Alta","Avaliar")))))</f>
        <v>Silencioso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19" ht="15.75" x14ac:dyDescent="0.25">
      <c r="A497" s="42">
        <v>492</v>
      </c>
      <c r="B497" s="7">
        <v>314260</v>
      </c>
      <c r="C497" s="17" t="s">
        <v>1114</v>
      </c>
      <c r="D497" s="36" t="s">
        <v>33</v>
      </c>
      <c r="E497" s="36" t="s">
        <v>514</v>
      </c>
      <c r="F497" s="12">
        <f>VLOOKUP(A497,Dengue!$1:$1048576,10,FALSE)</f>
        <v>2</v>
      </c>
      <c r="G497" s="12">
        <f>VLOOKUP($A497,Chik!$1:$1048576,10,FALSE)</f>
        <v>0</v>
      </c>
      <c r="H497" s="12">
        <f>VLOOKUP($A497,zika!$1:$1048576,10,FALSE)</f>
        <v>0</v>
      </c>
      <c r="I497" s="12">
        <f>H497+F497+G497</f>
        <v>2</v>
      </c>
      <c r="J497" s="11">
        <v>8648</v>
      </c>
      <c r="K497" s="58" t="s">
        <v>1121</v>
      </c>
      <c r="L497" s="8">
        <f>I497/J497*100000</f>
        <v>23.126734505087882</v>
      </c>
      <c r="M497" s="7" t="str">
        <f>IF(L497=0,"Silencioso",IF(AND(L497&gt;0,L497&lt;100),"Baixa",IF(AND(L497&gt;=100,L497&lt;300),"Média",IF(AND(L497&gt;=300,L497&lt;500),"Alta",IF(L497&gt;=500,"Muito Alta","Avaliar")))))</f>
        <v>Baixa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19" ht="15.75" x14ac:dyDescent="0.25">
      <c r="A498" s="42">
        <v>493</v>
      </c>
      <c r="B498" s="7">
        <v>314270</v>
      </c>
      <c r="C498" s="17" t="s">
        <v>1118</v>
      </c>
      <c r="D498" s="36" t="s">
        <v>121</v>
      </c>
      <c r="E498" s="36" t="s">
        <v>515</v>
      </c>
      <c r="F498" s="12">
        <f>VLOOKUP(A498,Dengue!$1:$1048576,10,FALSE)</f>
        <v>2</v>
      </c>
      <c r="G498" s="12">
        <f>VLOOKUP($A498,Chik!$1:$1048576,10,FALSE)</f>
        <v>1</v>
      </c>
      <c r="H498" s="12">
        <f>VLOOKUP($A498,zika!$1:$1048576,10,FALSE)</f>
        <v>0</v>
      </c>
      <c r="I498" s="12">
        <f>H498+F498+G498</f>
        <v>3</v>
      </c>
      <c r="J498" s="11">
        <v>15012</v>
      </c>
      <c r="K498" s="58" t="s">
        <v>1121</v>
      </c>
      <c r="L498" s="8">
        <f>I498/J498*100000</f>
        <v>19.984012789768187</v>
      </c>
      <c r="M498" s="7" t="str">
        <f>IF(L498=0,"Silencioso",IF(AND(L498&gt;0,L498&lt;100),"Baixa",IF(AND(L498&gt;=100,L498&lt;300),"Média",IF(AND(L498&gt;=300,L498&lt;500),"Alta",IF(L498&gt;=500,"Muito Alta","Avaliar")))))</f>
        <v>Baixa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19" ht="15.75" x14ac:dyDescent="0.25">
      <c r="A499" s="42">
        <v>494</v>
      </c>
      <c r="B499" s="7">
        <v>314280</v>
      </c>
      <c r="C499" s="17" t="s">
        <v>1107</v>
      </c>
      <c r="D499" s="36" t="s">
        <v>8</v>
      </c>
      <c r="E499" s="36" t="s">
        <v>516</v>
      </c>
      <c r="F499" s="12">
        <f>VLOOKUP(A499,Dengue!$1:$1048576,10,FALSE)</f>
        <v>68</v>
      </c>
      <c r="G499" s="12">
        <f>VLOOKUP($A499,Chik!$1:$1048576,10,FALSE)</f>
        <v>0</v>
      </c>
      <c r="H499" s="12">
        <f>VLOOKUP($A499,zika!$1:$1048576,10,FALSE)</f>
        <v>0</v>
      </c>
      <c r="I499" s="12">
        <f>H499+F499+G499</f>
        <v>68</v>
      </c>
      <c r="J499" s="11">
        <v>20999</v>
      </c>
      <c r="K499" s="58" t="s">
        <v>1121</v>
      </c>
      <c r="L499" s="8">
        <f>I499/J499*100000</f>
        <v>323.82494404495452</v>
      </c>
      <c r="M499" s="7" t="str">
        <f>IF(L499=0,"Silencioso",IF(AND(L499&gt;0,L499&lt;100),"Baixa",IF(AND(L499&gt;=100,L499&lt;300),"Média",IF(AND(L499&gt;=300,L499&lt;500),"Alta",IF(L499&gt;=500,"Muito Alta","Avaliar")))))</f>
        <v>Alta</v>
      </c>
      <c r="N499" s="7" t="str">
        <f>VLOOKUP($B499,LIRAa!$1:$1048576,3,FALSE)</f>
        <v>Sem Informação</v>
      </c>
      <c r="O499" s="7">
        <f>VLOOKUP($B499,LIRAa!$1:$1048576,4,FALSE)</f>
        <v>3.7</v>
      </c>
      <c r="P499" s="7">
        <f>VLOOKUP($B499,LIRAa!$1:$1048576,5,FALSE)</f>
        <v>3.9</v>
      </c>
      <c r="S499" s="38"/>
    </row>
    <row r="500" spans="1:19" ht="15.75" x14ac:dyDescent="0.25">
      <c r="A500" s="42">
        <v>495</v>
      </c>
      <c r="B500" s="7">
        <v>314290</v>
      </c>
      <c r="C500" s="17" t="s">
        <v>1118</v>
      </c>
      <c r="D500" s="36" t="s">
        <v>102</v>
      </c>
      <c r="E500" s="36" t="s">
        <v>517</v>
      </c>
      <c r="F500" s="12">
        <f>VLOOKUP(A500,Dengue!$1:$1048576,10,FALSE)</f>
        <v>1</v>
      </c>
      <c r="G500" s="12">
        <f>VLOOKUP($A500,Chik!$1:$1048576,10,FALSE)</f>
        <v>0</v>
      </c>
      <c r="H500" s="12">
        <f>VLOOKUP($A500,zika!$1:$1048576,10,FALSE)</f>
        <v>0</v>
      </c>
      <c r="I500" s="12">
        <f>H500+F500+G500</f>
        <v>1</v>
      </c>
      <c r="J500" s="11">
        <v>21017</v>
      </c>
      <c r="K500" s="58" t="s">
        <v>1121</v>
      </c>
      <c r="L500" s="8">
        <f>I500/J500*100000</f>
        <v>4.7580530047104723</v>
      </c>
      <c r="M500" s="7" t="str">
        <f>IF(L500=0,"Silencioso",IF(AND(L500&gt;0,L500&lt;100),"Baixa",IF(AND(L500&gt;=100,L500&lt;300),"Média",IF(AND(L500&gt;=300,L500&lt;500),"Alta",IF(L500&gt;=500,"Muito Alta","Avaliar")))))</f>
        <v>Baixa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>
        <f>VLOOKUP($B500,LIRAa!$1:$1048576,5,FALSE)</f>
        <v>4.5999999999999996</v>
      </c>
      <c r="S500" s="38"/>
    </row>
    <row r="501" spans="1:19" ht="15.75" x14ac:dyDescent="0.25">
      <c r="A501" s="42">
        <v>496</v>
      </c>
      <c r="B501" s="7">
        <v>314300</v>
      </c>
      <c r="C501" s="17" t="s">
        <v>1114</v>
      </c>
      <c r="D501" s="36" t="s">
        <v>40</v>
      </c>
      <c r="E501" s="36" t="s">
        <v>518</v>
      </c>
      <c r="F501" s="12">
        <f>VLOOKUP(A501,Dengue!$1:$1048576,10,FALSE)</f>
        <v>0</v>
      </c>
      <c r="G501" s="12">
        <f>VLOOKUP($A501,Chik!$1:$1048576,10,FALSE)</f>
        <v>0</v>
      </c>
      <c r="H501" s="12">
        <f>VLOOKUP($A501,zika!$1:$1048576,10,FALSE)</f>
        <v>0</v>
      </c>
      <c r="I501" s="12">
        <f>H501+F501+G501</f>
        <v>0</v>
      </c>
      <c r="J501" s="11">
        <v>13180</v>
      </c>
      <c r="K501" s="58" t="s">
        <v>1121</v>
      </c>
      <c r="L501" s="8">
        <f>I501/J501*100000</f>
        <v>0</v>
      </c>
      <c r="M501" s="7" t="str">
        <f>IF(L501=0,"Silencioso",IF(AND(L501&gt;0,L501&lt;100),"Baixa",IF(AND(L501&gt;=100,L501&lt;300),"Média",IF(AND(L501&gt;=300,L501&lt;500),"Alta",IF(L501&gt;=500,"Muito Alta","Avaliar")))))</f>
        <v>Silencioso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19" ht="15.75" x14ac:dyDescent="0.25">
      <c r="A502" s="42">
        <v>497</v>
      </c>
      <c r="B502" s="7">
        <v>314310</v>
      </c>
      <c r="C502" s="17" t="s">
        <v>1107</v>
      </c>
      <c r="D502" s="36" t="s">
        <v>8</v>
      </c>
      <c r="E502" s="36" t="s">
        <v>519</v>
      </c>
      <c r="F502" s="12">
        <f>VLOOKUP(A502,Dengue!$1:$1048576,10,FALSE)</f>
        <v>24</v>
      </c>
      <c r="G502" s="12">
        <f>VLOOKUP($A502,Chik!$1:$1048576,10,FALSE)</f>
        <v>0</v>
      </c>
      <c r="H502" s="12">
        <f>VLOOKUP($A502,zika!$1:$1048576,10,FALSE)</f>
        <v>0</v>
      </c>
      <c r="I502" s="12">
        <f>H502+F502+G502</f>
        <v>24</v>
      </c>
      <c r="J502" s="11">
        <v>47682</v>
      </c>
      <c r="K502" s="58" t="s">
        <v>1122</v>
      </c>
      <c r="L502" s="8">
        <f>I502/J502*100000</f>
        <v>50.333459166981243</v>
      </c>
      <c r="M502" s="7" t="str">
        <f>IF(L502=0,"Silencioso",IF(AND(L502&gt;0,L502&lt;100),"Baixa",IF(AND(L502&gt;=100,L502&lt;300),"Média",IF(AND(L502&gt;=300,L502&lt;500),"Alta",IF(L502&gt;=500,"Muito Alta","Avaliar")))))</f>
        <v>Baixa</v>
      </c>
      <c r="N502" s="7">
        <f>VLOOKUP($B502,LIRAa!$1:$1048576,3,FALSE)</f>
        <v>1.1000000000000001</v>
      </c>
      <c r="O502" s="7">
        <f>VLOOKUP($B502,LIRAa!$1:$1048576,4,FALSE)</f>
        <v>1.4</v>
      </c>
      <c r="P502" s="7">
        <f>VLOOKUP($B502,LIRAa!$1:$1048576,5,FALSE)</f>
        <v>0.6</v>
      </c>
      <c r="S502" s="38"/>
    </row>
    <row r="503" spans="1:19" ht="15.75" x14ac:dyDescent="0.25">
      <c r="A503" s="42">
        <v>498</v>
      </c>
      <c r="B503" s="7">
        <v>314315</v>
      </c>
      <c r="C503" s="17" t="s">
        <v>1113</v>
      </c>
      <c r="D503" s="36" t="s">
        <v>30</v>
      </c>
      <c r="E503" s="36" t="s">
        <v>520</v>
      </c>
      <c r="F503" s="12">
        <f>VLOOKUP(A503,Dengue!$1:$1048576,10,FALSE)</f>
        <v>0</v>
      </c>
      <c r="G503" s="12">
        <f>VLOOKUP($A503,Chik!$1:$1048576,10,FALSE)</f>
        <v>0</v>
      </c>
      <c r="H503" s="12">
        <f>VLOOKUP($A503,zika!$1:$1048576,10,FALSE)</f>
        <v>0</v>
      </c>
      <c r="I503" s="12">
        <f>H503+F503+G503</f>
        <v>0</v>
      </c>
      <c r="J503" s="11">
        <v>4889</v>
      </c>
      <c r="K503" s="58" t="s">
        <v>1121</v>
      </c>
      <c r="L503" s="8">
        <f>I503/J503*100000</f>
        <v>0</v>
      </c>
      <c r="M503" s="7" t="str">
        <f>IF(L503=0,"Silencioso",IF(AND(L503&gt;0,L503&lt;100),"Baixa",IF(AND(L503&gt;=100,L503&lt;300),"Média",IF(AND(L503&gt;=300,L503&lt;500),"Alta",IF(L503&gt;=500,"Muito Alta","Avaliar")))))</f>
        <v>Silencioso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19" ht="15.75" x14ac:dyDescent="0.25">
      <c r="A504" s="42">
        <v>499</v>
      </c>
      <c r="B504" s="7">
        <v>314320</v>
      </c>
      <c r="C504" s="17" t="s">
        <v>1114</v>
      </c>
      <c r="D504" s="36" t="s">
        <v>45</v>
      </c>
      <c r="E504" s="36" t="s">
        <v>521</v>
      </c>
      <c r="F504" s="12">
        <f>VLOOKUP(A504,Dengue!$1:$1048576,10,FALSE)</f>
        <v>25</v>
      </c>
      <c r="G504" s="12">
        <f>VLOOKUP($A504,Chik!$1:$1048576,10,FALSE)</f>
        <v>0</v>
      </c>
      <c r="H504" s="12">
        <f>VLOOKUP($A504,zika!$1:$1048576,10,FALSE)</f>
        <v>0</v>
      </c>
      <c r="I504" s="12">
        <f>H504+F504+G504</f>
        <v>25</v>
      </c>
      <c r="J504" s="11">
        <v>21534</v>
      </c>
      <c r="K504" s="58" t="s">
        <v>1121</v>
      </c>
      <c r="L504" s="8">
        <f>I504/J504*100000</f>
        <v>116.09547692021918</v>
      </c>
      <c r="M504" s="7" t="str">
        <f>IF(L504=0,"Silencioso",IF(AND(L504&gt;0,L504&lt;100),"Baixa",IF(AND(L504&gt;=100,L504&lt;300),"Média",IF(AND(L504&gt;=300,L504&lt;500),"Alta",IF(L504&gt;=500,"Muito Alta","Avaliar")))))</f>
        <v>Média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19" ht="15.75" x14ac:dyDescent="0.25">
      <c r="A505" s="42">
        <v>500</v>
      </c>
      <c r="B505" s="7">
        <v>314340</v>
      </c>
      <c r="C505" s="17" t="s">
        <v>1114</v>
      </c>
      <c r="D505" s="36" t="s">
        <v>36</v>
      </c>
      <c r="E505" s="36" t="s">
        <v>522</v>
      </c>
      <c r="F505" s="12">
        <f>VLOOKUP(A505,Dengue!$1:$1048576,10,FALSE)</f>
        <v>1</v>
      </c>
      <c r="G505" s="12">
        <f>VLOOKUP($A505,Chik!$1:$1048576,10,FALSE)</f>
        <v>0</v>
      </c>
      <c r="H505" s="12">
        <f>VLOOKUP($A505,zika!$1:$1048576,10,FALSE)</f>
        <v>0</v>
      </c>
      <c r="I505" s="12">
        <f>H505+F505+G505</f>
        <v>1</v>
      </c>
      <c r="J505" s="11">
        <v>23569</v>
      </c>
      <c r="K505" s="58" t="s">
        <v>1121</v>
      </c>
      <c r="L505" s="8">
        <f>I505/J505*100000</f>
        <v>4.2428613857185287</v>
      </c>
      <c r="M505" s="7" t="str">
        <f>IF(L505=0,"Silencioso",IF(AND(L505&gt;0,L505&lt;100),"Baixa",IF(AND(L505&gt;=100,L505&lt;300),"Média",IF(AND(L505&gt;=300,L505&lt;500),"Alta",IF(L505&gt;=500,"Muito Alta","Avaliar")))))</f>
        <v>Baixa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19" ht="15.75" x14ac:dyDescent="0.25">
      <c r="A506" s="42">
        <v>501</v>
      </c>
      <c r="B506" s="7">
        <v>314330</v>
      </c>
      <c r="C506" s="17" t="s">
        <v>1118</v>
      </c>
      <c r="D506" s="36" t="s">
        <v>102</v>
      </c>
      <c r="E506" s="36" t="s">
        <v>102</v>
      </c>
      <c r="F506" s="12">
        <f>VLOOKUP(A506,Dengue!$1:$1048576,10,FALSE)</f>
        <v>5</v>
      </c>
      <c r="G506" s="12">
        <f>VLOOKUP($A506,Chik!$1:$1048576,10,FALSE)</f>
        <v>1</v>
      </c>
      <c r="H506" s="12">
        <f>VLOOKUP($A506,zika!$1:$1048576,10,FALSE)</f>
        <v>0</v>
      </c>
      <c r="I506" s="12">
        <f>H506+F506+G506</f>
        <v>6</v>
      </c>
      <c r="J506" s="11">
        <v>404804</v>
      </c>
      <c r="K506" s="58" t="s">
        <v>1125</v>
      </c>
      <c r="L506" s="8">
        <f>I506/J506*100000</f>
        <v>1.4821987925020503</v>
      </c>
      <c r="M506" s="7" t="str">
        <f>IF(L506=0,"Silencioso",IF(AND(L506&gt;0,L506&lt;100),"Baixa",IF(AND(L506&gt;=100,L506&lt;300),"Média",IF(AND(L506&gt;=300,L506&lt;500),"Alta",IF(L506&gt;=500,"Muito Alta","Avaliar")))))</f>
        <v>Baixa</v>
      </c>
      <c r="N506" s="7">
        <f>VLOOKUP($B506,LIRAa!$1:$1048576,3,FALSE)</f>
        <v>1.9</v>
      </c>
      <c r="O506" s="7">
        <f>VLOOKUP($B506,LIRAa!$1:$1048576,4,FALSE)</f>
        <v>3.4</v>
      </c>
      <c r="P506" s="7">
        <f>VLOOKUP($B506,LIRAa!$1:$1048576,5,FALSE)</f>
        <v>3.4</v>
      </c>
      <c r="S506" s="38"/>
    </row>
    <row r="507" spans="1:19" ht="15.75" x14ac:dyDescent="0.25">
      <c r="A507" s="42">
        <v>502</v>
      </c>
      <c r="B507" s="7">
        <v>314345</v>
      </c>
      <c r="C507" s="17" t="s">
        <v>1118</v>
      </c>
      <c r="D507" s="36" t="s">
        <v>102</v>
      </c>
      <c r="E507" s="36" t="s">
        <v>523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>H507+F507+G507</f>
        <v>0</v>
      </c>
      <c r="J507" s="11">
        <v>8180</v>
      </c>
      <c r="K507" s="58" t="s">
        <v>1121</v>
      </c>
      <c r="L507" s="8">
        <f>I507/J507*100000</f>
        <v>0</v>
      </c>
      <c r="M507" s="7" t="str">
        <f>IF(L507=0,"Silencioso",IF(AND(L507&gt;0,L507&lt;100),"Baixa",IF(AND(L507&gt;=100,L507&lt;300),"Média",IF(AND(L507&gt;=300,L507&lt;500),"Alta",IF(L507&gt;=500,"Muito Alta","Avaliar")))))</f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19" ht="15.75" x14ac:dyDescent="0.25">
      <c r="A508" s="42">
        <v>503</v>
      </c>
      <c r="B508" s="7">
        <v>314350</v>
      </c>
      <c r="C508" s="17" t="s">
        <v>1108</v>
      </c>
      <c r="D508" s="36" t="s">
        <v>11</v>
      </c>
      <c r="E508" s="36" t="s">
        <v>524</v>
      </c>
      <c r="F508" s="12">
        <f>VLOOKUP(A508,Dengue!$1:$1048576,10,FALSE)</f>
        <v>6</v>
      </c>
      <c r="G508" s="12">
        <f>VLOOKUP($A508,Chik!$1:$1048576,10,FALSE)</f>
        <v>0</v>
      </c>
      <c r="H508" s="12">
        <f>VLOOKUP($A508,zika!$1:$1048576,10,FALSE)</f>
        <v>0</v>
      </c>
      <c r="I508" s="12">
        <f>H508+F508+G508</f>
        <v>6</v>
      </c>
      <c r="J508" s="11">
        <v>8815</v>
      </c>
      <c r="K508" s="58" t="s">
        <v>1121</v>
      </c>
      <c r="L508" s="8">
        <f>I508/J508*100000</f>
        <v>68.065796937039138</v>
      </c>
      <c r="M508" s="7" t="str">
        <f>IF(L508=0,"Silencioso",IF(AND(L508&gt;0,L508&lt;100),"Baixa",IF(AND(L508&gt;=100,L508&lt;300),"Média",IF(AND(L508&gt;=300,L508&lt;500),"Alta",IF(L508&gt;=500,"Muito Alta","Avaliar")))))</f>
        <v>Baixa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19" ht="15.75" x14ac:dyDescent="0.25">
      <c r="A509" s="42">
        <v>504</v>
      </c>
      <c r="B509" s="7">
        <v>314360</v>
      </c>
      <c r="C509" s="17" t="s">
        <v>1108</v>
      </c>
      <c r="D509" s="36" t="s">
        <v>11</v>
      </c>
      <c r="E509" s="36" t="s">
        <v>525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>H509+F509+G509</f>
        <v>0</v>
      </c>
      <c r="J509" s="11">
        <v>2488</v>
      </c>
      <c r="K509" s="58" t="s">
        <v>1121</v>
      </c>
      <c r="L509" s="8">
        <f>I509/J509*100000</f>
        <v>0</v>
      </c>
      <c r="M509" s="7" t="str">
        <f>IF(L509=0,"Silencioso",IF(AND(L509&gt;0,L509&lt;100),"Baixa",IF(AND(L509&gt;=100,L509&lt;300),"Média",IF(AND(L509&gt;=300,L509&lt;500),"Alta",IF(L509&gt;=500,"Muito Alta","Avaliar")))))</f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19" ht="15.75" x14ac:dyDescent="0.25">
      <c r="A510" s="42">
        <v>505</v>
      </c>
      <c r="B510" s="7">
        <v>314370</v>
      </c>
      <c r="C510" s="17" t="s">
        <v>1108</v>
      </c>
      <c r="D510" s="36" t="s">
        <v>90</v>
      </c>
      <c r="E510" s="36" t="s">
        <v>526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>H510+F510+G510</f>
        <v>0</v>
      </c>
      <c r="J510" s="11">
        <v>3211</v>
      </c>
      <c r="K510" s="58" t="s">
        <v>1121</v>
      </c>
      <c r="L510" s="8">
        <f>I510/J510*100000</f>
        <v>0</v>
      </c>
      <c r="M510" s="7" t="str">
        <f>IF(L510=0,"Silencioso",IF(AND(L510&gt;0,L510&lt;100),"Baixa",IF(AND(L510&gt;=100,L510&lt;300),"Média",IF(AND(L510&gt;=300,L510&lt;500),"Alta",IF(L510&gt;=500,"Muito Alta","Avaliar")))))</f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38"/>
    </row>
    <row r="511" spans="1:19" ht="15.75" x14ac:dyDescent="0.25">
      <c r="A511" s="42">
        <v>506</v>
      </c>
      <c r="B511" s="7">
        <v>314380</v>
      </c>
      <c r="C511" s="17" t="s">
        <v>1114</v>
      </c>
      <c r="D511" s="36" t="s">
        <v>36</v>
      </c>
      <c r="E511" s="36" t="s">
        <v>527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>H511+F511+G511</f>
        <v>0</v>
      </c>
      <c r="J511" s="11">
        <v>6065</v>
      </c>
      <c r="K511" s="58" t="s">
        <v>1121</v>
      </c>
      <c r="L511" s="8">
        <f>I511/J511*100000</f>
        <v>0</v>
      </c>
      <c r="M511" s="7" t="str">
        <f>IF(L511=0,"Silencioso",IF(AND(L511&gt;0,L511&lt;100),"Baixa",IF(AND(L511&gt;=100,L511&lt;300),"Média",IF(AND(L511&gt;=300,L511&lt;500),"Alta",IF(L511&gt;=500,"Muito Alta","Avaliar")))))</f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38"/>
    </row>
    <row r="512" spans="1:19" ht="15.75" x14ac:dyDescent="0.25">
      <c r="A512" s="42">
        <v>507</v>
      </c>
      <c r="B512" s="7">
        <v>314390</v>
      </c>
      <c r="C512" s="17" t="s">
        <v>1115</v>
      </c>
      <c r="D512" s="36" t="s">
        <v>62</v>
      </c>
      <c r="E512" s="36" t="s">
        <v>528</v>
      </c>
      <c r="F512" s="12">
        <f>VLOOKUP(A512,Dengue!$1:$1048576,10,FALSE)</f>
        <v>23</v>
      </c>
      <c r="G512" s="12">
        <f>VLOOKUP($A512,Chik!$1:$1048576,10,FALSE)</f>
        <v>0</v>
      </c>
      <c r="H512" s="12">
        <f>VLOOKUP($A512,zika!$1:$1048576,10,FALSE)</f>
        <v>0</v>
      </c>
      <c r="I512" s="12">
        <f>H512+F512+G512</f>
        <v>23</v>
      </c>
      <c r="J512" s="11">
        <v>108113</v>
      </c>
      <c r="K512" s="58" t="s">
        <v>1124</v>
      </c>
      <c r="L512" s="8">
        <f>I512/J512*100000</f>
        <v>21.27403734980992</v>
      </c>
      <c r="M512" s="7" t="str">
        <f>IF(L512=0,"Silencioso",IF(AND(L512&gt;0,L512&lt;100),"Baixa",IF(AND(L512&gt;=100,L512&lt;300),"Média",IF(AND(L512&gt;=300,L512&lt;500),"Alta",IF(L512&gt;=500,"Muito Alta","Avaliar")))))</f>
        <v>Baixa</v>
      </c>
      <c r="N512" s="7">
        <f>VLOOKUP($B512,LIRAa!$1:$1048576,3,FALSE)</f>
        <v>2.6</v>
      </c>
      <c r="O512" s="7">
        <f>VLOOKUP($B512,LIRAa!$1:$1048576,4,FALSE)</f>
        <v>2.4</v>
      </c>
      <c r="P512" s="7">
        <f>VLOOKUP($B512,LIRAa!$1:$1048576,5,FALSE)</f>
        <v>1.3</v>
      </c>
      <c r="S512" s="38"/>
    </row>
    <row r="513" spans="1:19" ht="15.75" x14ac:dyDescent="0.25">
      <c r="A513" s="42">
        <v>508</v>
      </c>
      <c r="B513" s="7">
        <v>314400</v>
      </c>
      <c r="C513" s="17" t="s">
        <v>1109</v>
      </c>
      <c r="D513" s="36" t="s">
        <v>14</v>
      </c>
      <c r="E513" s="36" t="s">
        <v>529</v>
      </c>
      <c r="F513" s="12">
        <f>VLOOKUP(A513,Dengue!$1:$1048576,10,FALSE)</f>
        <v>182</v>
      </c>
      <c r="G513" s="12">
        <f>VLOOKUP($A513,Chik!$1:$1048576,10,FALSE)</f>
        <v>0</v>
      </c>
      <c r="H513" s="12">
        <f>VLOOKUP($A513,zika!$1:$1048576,10,FALSE)</f>
        <v>2</v>
      </c>
      <c r="I513" s="12">
        <f>H513+F513+G513</f>
        <v>184</v>
      </c>
      <c r="J513" s="11">
        <v>26997</v>
      </c>
      <c r="K513" s="58" t="s">
        <v>1122</v>
      </c>
      <c r="L513" s="8">
        <f>I513/J513*100000</f>
        <v>681.55721006037709</v>
      </c>
      <c r="M513" s="7" t="str">
        <f>IF(L513=0,"Silencioso",IF(AND(L513&gt;0,L513&lt;100),"Baixa",IF(AND(L513&gt;=100,L513&lt;300),"Média",IF(AND(L513&gt;=300,L513&lt;500),"Alta",IF(L513&gt;=500,"Muito Alta","Avaliar")))))</f>
        <v>Muito Alta</v>
      </c>
      <c r="N513" s="7">
        <f>VLOOKUP($B513,LIRAa!$1:$1048576,3,FALSE)</f>
        <v>10.199999999999999</v>
      </c>
      <c r="O513" s="7">
        <f>VLOOKUP($B513,LIRAa!$1:$1048576,4,FALSE)</f>
        <v>3</v>
      </c>
      <c r="P513" s="7">
        <f>VLOOKUP($B513,LIRAa!$1:$1048576,5,FALSE)</f>
        <v>3.6</v>
      </c>
      <c r="S513" s="38"/>
    </row>
    <row r="514" spans="1:19" ht="15.75" x14ac:dyDescent="0.25">
      <c r="A514" s="42">
        <v>509</v>
      </c>
      <c r="B514" s="7">
        <v>314410</v>
      </c>
      <c r="C514" s="17" t="s">
        <v>1114</v>
      </c>
      <c r="D514" s="36" t="s">
        <v>40</v>
      </c>
      <c r="E514" s="36" t="s">
        <v>530</v>
      </c>
      <c r="F514" s="12">
        <f>VLOOKUP(A514,Dengue!$1:$1048576,10,FALSE)</f>
        <v>0</v>
      </c>
      <c r="G514" s="12">
        <f>VLOOKUP($A514,Chik!$1:$1048576,10,FALSE)</f>
        <v>0</v>
      </c>
      <c r="H514" s="12">
        <f>VLOOKUP($A514,zika!$1:$1048576,10,FALSE)</f>
        <v>0</v>
      </c>
      <c r="I514" s="12">
        <f>H514+F514+G514</f>
        <v>0</v>
      </c>
      <c r="J514" s="11">
        <v>20594</v>
      </c>
      <c r="K514" s="58" t="s">
        <v>1121</v>
      </c>
      <c r="L514" s="8">
        <f>I514/J514*100000</f>
        <v>0</v>
      </c>
      <c r="M514" s="7" t="str">
        <f>IF(L514=0,"Silencioso",IF(AND(L514&gt;0,L514&lt;100),"Baixa",IF(AND(L514&gt;=100,L514&lt;300),"Média",IF(AND(L514&gt;=300,L514&lt;500),"Alta",IF(L514&gt;=500,"Muito Alta","Avaliar")))))</f>
        <v>Silencioso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19" ht="15.75" x14ac:dyDescent="0.25">
      <c r="A515" s="42">
        <v>510</v>
      </c>
      <c r="B515" s="7">
        <v>314420</v>
      </c>
      <c r="C515" s="17" t="s">
        <v>1110</v>
      </c>
      <c r="D515" s="36" t="s">
        <v>22</v>
      </c>
      <c r="E515" s="36" t="s">
        <v>531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>H515+F515+G515</f>
        <v>0</v>
      </c>
      <c r="J515" s="11">
        <v>3219</v>
      </c>
      <c r="K515" s="58" t="s">
        <v>1121</v>
      </c>
      <c r="L515" s="8">
        <f>I515/J515*100000</f>
        <v>0</v>
      </c>
      <c r="M515" s="7" t="str">
        <f>IF(L515=0,"Silencioso",IF(AND(L515&gt;0,L515&lt;100),"Baixa",IF(AND(L515&gt;=100,L515&lt;300),"Média",IF(AND(L515&gt;=300,L515&lt;500),"Alta",IF(L515&gt;=500,"Muito Alta","Avaliar")))))</f>
        <v>Silencioso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19" ht="15.75" x14ac:dyDescent="0.25">
      <c r="A516" s="42">
        <v>511</v>
      </c>
      <c r="B516" s="7">
        <v>314430</v>
      </c>
      <c r="C516" s="17" t="s">
        <v>1113</v>
      </c>
      <c r="D516" s="36" t="s">
        <v>28</v>
      </c>
      <c r="E516" s="36" t="s">
        <v>532</v>
      </c>
      <c r="F516" s="12">
        <f>VLOOKUP(A516,Dengue!$1:$1048576,10,FALSE)</f>
        <v>0</v>
      </c>
      <c r="G516" s="12">
        <f>VLOOKUP($A516,Chik!$1:$1048576,10,FALSE)</f>
        <v>0</v>
      </c>
      <c r="H516" s="12">
        <f>VLOOKUP($A516,zika!$1:$1048576,10,FALSE)</f>
        <v>0</v>
      </c>
      <c r="I516" s="12">
        <f>H516+F516+G516</f>
        <v>0</v>
      </c>
      <c r="J516" s="11">
        <v>40839</v>
      </c>
      <c r="K516" s="58" t="s">
        <v>1122</v>
      </c>
      <c r="L516" s="8">
        <f>I516/J516*100000</f>
        <v>0</v>
      </c>
      <c r="M516" s="7" t="str">
        <f>IF(L516=0,"Silencioso",IF(AND(L516&gt;0,L516&lt;100),"Baixa",IF(AND(L516&gt;=100,L516&lt;300),"Média",IF(AND(L516&gt;=300,L516&lt;500),"Alta",IF(L516&gt;=500,"Muito Alta","Avaliar")))))</f>
        <v>Silencioso</v>
      </c>
      <c r="N516" s="7">
        <f>VLOOKUP($B516,LIRAa!$1:$1048576,3,FALSE)</f>
        <v>3</v>
      </c>
      <c r="O516" s="7">
        <f>VLOOKUP($B516,LIRAa!$1:$1048576,4,FALSE)</f>
        <v>3</v>
      </c>
      <c r="P516" s="7">
        <f>VLOOKUP($B516,LIRAa!$1:$1048576,5,FALSE)</f>
        <v>5.5</v>
      </c>
      <c r="S516" s="38"/>
    </row>
    <row r="517" spans="1:19" ht="15.75" x14ac:dyDescent="0.25">
      <c r="A517" s="42">
        <v>512</v>
      </c>
      <c r="B517" s="7">
        <v>314435</v>
      </c>
      <c r="C517" s="17" t="s">
        <v>1110</v>
      </c>
      <c r="D517" s="36" t="s">
        <v>20</v>
      </c>
      <c r="E517" s="36" t="s">
        <v>533</v>
      </c>
      <c r="F517" s="12">
        <f>VLOOKUP(A517,Dengue!$1:$1048576,10,FALSE)</f>
        <v>6</v>
      </c>
      <c r="G517" s="12">
        <f>VLOOKUP($A517,Chik!$1:$1048576,10,FALSE)</f>
        <v>0</v>
      </c>
      <c r="H517" s="12">
        <f>VLOOKUP($A517,zika!$1:$1048576,10,FALSE)</f>
        <v>0</v>
      </c>
      <c r="I517" s="12">
        <f>H517+F517+G517</f>
        <v>6</v>
      </c>
      <c r="J517" s="11">
        <v>6939</v>
      </c>
      <c r="K517" s="58" t="s">
        <v>1121</v>
      </c>
      <c r="L517" s="8">
        <f>I517/J517*100000</f>
        <v>86.467790747946381</v>
      </c>
      <c r="M517" s="7" t="str">
        <f>IF(L517=0,"Silencioso",IF(AND(L517&gt;0,L517&lt;100),"Baixa",IF(AND(L517&gt;=100,L517&lt;300),"Média",IF(AND(L517&gt;=300,L517&lt;500),"Alta",IF(L517&gt;=500,"Muito Alta","Avaliar")))))</f>
        <v>Baixa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38"/>
    </row>
    <row r="518" spans="1:19" ht="15.75" x14ac:dyDescent="0.25">
      <c r="A518" s="42">
        <v>513</v>
      </c>
      <c r="B518" s="7">
        <v>314437</v>
      </c>
      <c r="C518" s="17" t="s">
        <v>1117</v>
      </c>
      <c r="D518" s="36" t="s">
        <v>80</v>
      </c>
      <c r="E518" s="36" t="s">
        <v>534</v>
      </c>
      <c r="F518" s="12">
        <f>VLOOKUP(A518,Dengue!$1:$1048576,10,FALSE)</f>
        <v>2</v>
      </c>
      <c r="G518" s="12">
        <f>VLOOKUP($A518,Chik!$1:$1048576,10,FALSE)</f>
        <v>0</v>
      </c>
      <c r="H518" s="12">
        <f>VLOOKUP($A518,zika!$1:$1048576,10,FALSE)</f>
        <v>0</v>
      </c>
      <c r="I518" s="12">
        <f>H518+F518+G518</f>
        <v>2</v>
      </c>
      <c r="J518" s="11">
        <v>3314</v>
      </c>
      <c r="K518" s="58" t="s">
        <v>1121</v>
      </c>
      <c r="L518" s="8">
        <f>I518/J518*100000</f>
        <v>60.350030175015085</v>
      </c>
      <c r="M518" s="7" t="str">
        <f>IF(L518=0,"Silencioso",IF(AND(L518&gt;0,L518&lt;100),"Baixa",IF(AND(L518&gt;=100,L518&lt;300),"Média",IF(AND(L518&gt;=300,L518&lt;500),"Alta",IF(L518&gt;=500,"Muito Alta","Avaliar")))))</f>
        <v>Baixa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19" ht="15.75" x14ac:dyDescent="0.25">
      <c r="A519" s="42">
        <v>514</v>
      </c>
      <c r="B519" s="7">
        <v>314440</v>
      </c>
      <c r="C519" s="17" t="s">
        <v>1114</v>
      </c>
      <c r="D519" s="36" t="s">
        <v>36</v>
      </c>
      <c r="E519" s="36" t="s">
        <v>535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>H519+F519+G519</f>
        <v>0</v>
      </c>
      <c r="J519" s="11">
        <v>4731</v>
      </c>
      <c r="K519" s="58" t="s">
        <v>1121</v>
      </c>
      <c r="L519" s="8">
        <f>I519/J519*100000</f>
        <v>0</v>
      </c>
      <c r="M519" s="7" t="str">
        <f>IF(L519=0,"Silencioso",IF(AND(L519&gt;0,L519&lt;100),"Baixa",IF(AND(L519&gt;=100,L519&lt;300),"Média",IF(AND(L519&gt;=300,L519&lt;500),"Alta",IF(L519&gt;=500,"Muito Alta","Avaliar")))))</f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19" ht="15.75" x14ac:dyDescent="0.25">
      <c r="A520" s="42">
        <v>515</v>
      </c>
      <c r="B520" s="7">
        <v>314450</v>
      </c>
      <c r="C520" s="17" t="s">
        <v>1116</v>
      </c>
      <c r="D520" s="36" t="s">
        <v>94</v>
      </c>
      <c r="E520" s="36" t="s">
        <v>536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>H520+F520+G520</f>
        <v>0</v>
      </c>
      <c r="J520" s="11">
        <v>8555</v>
      </c>
      <c r="K520" s="58" t="s">
        <v>1121</v>
      </c>
      <c r="L520" s="8">
        <f>I520/J520*100000</f>
        <v>0</v>
      </c>
      <c r="M520" s="7" t="str">
        <f>IF(L520=0,"Silencioso",IF(AND(L520&gt;0,L520&lt;100),"Baixa",IF(AND(L520&gt;=100,L520&lt;300),"Média",IF(AND(L520&gt;=300,L520&lt;500),"Alta",IF(L520&gt;=500,"Muito Alta","Avaliar")))))</f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19" ht="15.75" x14ac:dyDescent="0.25">
      <c r="A521" s="42">
        <v>516</v>
      </c>
      <c r="B521" s="7">
        <v>314460</v>
      </c>
      <c r="C521" s="17" t="s">
        <v>1114</v>
      </c>
      <c r="D521" s="36" t="s">
        <v>33</v>
      </c>
      <c r="E521" s="36" t="s">
        <v>537</v>
      </c>
      <c r="F521" s="12">
        <f>VLOOKUP(A521,Dengue!$1:$1048576,10,FALSE)</f>
        <v>2</v>
      </c>
      <c r="G521" s="12">
        <f>VLOOKUP($A521,Chik!$1:$1048576,10,FALSE)</f>
        <v>0</v>
      </c>
      <c r="H521" s="12">
        <f>VLOOKUP($A521,zika!$1:$1048576,10,FALSE)</f>
        <v>0</v>
      </c>
      <c r="I521" s="12">
        <f>H521+F521+G521</f>
        <v>2</v>
      </c>
      <c r="J521" s="11">
        <v>26709</v>
      </c>
      <c r="K521" s="58" t="s">
        <v>1122</v>
      </c>
      <c r="L521" s="8">
        <f>I521/J521*100000</f>
        <v>7.4881126212138227</v>
      </c>
      <c r="M521" s="7" t="str">
        <f>IF(L521=0,"Silencioso",IF(AND(L521&gt;0,L521&lt;100),"Baixa",IF(AND(L521&gt;=100,L521&lt;300),"Média",IF(AND(L521&gt;=300,L521&lt;500),"Alta",IF(L521&gt;=500,"Muito Alta","Avaliar")))))</f>
        <v>Baixa</v>
      </c>
      <c r="N521" s="7">
        <f>VLOOKUP($B521,LIRAa!$1:$1048576,3,FALSE)</f>
        <v>0</v>
      </c>
      <c r="O521" s="7">
        <f>VLOOKUP($B521,LIRAa!$1:$1048576,4,FALSE)</f>
        <v>1.9</v>
      </c>
      <c r="P521" s="7" t="str">
        <f>VLOOKUP($B521,LIRAa!$1:$1048576,5,FALSE)</f>
        <v>Sem Informação</v>
      </c>
      <c r="S521" s="38"/>
    </row>
    <row r="522" spans="1:19" ht="15.75" x14ac:dyDescent="0.25">
      <c r="A522" s="42">
        <v>517</v>
      </c>
      <c r="B522" s="7">
        <v>314465</v>
      </c>
      <c r="C522" s="17" t="s">
        <v>1118</v>
      </c>
      <c r="D522" s="36" t="s">
        <v>102</v>
      </c>
      <c r="E522" s="36" t="s">
        <v>538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>H522+F522+G522</f>
        <v>0</v>
      </c>
      <c r="J522" s="11">
        <v>10263</v>
      </c>
      <c r="K522" s="58" t="s">
        <v>1121</v>
      </c>
      <c r="L522" s="8">
        <f>I522/J522*100000</f>
        <v>0</v>
      </c>
      <c r="M522" s="7" t="str">
        <f>IF(L522=0,"Silencioso",IF(AND(L522&gt;0,L522&lt;100),"Baixa",IF(AND(L522&gt;=100,L522&lt;300),"Média",IF(AND(L522&gt;=300,L522&lt;500),"Alta",IF(L522&gt;=500,"Muito Alta","Avaliar")))))</f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>
        <f>VLOOKUP($B522,LIRAa!$1:$1048576,5,FALSE)</f>
        <v>6.2</v>
      </c>
      <c r="S522" s="38"/>
    </row>
    <row r="523" spans="1:19" ht="15.75" x14ac:dyDescent="0.25">
      <c r="A523" s="42">
        <v>518</v>
      </c>
      <c r="B523" s="7">
        <v>314467</v>
      </c>
      <c r="C523" s="17" t="s">
        <v>1110</v>
      </c>
      <c r="D523" s="36" t="s">
        <v>22</v>
      </c>
      <c r="E523" s="36" t="s">
        <v>539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>H523+F523+G523</f>
        <v>0</v>
      </c>
      <c r="J523" s="11">
        <v>3255</v>
      </c>
      <c r="K523" s="58" t="s">
        <v>1121</v>
      </c>
      <c r="L523" s="8">
        <f>I523/J523*100000</f>
        <v>0</v>
      </c>
      <c r="M523" s="7" t="str">
        <f>IF(L523=0,"Silencioso",IF(AND(L523&gt;0,L523&lt;100),"Baixa",IF(AND(L523&gt;=100,L523&lt;300),"Média",IF(AND(L523&gt;=300,L523&lt;500),"Alta",IF(L523&gt;=500,"Muito Alta","Avaliar")))))</f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38"/>
    </row>
    <row r="524" spans="1:19" ht="15.75" x14ac:dyDescent="0.25">
      <c r="A524" s="42">
        <v>519</v>
      </c>
      <c r="B524" s="7">
        <v>314470</v>
      </c>
      <c r="C524" s="17" t="s">
        <v>1108</v>
      </c>
      <c r="D524" s="36" t="s">
        <v>90</v>
      </c>
      <c r="E524" s="36" t="s">
        <v>540</v>
      </c>
      <c r="F524" s="12">
        <f>VLOOKUP(A524,Dengue!$1:$1048576,10,FALSE)</f>
        <v>1</v>
      </c>
      <c r="G524" s="12">
        <f>VLOOKUP($A524,Chik!$1:$1048576,10,FALSE)</f>
        <v>0</v>
      </c>
      <c r="H524" s="12">
        <f>VLOOKUP($A524,zika!$1:$1048576,10,FALSE)</f>
        <v>0</v>
      </c>
      <c r="I524" s="12">
        <f>H524+F524+G524</f>
        <v>1</v>
      </c>
      <c r="J524" s="11">
        <v>17607</v>
      </c>
      <c r="K524" s="58" t="s">
        <v>1121</v>
      </c>
      <c r="L524" s="8">
        <f>I524/J524*100000</f>
        <v>5.6795592662009424</v>
      </c>
      <c r="M524" s="7" t="str">
        <f>IF(L524=0,"Silencioso",IF(AND(L524&gt;0,L524&lt;100),"Baixa",IF(AND(L524&gt;=100,L524&lt;300),"Média",IF(AND(L524&gt;=300,L524&lt;500),"Alta",IF(L524&gt;=500,"Muito Alta","Avaliar")))))</f>
        <v>Baixa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38"/>
    </row>
    <row r="525" spans="1:19" ht="15.75" x14ac:dyDescent="0.25">
      <c r="A525" s="42">
        <v>520</v>
      </c>
      <c r="B525" s="7">
        <v>314480</v>
      </c>
      <c r="C525" s="17" t="s">
        <v>1108</v>
      </c>
      <c r="D525" s="36" t="s">
        <v>98</v>
      </c>
      <c r="E525" s="36" t="s">
        <v>541</v>
      </c>
      <c r="F525" s="12">
        <f>VLOOKUP(A525,Dengue!$1:$1048576,10,FALSE)</f>
        <v>34</v>
      </c>
      <c r="G525" s="12">
        <f>VLOOKUP($A525,Chik!$1:$1048576,10,FALSE)</f>
        <v>0</v>
      </c>
      <c r="H525" s="12">
        <f>VLOOKUP($A525,zika!$1:$1048576,10,FALSE)</f>
        <v>0</v>
      </c>
      <c r="I525" s="12">
        <f>H525+F525+G525</f>
        <v>34</v>
      </c>
      <c r="J525" s="11">
        <v>93577</v>
      </c>
      <c r="K525" s="58" t="s">
        <v>1123</v>
      </c>
      <c r="L525" s="8">
        <f>I525/J525*100000</f>
        <v>36.333714481122499</v>
      </c>
      <c r="M525" s="7" t="str">
        <f>IF(L525=0,"Silencioso",IF(AND(L525&gt;0,L525&lt;100),"Baixa",IF(AND(L525&gt;=100,L525&lt;300),"Média",IF(AND(L525&gt;=300,L525&lt;500),"Alta",IF(L525&gt;=500,"Muito Alta","Avaliar")))))</f>
        <v>Baixa</v>
      </c>
      <c r="N525" s="7">
        <f>VLOOKUP($B525,LIRAa!$1:$1048576,3,FALSE)</f>
        <v>1.2</v>
      </c>
      <c r="O525" s="7">
        <f>VLOOKUP($B525,LIRAa!$1:$1048576,4,FALSE)</f>
        <v>2.9</v>
      </c>
      <c r="P525" s="7">
        <f>VLOOKUP($B525,LIRAa!$1:$1048576,5,FALSE)</f>
        <v>3.3</v>
      </c>
      <c r="S525" s="38"/>
    </row>
    <row r="526" spans="1:19" ht="15.75" x14ac:dyDescent="0.25">
      <c r="A526" s="42">
        <v>521</v>
      </c>
      <c r="B526" s="7">
        <v>314490</v>
      </c>
      <c r="C526" s="17" t="s">
        <v>1113</v>
      </c>
      <c r="D526" s="36" t="s">
        <v>28</v>
      </c>
      <c r="E526" s="36" t="s">
        <v>542</v>
      </c>
      <c r="F526" s="12">
        <f>VLOOKUP(A526,Dengue!$1:$1048576,10,FALSE)</f>
        <v>1</v>
      </c>
      <c r="G526" s="12">
        <f>VLOOKUP($A526,Chik!$1:$1048576,10,FALSE)</f>
        <v>0</v>
      </c>
      <c r="H526" s="12">
        <f>VLOOKUP($A526,zika!$1:$1048576,10,FALSE)</f>
        <v>0</v>
      </c>
      <c r="I526" s="12">
        <f>H526+F526+G526</f>
        <v>1</v>
      </c>
      <c r="J526" s="11">
        <v>3627</v>
      </c>
      <c r="K526" s="58" t="s">
        <v>1121</v>
      </c>
      <c r="L526" s="8">
        <f>I526/J526*100000</f>
        <v>27.570995312930798</v>
      </c>
      <c r="M526" s="7" t="str">
        <f>IF(L526=0,"Silencioso",IF(AND(L526&gt;0,L526&lt;100),"Baixa",IF(AND(L526&gt;=100,L526&lt;300),"Média",IF(AND(L526&gt;=300,L526&lt;500),"Alta",IF(L526&gt;=500,"Muito Alta","Avaliar")))))</f>
        <v>Baixa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19" ht="15.75" x14ac:dyDescent="0.25">
      <c r="A527" s="42">
        <v>522</v>
      </c>
      <c r="B527" s="7">
        <v>314500</v>
      </c>
      <c r="C527" s="17" t="s">
        <v>1107</v>
      </c>
      <c r="D527" s="36" t="s">
        <v>8</v>
      </c>
      <c r="E527" s="36" t="s">
        <v>543</v>
      </c>
      <c r="F527" s="12">
        <f>VLOOKUP(A527,Dengue!$1:$1048576,10,FALSE)</f>
        <v>7</v>
      </c>
      <c r="G527" s="12">
        <f>VLOOKUP($A527,Chik!$1:$1048576,10,FALSE)</f>
        <v>0</v>
      </c>
      <c r="H527" s="12">
        <f>VLOOKUP($A527,zika!$1:$1048576,10,FALSE)</f>
        <v>0</v>
      </c>
      <c r="I527" s="12">
        <f>H527+F527+G527</f>
        <v>7</v>
      </c>
      <c r="J527" s="11">
        <v>15280</v>
      </c>
      <c r="K527" s="58" t="s">
        <v>1121</v>
      </c>
      <c r="L527" s="8">
        <f>I527/J527*100000</f>
        <v>45.811518324607327</v>
      </c>
      <c r="M527" s="7" t="str">
        <f>IF(L527=0,"Silencioso",IF(AND(L527&gt;0,L527&lt;100),"Baixa",IF(AND(L527&gt;=100,L527&lt;300),"Média",IF(AND(L527&gt;=300,L527&lt;500),"Alta",IF(L527&gt;=500,"Muito Alta","Avaliar")))))</f>
        <v>Baixa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19" ht="15.75" x14ac:dyDescent="0.25">
      <c r="A528" s="42">
        <v>523</v>
      </c>
      <c r="B528" s="7">
        <v>314505</v>
      </c>
      <c r="C528" s="17" t="s">
        <v>1118</v>
      </c>
      <c r="D528" s="36" t="s">
        <v>102</v>
      </c>
      <c r="E528" s="36" t="s">
        <v>544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>H528+F528+G528</f>
        <v>0</v>
      </c>
      <c r="J528" s="11">
        <v>7504</v>
      </c>
      <c r="K528" s="58" t="s">
        <v>1121</v>
      </c>
      <c r="L528" s="8">
        <f>I528/J528*100000</f>
        <v>0</v>
      </c>
      <c r="M528" s="7" t="str">
        <f>IF(L528=0,"Silencioso",IF(AND(L528&gt;0,L528&lt;100),"Baixa",IF(AND(L528&gt;=100,L528&lt;300),"Média",IF(AND(L528&gt;=300,L528&lt;500),"Alta",IF(L528&gt;=500,"Muito Alta","Avaliar")))))</f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38"/>
    </row>
    <row r="529" spans="1:21" ht="15.75" x14ac:dyDescent="0.25">
      <c r="A529" s="42">
        <v>524</v>
      </c>
      <c r="B529" s="7">
        <v>314510</v>
      </c>
      <c r="C529" s="17" t="s">
        <v>1114</v>
      </c>
      <c r="D529" s="36" t="s">
        <v>40</v>
      </c>
      <c r="E529" s="36" t="s">
        <v>545</v>
      </c>
      <c r="F529" s="12">
        <f>VLOOKUP(A529,Dengue!$1:$1048576,10,FALSE)</f>
        <v>1</v>
      </c>
      <c r="G529" s="12">
        <f>VLOOKUP($A529,Chik!$1:$1048576,10,FALSE)</f>
        <v>0</v>
      </c>
      <c r="H529" s="12">
        <f>VLOOKUP($A529,zika!$1:$1048576,10,FALSE)</f>
        <v>0</v>
      </c>
      <c r="I529" s="12">
        <f>H529+F529+G529</f>
        <v>1</v>
      </c>
      <c r="J529" s="11">
        <v>16610</v>
      </c>
      <c r="K529" s="58" t="s">
        <v>1121</v>
      </c>
      <c r="L529" s="8">
        <f>I529/J529*100000</f>
        <v>6.0204695966285371</v>
      </c>
      <c r="M529" s="7" t="str">
        <f>IF(L529=0,"Silencioso",IF(AND(L529&gt;0,L529&lt;100),"Baixa",IF(AND(L529&gt;=100,L529&lt;300),"Média",IF(AND(L529&gt;=300,L529&lt;500),"Alta",IF(L529&gt;=500,"Muito Alta","Avaliar")))))</f>
        <v>Baixa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38"/>
    </row>
    <row r="530" spans="1:21" ht="15.75" x14ac:dyDescent="0.25">
      <c r="A530" s="42">
        <v>525</v>
      </c>
      <c r="B530" s="7">
        <v>314520</v>
      </c>
      <c r="C530" s="17" t="s">
        <v>1112</v>
      </c>
      <c r="D530" s="36" t="s">
        <v>26</v>
      </c>
      <c r="E530" s="46" t="s">
        <v>546</v>
      </c>
      <c r="F530" s="12">
        <f>VLOOKUP(A530,Dengue!$1:$1048576,10,FALSE)</f>
        <v>46</v>
      </c>
      <c r="G530" s="12">
        <f>VLOOKUP($A530,Chik!$1:$1048576,10,FALSE)</f>
        <v>0</v>
      </c>
      <c r="H530" s="12">
        <f>VLOOKUP($A530,zika!$1:$1048576,10,FALSE)</f>
        <v>1</v>
      </c>
      <c r="I530" s="12">
        <f>H530+F530+G530</f>
        <v>47</v>
      </c>
      <c r="J530" s="11">
        <v>99770</v>
      </c>
      <c r="K530" s="58" t="s">
        <v>1123</v>
      </c>
      <c r="L530" s="8">
        <f>I530/J530*100000</f>
        <v>47.108349203167286</v>
      </c>
      <c r="M530" s="7" t="str">
        <f>IF(L530=0,"Silencioso",IF(AND(L530&gt;0,L530&lt;100),"Baixa",IF(AND(L530&gt;=100,L530&lt;300),"Média",IF(AND(L530&gt;=300,L530&lt;500),"Alta",IF(L530&gt;=500,"Muito Alta","Avaliar")))))</f>
        <v>Baixa</v>
      </c>
      <c r="N530" s="7">
        <f>VLOOKUP($B530,LIRAa!$1:$1048576,3,FALSE)</f>
        <v>2</v>
      </c>
      <c r="O530" s="7">
        <f>VLOOKUP($B530,LIRAa!$1:$1048576,4,FALSE)</f>
        <v>5.4</v>
      </c>
      <c r="P530" s="7">
        <f>VLOOKUP($B530,LIRAa!$1:$1048576,5,FALSE)</f>
        <v>2.1</v>
      </c>
      <c r="S530" s="38"/>
    </row>
    <row r="531" spans="1:21" ht="15.75" x14ac:dyDescent="0.25">
      <c r="A531" s="42">
        <v>526</v>
      </c>
      <c r="B531" s="7">
        <v>313660</v>
      </c>
      <c r="C531" s="17" t="s">
        <v>1108</v>
      </c>
      <c r="D531" s="36" t="s">
        <v>98</v>
      </c>
      <c r="E531" s="36" t="s">
        <v>547</v>
      </c>
      <c r="F531" s="12">
        <f>VLOOKUP(A531,Dengue!$1:$1048576,10,FALSE)</f>
        <v>10</v>
      </c>
      <c r="G531" s="12">
        <f>VLOOKUP($A531,Chik!$1:$1048576,10,FALSE)</f>
        <v>0</v>
      </c>
      <c r="H531" s="12">
        <f>VLOOKUP($A531,zika!$1:$1048576,10,FALSE)</f>
        <v>0</v>
      </c>
      <c r="I531" s="12">
        <f>H531+F531+G531</f>
        <v>10</v>
      </c>
      <c r="J531" s="11">
        <v>5718</v>
      </c>
      <c r="K531" s="58" t="s">
        <v>1121</v>
      </c>
      <c r="L531" s="8">
        <f>I531/J531*100000</f>
        <v>174.88632388947184</v>
      </c>
      <c r="M531" s="7" t="str">
        <f>IF(L531=0,"Silencioso",IF(AND(L531&gt;0,L531&lt;100),"Baixa",IF(AND(L531&gt;=100,L531&lt;300),"Média",IF(AND(L531&gt;=300,L531&lt;500),"Alta",IF(L531&gt;=500,"Muito Alta","Avaliar")))))</f>
        <v>Média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21" ht="15.75" x14ac:dyDescent="0.25">
      <c r="A532" s="42">
        <v>527</v>
      </c>
      <c r="B532" s="7">
        <v>314530</v>
      </c>
      <c r="C532" s="17" t="s">
        <v>1113</v>
      </c>
      <c r="D532" s="36" t="s">
        <v>28</v>
      </c>
      <c r="E532" s="36" t="s">
        <v>548</v>
      </c>
      <c r="F532" s="12">
        <f>VLOOKUP(A532,Dengue!$1:$1048576,10,FALSE)</f>
        <v>2</v>
      </c>
      <c r="G532" s="12">
        <f>VLOOKUP($A532,Chik!$1:$1048576,10,FALSE)</f>
        <v>0</v>
      </c>
      <c r="H532" s="12">
        <f>VLOOKUP($A532,zika!$1:$1048576,10,FALSE)</f>
        <v>0</v>
      </c>
      <c r="I532" s="12">
        <f>H532+F532+G532</f>
        <v>2</v>
      </c>
      <c r="J532" s="11">
        <v>31326</v>
      </c>
      <c r="K532" s="58" t="s">
        <v>1122</v>
      </c>
      <c r="L532" s="8">
        <f>I532/J532*100000</f>
        <v>6.3844729617570062</v>
      </c>
      <c r="M532" s="7" t="str">
        <f>IF(L532=0,"Silencioso",IF(AND(L532&gt;0,L532&lt;100),"Baixa",IF(AND(L532&gt;=100,L532&lt;300),"Média",IF(AND(L532&gt;=300,L532&lt;500),"Alta",IF(L532&gt;=500,"Muito Alta","Avaliar")))))</f>
        <v>Baixa</v>
      </c>
      <c r="N532" s="7">
        <f>VLOOKUP($B532,LIRAa!$1:$1048576,3,FALSE)</f>
        <v>4.5999999999999996</v>
      </c>
      <c r="O532" s="7">
        <f>VLOOKUP($B532,LIRAa!$1:$1048576,4,FALSE)</f>
        <v>4.5</v>
      </c>
      <c r="P532" s="7">
        <f>VLOOKUP($B532,LIRAa!$1:$1048576,5,FALSE)</f>
        <v>1.9</v>
      </c>
      <c r="S532" s="38"/>
    </row>
    <row r="533" spans="1:21" ht="15.75" x14ac:dyDescent="0.25">
      <c r="A533" s="42">
        <v>528</v>
      </c>
      <c r="B533" s="7">
        <v>314535</v>
      </c>
      <c r="C533" s="17" t="s">
        <v>1113</v>
      </c>
      <c r="D533" s="36" t="s">
        <v>28</v>
      </c>
      <c r="E533" s="36" t="s">
        <v>549</v>
      </c>
      <c r="F533" s="12">
        <f>VLOOKUP(A533,Dengue!$1:$1048576,10,FALSE)</f>
        <v>160</v>
      </c>
      <c r="G533" s="12">
        <f>VLOOKUP($A533,Chik!$1:$1048576,10,FALSE)</f>
        <v>0</v>
      </c>
      <c r="H533" s="12">
        <f>VLOOKUP($A533,zika!$1:$1048576,10,FALSE)</f>
        <v>0</v>
      </c>
      <c r="I533" s="12">
        <f>H533+F533+G533</f>
        <v>160</v>
      </c>
      <c r="J533" s="11">
        <v>10731</v>
      </c>
      <c r="K533" s="58" t="s">
        <v>1121</v>
      </c>
      <c r="L533" s="8">
        <f>I533/J533*100000</f>
        <v>1491.0073618488491</v>
      </c>
      <c r="M533" s="7" t="str">
        <f>IF(L533=0,"Silencioso",IF(AND(L533&gt;0,L533&lt;100),"Baixa",IF(AND(L533&gt;=100,L533&lt;300),"Média",IF(AND(L533&gt;=300,L533&lt;500),"Alta",IF(L533&gt;=500,"Muito Alta","Avaliar")))))</f>
        <v>Muito Alta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10"/>
      <c r="T533" s="10"/>
      <c r="U533" s="10"/>
    </row>
    <row r="534" spans="1:21" ht="15.75" x14ac:dyDescent="0.25">
      <c r="A534" s="42">
        <v>529</v>
      </c>
      <c r="B534" s="7">
        <v>314537</v>
      </c>
      <c r="C534" s="17" t="s">
        <v>1118</v>
      </c>
      <c r="D534" s="36" t="s">
        <v>102</v>
      </c>
      <c r="E534" s="36" t="s">
        <v>550</v>
      </c>
      <c r="F534" s="12">
        <f>VLOOKUP(A534,Dengue!$1:$1048576,10,FALSE)</f>
        <v>1</v>
      </c>
      <c r="G534" s="12">
        <f>VLOOKUP($A534,Chik!$1:$1048576,10,FALSE)</f>
        <v>0</v>
      </c>
      <c r="H534" s="12">
        <f>VLOOKUP($A534,zika!$1:$1048576,10,FALSE)</f>
        <v>0</v>
      </c>
      <c r="I534" s="12">
        <f>H534+F534+G534</f>
        <v>1</v>
      </c>
      <c r="J534" s="11">
        <v>5273</v>
      </c>
      <c r="K534" s="58" t="s">
        <v>1121</v>
      </c>
      <c r="L534" s="8">
        <f>I534/J534*100000</f>
        <v>18.964536317087045</v>
      </c>
      <c r="M534" s="7" t="str">
        <f>IF(L534=0,"Silencioso",IF(AND(L534&gt;0,L534&lt;100),"Baixa",IF(AND(L534&gt;=100,L534&lt;300),"Média",IF(AND(L534&gt;=300,L534&lt;500),"Alta",IF(L534&gt;=500,"Muito Alta","Avaliar")))))</f>
        <v>Baixa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21" ht="15.75" x14ac:dyDescent="0.25">
      <c r="A535" s="42">
        <v>530</v>
      </c>
      <c r="B535" s="7">
        <v>314540</v>
      </c>
      <c r="C535" s="17" t="s">
        <v>1115</v>
      </c>
      <c r="D535" s="36" t="s">
        <v>57</v>
      </c>
      <c r="E535" s="36" t="s">
        <v>551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>H535+F535+G535</f>
        <v>0</v>
      </c>
      <c r="J535" s="11">
        <v>1775</v>
      </c>
      <c r="K535" s="58" t="s">
        <v>1121</v>
      </c>
      <c r="L535" s="8">
        <f>I535/J535*100000</f>
        <v>0</v>
      </c>
      <c r="M535" s="7" t="str">
        <f>IF(L535=0,"Silencioso",IF(AND(L535&gt;0,L535&lt;100),"Baixa",IF(AND(L535&gt;=100,L535&lt;300),"Média",IF(AND(L535&gt;=300,L535&lt;500),"Alta",IF(L535&gt;=500,"Muito Alta","Avaliar")))))</f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21" ht="15.75" x14ac:dyDescent="0.25">
      <c r="A536" s="42">
        <v>531</v>
      </c>
      <c r="B536" s="7">
        <v>314545</v>
      </c>
      <c r="C536" s="17" t="s">
        <v>1118</v>
      </c>
      <c r="D536" s="36" t="s">
        <v>102</v>
      </c>
      <c r="E536" s="36" t="s">
        <v>552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>H536+F536+G536</f>
        <v>0</v>
      </c>
      <c r="J536" s="11">
        <v>6018</v>
      </c>
      <c r="K536" s="58" t="s">
        <v>1121</v>
      </c>
      <c r="L536" s="8">
        <f>I536/J536*100000</f>
        <v>0</v>
      </c>
      <c r="M536" s="7" t="str">
        <f>IF(L536=0,"Silencioso",IF(AND(L536&gt;0,L536&lt;100),"Baixa",IF(AND(L536&gt;=100,L536&lt;300),"Média",IF(AND(L536&gt;=300,L536&lt;500),"Alta",IF(L536&gt;=500,"Muito Alta","Avaliar")))))</f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>
        <f>VLOOKUP($B536,LIRAa!$1:$1048576,5,FALSE)</f>
        <v>4.9000000000000004</v>
      </c>
      <c r="S536" s="38"/>
    </row>
    <row r="537" spans="1:21" ht="15.75" x14ac:dyDescent="0.25">
      <c r="A537" s="42">
        <v>532</v>
      </c>
      <c r="B537" s="7">
        <v>314550</v>
      </c>
      <c r="C537" s="17" t="s">
        <v>1114</v>
      </c>
      <c r="D537" s="36" t="s">
        <v>33</v>
      </c>
      <c r="E537" s="36" t="s">
        <v>553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>H537+F537+G537</f>
        <v>0</v>
      </c>
      <c r="J537" s="11">
        <v>2765</v>
      </c>
      <c r="K537" s="58" t="s">
        <v>1121</v>
      </c>
      <c r="L537" s="8">
        <f>I537/J537*100000</f>
        <v>0</v>
      </c>
      <c r="M537" s="7" t="str">
        <f>IF(L537=0,"Silencioso",IF(AND(L537&gt;0,L537&lt;100),"Baixa",IF(AND(L537&gt;=100,L537&lt;300),"Média",IF(AND(L537&gt;=300,L537&lt;500),"Alta",IF(L537&gt;=500,"Muito Alta","Avaliar")))))</f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21" ht="15.75" x14ac:dyDescent="0.25">
      <c r="A538" s="42">
        <v>533</v>
      </c>
      <c r="B538" s="7">
        <v>314560</v>
      </c>
      <c r="C538" s="17" t="s">
        <v>1112</v>
      </c>
      <c r="D538" s="36" t="s">
        <v>26</v>
      </c>
      <c r="E538" s="36" t="s">
        <v>554</v>
      </c>
      <c r="F538" s="12">
        <f>VLOOKUP(A538,Dengue!$1:$1048576,10,FALSE)</f>
        <v>1</v>
      </c>
      <c r="G538" s="12">
        <f>VLOOKUP($A538,Chik!$1:$1048576,10,FALSE)</f>
        <v>0</v>
      </c>
      <c r="H538" s="12">
        <f>VLOOKUP($A538,zika!$1:$1048576,10,FALSE)</f>
        <v>0</v>
      </c>
      <c r="I538" s="12">
        <f>H538+F538+G538</f>
        <v>1</v>
      </c>
      <c r="J538" s="11">
        <v>41529</v>
      </c>
      <c r="K538" s="58" t="s">
        <v>1122</v>
      </c>
      <c r="L538" s="8">
        <f>I538/J538*100000</f>
        <v>2.407955886248164</v>
      </c>
      <c r="M538" s="7" t="str">
        <f>IF(L538=0,"Silencioso",IF(AND(L538&gt;0,L538&lt;100),"Baixa",IF(AND(L538&gt;=100,L538&lt;300),"Média",IF(AND(L538&gt;=300,L538&lt;500),"Alta",IF(L538&gt;=500,"Muito Alta","Avaliar")))))</f>
        <v>Baixa</v>
      </c>
      <c r="N538" s="7">
        <f>VLOOKUP($B538,LIRAa!$1:$1048576,3,FALSE)</f>
        <v>3.1</v>
      </c>
      <c r="O538" s="7">
        <f>VLOOKUP($B538,LIRAa!$1:$1048576,4,FALSE)</f>
        <v>2</v>
      </c>
      <c r="P538" s="7">
        <f>VLOOKUP($B538,LIRAa!$1:$1048576,5,FALSE)</f>
        <v>4.8</v>
      </c>
      <c r="S538" s="38"/>
    </row>
    <row r="539" spans="1:21" ht="15.75" x14ac:dyDescent="0.25">
      <c r="A539" s="42">
        <v>534</v>
      </c>
      <c r="B539" s="7">
        <v>314570</v>
      </c>
      <c r="C539" s="17" t="s">
        <v>1115</v>
      </c>
      <c r="D539" s="36" t="s">
        <v>57</v>
      </c>
      <c r="E539" s="36" t="s">
        <v>555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>H539+F539+G539</f>
        <v>0</v>
      </c>
      <c r="J539" s="11">
        <v>2136</v>
      </c>
      <c r="K539" s="58" t="s">
        <v>1121</v>
      </c>
      <c r="L539" s="8">
        <f>I539/J539*100000</f>
        <v>0</v>
      </c>
      <c r="M539" s="7" t="str">
        <f>IF(L539=0,"Silencioso",IF(AND(L539&gt;0,L539&lt;100),"Baixa",IF(AND(L539&gt;=100,L539&lt;300),"Média",IF(AND(L539&gt;=300,L539&lt;500),"Alta",IF(L539&gt;=500,"Muito Alta","Avaliar")))))</f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21" ht="15.75" x14ac:dyDescent="0.25">
      <c r="A540" s="42">
        <v>535</v>
      </c>
      <c r="B540" s="7">
        <v>314580</v>
      </c>
      <c r="C540" s="17" t="s">
        <v>1112</v>
      </c>
      <c r="D540" s="36" t="s">
        <v>26</v>
      </c>
      <c r="E540" s="36" t="s">
        <v>556</v>
      </c>
      <c r="F540" s="12">
        <f>VLOOKUP(A540,Dengue!$1:$1048576,10,FALSE)</f>
        <v>5</v>
      </c>
      <c r="G540" s="12">
        <f>VLOOKUP($A540,Chik!$1:$1048576,10,FALSE)</f>
        <v>0</v>
      </c>
      <c r="H540" s="12">
        <f>VLOOKUP($A540,zika!$1:$1048576,10,FALSE)</f>
        <v>0</v>
      </c>
      <c r="I540" s="12">
        <f>H540+F540+G540</f>
        <v>5</v>
      </c>
      <c r="J540" s="11">
        <v>3144</v>
      </c>
      <c r="K540" s="58" t="s">
        <v>1121</v>
      </c>
      <c r="L540" s="8">
        <f>I540/J540*100000</f>
        <v>159.03307888040712</v>
      </c>
      <c r="M540" s="7" t="str">
        <f>IF(L540=0,"Silencioso",IF(AND(L540&gt;0,L540&lt;100),"Baixa",IF(AND(L540&gt;=100,L540&lt;300),"Média",IF(AND(L540&gt;=300,L540&lt;500),"Alta",IF(L540&gt;=500,"Muito Alta","Avaliar")))))</f>
        <v>Média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21" ht="15.75" x14ac:dyDescent="0.25">
      <c r="A541" s="42">
        <v>536</v>
      </c>
      <c r="B541" s="7">
        <v>314585</v>
      </c>
      <c r="C541" s="17" t="s">
        <v>1109</v>
      </c>
      <c r="D541" s="36" t="s">
        <v>17</v>
      </c>
      <c r="E541" s="36" t="s">
        <v>557</v>
      </c>
      <c r="F541" s="12">
        <f>VLOOKUP(A541,Dengue!$1:$1048576,10,FALSE)</f>
        <v>1</v>
      </c>
      <c r="G541" s="12">
        <f>VLOOKUP($A541,Chik!$1:$1048576,10,FALSE)</f>
        <v>0</v>
      </c>
      <c r="H541" s="12">
        <f>VLOOKUP($A541,zika!$1:$1048576,10,FALSE)</f>
        <v>0</v>
      </c>
      <c r="I541" s="12">
        <f>H541+F541+G541</f>
        <v>1</v>
      </c>
      <c r="J541" s="11">
        <v>4647</v>
      </c>
      <c r="K541" s="58" t="s">
        <v>1121</v>
      </c>
      <c r="L541" s="8">
        <f>I541/J541*100000</f>
        <v>21.519259737465031</v>
      </c>
      <c r="M541" s="7" t="str">
        <f>IF(L541=0,"Silencioso",IF(AND(L541&gt;0,L541&lt;100),"Baixa",IF(AND(L541&gt;=100,L541&lt;300),"Média",IF(AND(L541&gt;=300,L541&lt;500),"Alta",IF(L541&gt;=500,"Muito Alta","Avaliar")))))</f>
        <v>Baixa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21" ht="15.75" x14ac:dyDescent="0.25">
      <c r="A542" s="42">
        <v>537</v>
      </c>
      <c r="B542" s="7">
        <v>314587</v>
      </c>
      <c r="C542" s="17" t="s">
        <v>1115</v>
      </c>
      <c r="D542" s="36" t="s">
        <v>14</v>
      </c>
      <c r="E542" s="36" t="s">
        <v>558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>H542+F542+G542</f>
        <v>0</v>
      </c>
      <c r="J542" s="11">
        <v>7954</v>
      </c>
      <c r="K542" s="58" t="s">
        <v>1121</v>
      </c>
      <c r="L542" s="8">
        <f>I542/J542*100000</f>
        <v>0</v>
      </c>
      <c r="M542" s="7" t="str">
        <f>IF(L542=0,"Silencioso",IF(AND(L542&gt;0,L542&lt;100),"Baixa",IF(AND(L542&gt;=100,L542&lt;300),"Média",IF(AND(L542&gt;=300,L542&lt;500),"Alta",IF(L542&gt;=500,"Muito Alta","Avaliar")))))</f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21" ht="15.75" x14ac:dyDescent="0.25">
      <c r="A543" s="42">
        <v>538</v>
      </c>
      <c r="B543" s="7">
        <v>314590</v>
      </c>
      <c r="C543" s="17" t="s">
        <v>1116</v>
      </c>
      <c r="D543" s="36" t="s">
        <v>41</v>
      </c>
      <c r="E543" s="36" t="s">
        <v>559</v>
      </c>
      <c r="F543" s="12">
        <f>VLOOKUP(A543,Dengue!$1:$1048576,10,FALSE)</f>
        <v>1</v>
      </c>
      <c r="G543" s="12">
        <f>VLOOKUP($A543,Chik!$1:$1048576,10,FALSE)</f>
        <v>0</v>
      </c>
      <c r="H543" s="12">
        <f>VLOOKUP($A543,zika!$1:$1048576,10,FALSE)</f>
        <v>0</v>
      </c>
      <c r="I543" s="12">
        <f>H543+F543+G543</f>
        <v>1</v>
      </c>
      <c r="J543" s="11">
        <v>39121</v>
      </c>
      <c r="K543" s="58" t="s">
        <v>1122</v>
      </c>
      <c r="L543" s="8">
        <f>I543/J543*100000</f>
        <v>2.5561718769970092</v>
      </c>
      <c r="M543" s="7" t="str">
        <f>IF(L543=0,"Silencioso",IF(AND(L543&gt;0,L543&lt;100),"Baixa",IF(AND(L543&gt;=100,L543&lt;300),"Média",IF(AND(L543&gt;=300,L543&lt;500),"Alta",IF(L543&gt;=500,"Muito Alta","Avaliar")))))</f>
        <v>Baixa</v>
      </c>
      <c r="N543" s="7">
        <f>VLOOKUP($B543,LIRAa!$1:$1048576,3,FALSE)</f>
        <v>0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21" ht="15.75" x14ac:dyDescent="0.25">
      <c r="A544" s="42">
        <v>539</v>
      </c>
      <c r="B544" s="7">
        <v>314600</v>
      </c>
      <c r="C544" s="17" t="s">
        <v>1114</v>
      </c>
      <c r="D544" s="36" t="s">
        <v>36</v>
      </c>
      <c r="E544" s="36" t="s">
        <v>560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>H544+F544+G544</f>
        <v>0</v>
      </c>
      <c r="J544" s="11">
        <v>33481</v>
      </c>
      <c r="K544" s="58" t="s">
        <v>1122</v>
      </c>
      <c r="L544" s="8">
        <f>I544/J544*100000</f>
        <v>0</v>
      </c>
      <c r="M544" s="7" t="str">
        <f>IF(L544=0,"Silencioso",IF(AND(L544&gt;0,L544&lt;100),"Baixa",IF(AND(L544&gt;=100,L544&lt;300),"Média",IF(AND(L544&gt;=300,L544&lt;500),"Alta",IF(L544&gt;=500,"Muito Alta","Avaliar")))))</f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19" ht="15.75" x14ac:dyDescent="0.25">
      <c r="A545" s="42">
        <v>540</v>
      </c>
      <c r="B545" s="7">
        <v>314610</v>
      </c>
      <c r="C545" s="17" t="s">
        <v>1108</v>
      </c>
      <c r="D545" s="36" t="s">
        <v>98</v>
      </c>
      <c r="E545" s="36" t="s">
        <v>561</v>
      </c>
      <c r="F545" s="12">
        <f>VLOOKUP(A545,Dengue!$1:$1048576,10,FALSE)</f>
        <v>3</v>
      </c>
      <c r="G545" s="12">
        <f>VLOOKUP($A545,Chik!$1:$1048576,10,FALSE)</f>
        <v>0</v>
      </c>
      <c r="H545" s="12">
        <f>VLOOKUP($A545,zika!$1:$1048576,10,FALSE)</f>
        <v>0</v>
      </c>
      <c r="I545" s="12">
        <f>H545+F545+G545</f>
        <v>3</v>
      </c>
      <c r="J545" s="11">
        <v>73994</v>
      </c>
      <c r="K545" s="58" t="s">
        <v>1123</v>
      </c>
      <c r="L545" s="8">
        <f>I545/J545*100000</f>
        <v>4.0543827877936049</v>
      </c>
      <c r="M545" s="7" t="str">
        <f>IF(L545=0,"Silencioso",IF(AND(L545&gt;0,L545&lt;100),"Baixa",IF(AND(L545&gt;=100,L545&lt;300),"Média",IF(AND(L545&gt;=300,L545&lt;500),"Alta",IF(L545&gt;=500,"Muito Alta","Avaliar")))))</f>
        <v>Baixa</v>
      </c>
      <c r="N545" s="7">
        <f>VLOOKUP($B545,LIRAa!$1:$1048576,3,FALSE)</f>
        <v>0</v>
      </c>
      <c r="O545" s="7">
        <f>VLOOKUP($B545,LIRAa!$1:$1048576,4,FALSE)</f>
        <v>0.4</v>
      </c>
      <c r="P545" s="7">
        <f>VLOOKUP($B545,LIRAa!$1:$1048576,5,FALSE)</f>
        <v>0.4</v>
      </c>
      <c r="S545" s="38"/>
    </row>
    <row r="546" spans="1:19" ht="15.75" x14ac:dyDescent="0.25">
      <c r="A546" s="42">
        <v>541</v>
      </c>
      <c r="B546" s="7">
        <v>314620</v>
      </c>
      <c r="C546" s="17" t="s">
        <v>1113</v>
      </c>
      <c r="D546" s="36" t="s">
        <v>28</v>
      </c>
      <c r="E546" s="36" t="s">
        <v>562</v>
      </c>
      <c r="F546" s="12">
        <f>VLOOKUP(A546,Dengue!$1:$1048576,10,FALSE)</f>
        <v>3</v>
      </c>
      <c r="G546" s="12">
        <f>VLOOKUP($A546,Chik!$1:$1048576,10,FALSE)</f>
        <v>0</v>
      </c>
      <c r="H546" s="12">
        <f>VLOOKUP($A546,zika!$1:$1048576,10,FALSE)</f>
        <v>0</v>
      </c>
      <c r="I546" s="12">
        <f>H546+F546+G546</f>
        <v>3</v>
      </c>
      <c r="J546" s="11">
        <v>5954</v>
      </c>
      <c r="K546" s="58" t="s">
        <v>1121</v>
      </c>
      <c r="L546" s="8">
        <f>I546/J546*100000</f>
        <v>50.386294927779645</v>
      </c>
      <c r="M546" s="7" t="str">
        <f>IF(L546=0,"Silencioso",IF(AND(L546&gt;0,L546&lt;100),"Baixa",IF(AND(L546&gt;=100,L546&lt;300),"Média",IF(AND(L546&gt;=300,L546&lt;500),"Alta",IF(L546&gt;=500,"Muito Alta","Avaliar")))))</f>
        <v>Baixa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19" ht="15.75" x14ac:dyDescent="0.25">
      <c r="A547" s="42">
        <v>542</v>
      </c>
      <c r="B547" s="7">
        <v>314625</v>
      </c>
      <c r="C547" s="17" t="s">
        <v>1118</v>
      </c>
      <c r="D547" s="36" t="s">
        <v>102</v>
      </c>
      <c r="E547" s="36" t="s">
        <v>563</v>
      </c>
      <c r="F547" s="12">
        <f>VLOOKUP(A547,Dengue!$1:$1048576,10,FALSE)</f>
        <v>14</v>
      </c>
      <c r="G547" s="12">
        <f>VLOOKUP($A547,Chik!$1:$1048576,10,FALSE)</f>
        <v>0</v>
      </c>
      <c r="H547" s="12">
        <f>VLOOKUP($A547,zika!$1:$1048576,10,FALSE)</f>
        <v>0</v>
      </c>
      <c r="I547" s="12">
        <f>H547+F547+G547</f>
        <v>14</v>
      </c>
      <c r="J547" s="11">
        <v>6332</v>
      </c>
      <c r="K547" s="58" t="s">
        <v>1121</v>
      </c>
      <c r="L547" s="8">
        <f>I547/J547*100000</f>
        <v>221.09917877447884</v>
      </c>
      <c r="M547" s="7" t="str">
        <f>IF(L547=0,"Silencioso",IF(AND(L547&gt;0,L547&lt;100),"Baixa",IF(AND(L547&gt;=100,L547&lt;300),"Média",IF(AND(L547&gt;=300,L547&lt;500),"Alta",IF(L547&gt;=500,"Muito Alta","Avaliar")))))</f>
        <v>Média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>
        <f>VLOOKUP($B547,LIRAa!$1:$1048576,5,FALSE)</f>
        <v>10.7</v>
      </c>
      <c r="S547" s="38"/>
    </row>
    <row r="548" spans="1:19" ht="15.75" x14ac:dyDescent="0.25">
      <c r="A548" s="42">
        <v>543</v>
      </c>
      <c r="B548" s="7">
        <v>314630</v>
      </c>
      <c r="C548" s="17" t="s">
        <v>1113</v>
      </c>
      <c r="D548" s="36" t="s">
        <v>28</v>
      </c>
      <c r="E548" s="36" t="s">
        <v>564</v>
      </c>
      <c r="F548" s="12">
        <f>VLOOKUP(A548,Dengue!$1:$1048576,10,FALSE)</f>
        <v>1</v>
      </c>
      <c r="G548" s="12">
        <f>VLOOKUP($A548,Chik!$1:$1048576,10,FALSE)</f>
        <v>0</v>
      </c>
      <c r="H548" s="12">
        <f>VLOOKUP($A548,zika!$1:$1048576,10,FALSE)</f>
        <v>0</v>
      </c>
      <c r="I548" s="12">
        <f>H548+F548+G548</f>
        <v>1</v>
      </c>
      <c r="J548" s="11">
        <v>20052</v>
      </c>
      <c r="K548" s="58" t="s">
        <v>1121</v>
      </c>
      <c r="L548" s="8">
        <f>I548/J548*100000</f>
        <v>4.9870337123478956</v>
      </c>
      <c r="M548" s="7" t="str">
        <f>IF(L548=0,"Silencioso",IF(AND(L548&gt;0,L548&lt;100),"Baixa",IF(AND(L548&gt;=100,L548&lt;300),"Média",IF(AND(L548&gt;=300,L548&lt;500),"Alta",IF(L548&gt;=500,"Muito Alta","Avaliar")))))</f>
        <v>Baixa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19" ht="15.75" x14ac:dyDescent="0.25">
      <c r="A549" s="42">
        <v>544</v>
      </c>
      <c r="B549" s="7">
        <v>314655</v>
      </c>
      <c r="C549" s="17" t="s">
        <v>1118</v>
      </c>
      <c r="D549" s="36" t="s">
        <v>102</v>
      </c>
      <c r="E549" s="36" t="s">
        <v>565</v>
      </c>
      <c r="F549" s="12">
        <f>VLOOKUP(A549,Dengue!$1:$1048576,10,FALSE)</f>
        <v>8</v>
      </c>
      <c r="G549" s="12">
        <f>VLOOKUP($A549,Chik!$1:$1048576,10,FALSE)</f>
        <v>0</v>
      </c>
      <c r="H549" s="12">
        <f>VLOOKUP($A549,zika!$1:$1048576,10,FALSE)</f>
        <v>0</v>
      </c>
      <c r="I549" s="12">
        <f>H549+F549+G549</f>
        <v>8</v>
      </c>
      <c r="J549" s="11">
        <v>6084</v>
      </c>
      <c r="K549" s="58" t="s">
        <v>1121</v>
      </c>
      <c r="L549" s="8">
        <f>I549/J549*100000</f>
        <v>131.49243918474687</v>
      </c>
      <c r="M549" s="7" t="str">
        <f>IF(L549=0,"Silencioso",IF(AND(L549&gt;0,L549&lt;100),"Baixa",IF(AND(L549&gt;=100,L549&lt;300),"Média",IF(AND(L549&gt;=300,L549&lt;500),"Alta",IF(L549&gt;=500,"Muito Alta","Avaliar")))))</f>
        <v>Média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38"/>
    </row>
    <row r="550" spans="1:19" ht="15.75" x14ac:dyDescent="0.25">
      <c r="A550" s="42">
        <v>545</v>
      </c>
      <c r="B550" s="7">
        <v>314640</v>
      </c>
      <c r="C550" s="17" t="s">
        <v>1108</v>
      </c>
      <c r="D550" s="36" t="s">
        <v>11</v>
      </c>
      <c r="E550" s="36" t="s">
        <v>566</v>
      </c>
      <c r="F550" s="12">
        <f>VLOOKUP(A550,Dengue!$1:$1048576,10,FALSE)</f>
        <v>4</v>
      </c>
      <c r="G550" s="12">
        <f>VLOOKUP($A550,Chik!$1:$1048576,10,FALSE)</f>
        <v>0</v>
      </c>
      <c r="H550" s="12">
        <f>VLOOKUP($A550,zika!$1:$1048576,10,FALSE)</f>
        <v>0</v>
      </c>
      <c r="I550" s="12">
        <f>H550+F550+G550</f>
        <v>4</v>
      </c>
      <c r="J550" s="11">
        <v>4510</v>
      </c>
      <c r="K550" s="58" t="s">
        <v>1121</v>
      </c>
      <c r="L550" s="8">
        <f>I550/J550*100000</f>
        <v>88.691796008869176</v>
      </c>
      <c r="M550" s="7" t="str">
        <f>IF(L550=0,"Silencioso",IF(AND(L550&gt;0,L550&lt;100),"Baixa",IF(AND(L550&gt;=100,L550&lt;300),"Média",IF(AND(L550&gt;=300,L550&lt;500),"Alta",IF(L550&gt;=500,"Muito Alta","Avaliar")))))</f>
        <v>Baixa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19" ht="15.75" x14ac:dyDescent="0.25">
      <c r="A551" s="42">
        <v>546</v>
      </c>
      <c r="B551" s="7">
        <v>314650</v>
      </c>
      <c r="C551" s="17" t="s">
        <v>1112</v>
      </c>
      <c r="D551" s="36" t="s">
        <v>26</v>
      </c>
      <c r="E551" s="36" t="s">
        <v>567</v>
      </c>
      <c r="F551" s="12">
        <f>VLOOKUP(A551,Dengue!$1:$1048576,10,FALSE)</f>
        <v>6</v>
      </c>
      <c r="G551" s="12">
        <f>VLOOKUP($A551,Chik!$1:$1048576,10,FALSE)</f>
        <v>0</v>
      </c>
      <c r="H551" s="12">
        <f>VLOOKUP($A551,zika!$1:$1048576,10,FALSE)</f>
        <v>0</v>
      </c>
      <c r="I551" s="12">
        <f>H551+F551+G551</f>
        <v>6</v>
      </c>
      <c r="J551" s="11">
        <v>8270</v>
      </c>
      <c r="K551" s="58" t="s">
        <v>1121</v>
      </c>
      <c r="L551" s="8">
        <f>I551/J551*100000</f>
        <v>72.551390568319235</v>
      </c>
      <c r="M551" s="7" t="str">
        <f>IF(L551=0,"Silencioso",IF(AND(L551&gt;0,L551&lt;100),"Baixa",IF(AND(L551&gt;=100,L551&lt;300),"Média",IF(AND(L551&gt;=300,L551&lt;500),"Alta",IF(L551&gt;=500,"Muito Alta","Avaliar")))))</f>
        <v>Baixa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19" ht="15.75" x14ac:dyDescent="0.25">
      <c r="A552" s="42">
        <v>547</v>
      </c>
      <c r="B552" s="7">
        <v>314660</v>
      </c>
      <c r="C552" s="17" t="s">
        <v>1116</v>
      </c>
      <c r="D552" s="36" t="s">
        <v>41</v>
      </c>
      <c r="E552" s="36" t="s">
        <v>568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>H552+F552+G552</f>
        <v>0</v>
      </c>
      <c r="J552" s="11">
        <v>1535</v>
      </c>
      <c r="K552" s="58" t="s">
        <v>1121</v>
      </c>
      <c r="L552" s="8">
        <f>I552/J552*100000</f>
        <v>0</v>
      </c>
      <c r="M552" s="7" t="str">
        <f>IF(L552=0,"Silencioso",IF(AND(L552&gt;0,L552&lt;100),"Baixa",IF(AND(L552&gt;=100,L552&lt;300),"Média",IF(AND(L552&gt;=300,L552&lt;500),"Alta",IF(L552&gt;=500,"Muito Alta","Avaliar")))))</f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19" ht="15.75" x14ac:dyDescent="0.25">
      <c r="A553" s="42">
        <v>548</v>
      </c>
      <c r="B553" s="7">
        <v>314670</v>
      </c>
      <c r="C553" s="17" t="s">
        <v>1115</v>
      </c>
      <c r="D553" s="36" t="s">
        <v>38</v>
      </c>
      <c r="E553" s="36" t="s">
        <v>569</v>
      </c>
      <c r="F553" s="12">
        <f>VLOOKUP(A553,Dengue!$1:$1048576,10,FALSE)</f>
        <v>0</v>
      </c>
      <c r="G553" s="12">
        <f>VLOOKUP($A553,Chik!$1:$1048576,10,FALSE)</f>
        <v>0</v>
      </c>
      <c r="H553" s="12">
        <f>VLOOKUP($A553,zika!$1:$1048576,10,FALSE)</f>
        <v>0</v>
      </c>
      <c r="I553" s="12">
        <f>H553+F553+G553</f>
        <v>0</v>
      </c>
      <c r="J553" s="11">
        <v>6621</v>
      </c>
      <c r="K553" s="58" t="s">
        <v>1121</v>
      </c>
      <c r="L553" s="8">
        <f>I553/J553*100000</f>
        <v>0</v>
      </c>
      <c r="M553" s="7" t="str">
        <f>IF(L553=0,"Silencioso",IF(AND(L553&gt;0,L553&lt;100),"Baixa",IF(AND(L553&gt;=100,L553&lt;300),"Média",IF(AND(L553&gt;=300,L553&lt;500),"Alta",IF(L553&gt;=500,"Muito Alta","Avaliar")))))</f>
        <v>Silencioso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19" ht="15.75" x14ac:dyDescent="0.25">
      <c r="A554" s="42">
        <v>549</v>
      </c>
      <c r="B554" s="7">
        <v>314675</v>
      </c>
      <c r="C554" s="17" t="s">
        <v>1113</v>
      </c>
      <c r="D554" s="36" t="s">
        <v>30</v>
      </c>
      <c r="E554" s="36" t="s">
        <v>570</v>
      </c>
      <c r="F554" s="12">
        <f>VLOOKUP(A554,Dengue!$1:$1048576,10,FALSE)</f>
        <v>47</v>
      </c>
      <c r="G554" s="12">
        <f>VLOOKUP($A554,Chik!$1:$1048576,10,FALSE)</f>
        <v>0</v>
      </c>
      <c r="H554" s="12">
        <f>VLOOKUP($A554,zika!$1:$1048576,10,FALSE)</f>
        <v>0</v>
      </c>
      <c r="I554" s="12">
        <f>H554+F554+G554</f>
        <v>47</v>
      </c>
      <c r="J554" s="11">
        <v>5671</v>
      </c>
      <c r="K554" s="58" t="s">
        <v>1121</v>
      </c>
      <c r="L554" s="8">
        <f>I554/J554*100000</f>
        <v>828.77799329924176</v>
      </c>
      <c r="M554" s="7" t="str">
        <f>IF(L554=0,"Silencioso",IF(AND(L554&gt;0,L554&lt;100),"Baixa",IF(AND(L554&gt;=100,L554&lt;300),"Média",IF(AND(L554&gt;=300,L554&lt;500),"Alta",IF(L554&gt;=500,"Muito Alta","Avaliar")))))</f>
        <v>Muito Alta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38"/>
    </row>
    <row r="555" spans="1:19" ht="15.75" x14ac:dyDescent="0.25">
      <c r="A555" s="42">
        <v>550</v>
      </c>
      <c r="B555" s="7">
        <v>314690</v>
      </c>
      <c r="C555" s="17" t="s">
        <v>1108</v>
      </c>
      <c r="D555" s="36" t="s">
        <v>11</v>
      </c>
      <c r="E555" s="36" t="s">
        <v>571</v>
      </c>
      <c r="F555" s="12">
        <f>VLOOKUP(A555,Dengue!$1:$1048576,10,FALSE)</f>
        <v>1</v>
      </c>
      <c r="G555" s="12">
        <f>VLOOKUP($A555,Chik!$1:$1048576,10,FALSE)</f>
        <v>0</v>
      </c>
      <c r="H555" s="12">
        <f>VLOOKUP($A555,zika!$1:$1048576,10,FALSE)</f>
        <v>1</v>
      </c>
      <c r="I555" s="12">
        <f>H555+F555+G555</f>
        <v>2</v>
      </c>
      <c r="J555" s="11">
        <v>15543</v>
      </c>
      <c r="K555" s="58" t="s">
        <v>1121</v>
      </c>
      <c r="L555" s="8">
        <f>I555/J555*100000</f>
        <v>12.867528791095671</v>
      </c>
      <c r="M555" s="7" t="str">
        <f>IF(L555=0,"Silencioso",IF(AND(L555&gt;0,L555&lt;100),"Baixa",IF(AND(L555&gt;=100,L555&lt;300),"Média",IF(AND(L555&gt;=300,L555&lt;500),"Alta",IF(L555&gt;=500,"Muito Alta","Avaliar")))))</f>
        <v>Baixa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19" ht="15.75" x14ac:dyDescent="0.25">
      <c r="A556" s="42">
        <v>551</v>
      </c>
      <c r="B556" s="7">
        <v>314710</v>
      </c>
      <c r="C556" s="17" t="s">
        <v>1112</v>
      </c>
      <c r="D556" s="36" t="s">
        <v>26</v>
      </c>
      <c r="E556" s="36" t="s">
        <v>572</v>
      </c>
      <c r="F556" s="12">
        <f>VLOOKUP(A556,Dengue!$1:$1048576,10,FALSE)</f>
        <v>600</v>
      </c>
      <c r="G556" s="12">
        <f>VLOOKUP($A556,Chik!$1:$1048576,10,FALSE)</f>
        <v>0</v>
      </c>
      <c r="H556" s="12">
        <f>VLOOKUP($A556,zika!$1:$1048576,10,FALSE)</f>
        <v>3</v>
      </c>
      <c r="I556" s="12">
        <f>H556+F556+G556</f>
        <v>603</v>
      </c>
      <c r="J556" s="11">
        <v>93101</v>
      </c>
      <c r="K556" s="58" t="s">
        <v>1123</v>
      </c>
      <c r="L556" s="8">
        <f>I556/J556*100000</f>
        <v>647.6836983491047</v>
      </c>
      <c r="M556" s="7" t="str">
        <f>IF(L556=0,"Silencioso",IF(AND(L556&gt;0,L556&lt;100),"Baixa",IF(AND(L556&gt;=100,L556&lt;300),"Média",IF(AND(L556&gt;=300,L556&lt;500),"Alta",IF(L556&gt;=500,"Muito Alta","Avaliar")))))</f>
        <v>Muito Alta</v>
      </c>
      <c r="N556" s="7">
        <f>VLOOKUP($B556,LIRAa!$1:$1048576,3,FALSE)</f>
        <v>2.4</v>
      </c>
      <c r="O556" s="7">
        <f>VLOOKUP($B556,LIRAa!$1:$1048576,4,FALSE)</f>
        <v>4.8</v>
      </c>
      <c r="P556" s="7">
        <f>VLOOKUP($B556,LIRAa!$1:$1048576,5,FALSE)</f>
        <v>3.6</v>
      </c>
      <c r="S556" s="38"/>
    </row>
    <row r="557" spans="1:19" ht="15.75" x14ac:dyDescent="0.25">
      <c r="A557" s="42">
        <v>552</v>
      </c>
      <c r="B557" s="7">
        <v>314700</v>
      </c>
      <c r="C557" s="17" t="s">
        <v>1117</v>
      </c>
      <c r="D557" s="36" t="s">
        <v>80</v>
      </c>
      <c r="E557" s="36" t="s">
        <v>573</v>
      </c>
      <c r="F557" s="12">
        <f>VLOOKUP(A557,Dengue!$1:$1048576,10,FALSE)</f>
        <v>27</v>
      </c>
      <c r="G557" s="12">
        <f>VLOOKUP($A557,Chik!$1:$1048576,10,FALSE)</f>
        <v>0</v>
      </c>
      <c r="H557" s="12">
        <f>VLOOKUP($A557,zika!$1:$1048576,10,FALSE)</f>
        <v>0</v>
      </c>
      <c r="I557" s="12">
        <f>H557+F557+G557</f>
        <v>27</v>
      </c>
      <c r="J557" s="11">
        <v>92430</v>
      </c>
      <c r="K557" s="58" t="s">
        <v>1123</v>
      </c>
      <c r="L557" s="8">
        <f>I557/J557*100000</f>
        <v>29.211295034079843</v>
      </c>
      <c r="M557" s="7" t="str">
        <f>IF(L557=0,"Silencioso",IF(AND(L557&gt;0,L557&lt;100),"Baixa",IF(AND(L557&gt;=100,L557&lt;300),"Média",IF(AND(L557&gt;=300,L557&lt;500),"Alta",IF(L557&gt;=500,"Muito Alta","Avaliar")))))</f>
        <v>Baixa</v>
      </c>
      <c r="N557" s="7">
        <f>VLOOKUP($B557,LIRAa!$1:$1048576,3,FALSE)</f>
        <v>4.2</v>
      </c>
      <c r="O557" s="7">
        <f>VLOOKUP($B557,LIRAa!$1:$1048576,4,FALSE)</f>
        <v>7.5</v>
      </c>
      <c r="P557" s="7">
        <f>VLOOKUP($B557,LIRAa!$1:$1048576,5,FALSE)</f>
        <v>6.3</v>
      </c>
      <c r="S557" s="38"/>
    </row>
    <row r="558" spans="1:19" ht="15.75" x14ac:dyDescent="0.25">
      <c r="A558" s="42">
        <v>553</v>
      </c>
      <c r="B558" s="7">
        <v>314720</v>
      </c>
      <c r="C558" s="17" t="s">
        <v>1114</v>
      </c>
      <c r="D558" s="36" t="s">
        <v>40</v>
      </c>
      <c r="E558" s="36" t="s">
        <v>574</v>
      </c>
      <c r="F558" s="12">
        <f>VLOOKUP(A558,Dengue!$1:$1048576,10,FALSE)</f>
        <v>55</v>
      </c>
      <c r="G558" s="12">
        <f>VLOOKUP($A558,Chik!$1:$1048576,10,FALSE)</f>
        <v>0</v>
      </c>
      <c r="H558" s="12">
        <f>VLOOKUP($A558,zika!$1:$1048576,10,FALSE)</f>
        <v>0</v>
      </c>
      <c r="I558" s="12">
        <f>H558+F558+G558</f>
        <v>55</v>
      </c>
      <c r="J558" s="11">
        <v>21418</v>
      </c>
      <c r="K558" s="58" t="s">
        <v>1121</v>
      </c>
      <c r="L558" s="8">
        <f>I558/J558*100000</f>
        <v>256.79335138668409</v>
      </c>
      <c r="M558" s="7" t="str">
        <f>IF(L558=0,"Silencioso",IF(AND(L558&gt;0,L558&lt;100),"Baixa",IF(AND(L558&gt;=100,L558&lt;300),"Média",IF(AND(L558&gt;=300,L558&lt;500),"Alta",IF(L558&gt;=500,"Muito Alta","Avaliar")))))</f>
        <v>Média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19" ht="15.75" x14ac:dyDescent="0.25">
      <c r="A559" s="42">
        <v>554</v>
      </c>
      <c r="B559" s="7">
        <v>314730</v>
      </c>
      <c r="C559" s="17" t="s">
        <v>1114</v>
      </c>
      <c r="D559" s="36" t="s">
        <v>36</v>
      </c>
      <c r="E559" s="36" t="s">
        <v>575</v>
      </c>
      <c r="F559" s="12">
        <f>VLOOKUP(A559,Dengue!$1:$1048576,10,FALSE)</f>
        <v>0</v>
      </c>
      <c r="G559" s="12">
        <f>VLOOKUP($A559,Chik!$1:$1048576,10,FALSE)</f>
        <v>0</v>
      </c>
      <c r="H559" s="12">
        <f>VLOOKUP($A559,zika!$1:$1048576,10,FALSE)</f>
        <v>0</v>
      </c>
      <c r="I559" s="12">
        <f>H559+F559+G559</f>
        <v>0</v>
      </c>
      <c r="J559" s="11">
        <v>20940</v>
      </c>
      <c r="K559" s="58" t="s">
        <v>1121</v>
      </c>
      <c r="L559" s="8">
        <f>I559/J559*100000</f>
        <v>0</v>
      </c>
      <c r="M559" s="7" t="str">
        <f>IF(L559=0,"Silencioso",IF(AND(L559&gt;0,L559&lt;100),"Baixa",IF(AND(L559&gt;=100,L559&lt;300),"Média",IF(AND(L559&gt;=300,L559&lt;500),"Alta",IF(L559&gt;=500,"Muito Alta","Avaliar")))))</f>
        <v>Silencioso</v>
      </c>
      <c r="N559" s="7">
        <f>VLOOKUP($B559,LIRAa!$1:$1048576,3,FALSE)</f>
        <v>0</v>
      </c>
      <c r="O559" s="7">
        <f>VLOOKUP($B559,LIRAa!$1:$1048576,4,FALSE)</f>
        <v>2.2000000000000002</v>
      </c>
      <c r="P559" s="7">
        <f>VLOOKUP($B559,LIRAa!$1:$1048576,5,FALSE)</f>
        <v>0</v>
      </c>
      <c r="S559" s="38"/>
    </row>
    <row r="560" spans="1:19" ht="15.75" x14ac:dyDescent="0.25">
      <c r="A560" s="42">
        <v>555</v>
      </c>
      <c r="B560" s="7">
        <v>314740</v>
      </c>
      <c r="C560" s="17" t="s">
        <v>1108</v>
      </c>
      <c r="D560" s="36" t="s">
        <v>11</v>
      </c>
      <c r="E560" s="36" t="s">
        <v>576</v>
      </c>
      <c r="F560" s="12">
        <f>VLOOKUP(A560,Dengue!$1:$1048576,10,FALSE)</f>
        <v>9</v>
      </c>
      <c r="G560" s="12">
        <f>VLOOKUP($A560,Chik!$1:$1048576,10,FALSE)</f>
        <v>0</v>
      </c>
      <c r="H560" s="12">
        <f>VLOOKUP($A560,zika!$1:$1048576,10,FALSE)</f>
        <v>0</v>
      </c>
      <c r="I560" s="12">
        <f>H560+F560+G560</f>
        <v>9</v>
      </c>
      <c r="J560" s="11">
        <v>24375</v>
      </c>
      <c r="K560" s="58" t="s">
        <v>1121</v>
      </c>
      <c r="L560" s="8">
        <f>I560/J560*100000</f>
        <v>36.92307692307692</v>
      </c>
      <c r="M560" s="7" t="str">
        <f>IF(L560=0,"Silencioso",IF(AND(L560&gt;0,L560&lt;100),"Baixa",IF(AND(L560&gt;=100,L560&lt;300),"Média",IF(AND(L560&gt;=300,L560&lt;500),"Alta",IF(L560&gt;=500,"Muito Alta","Avaliar")))))</f>
        <v>Baixa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556</v>
      </c>
      <c r="B561" s="7">
        <v>314760</v>
      </c>
      <c r="C561" s="17" t="s">
        <v>1114</v>
      </c>
      <c r="D561" s="36" t="s">
        <v>33</v>
      </c>
      <c r="E561" s="36" t="s">
        <v>577</v>
      </c>
      <c r="F561" s="12">
        <f>VLOOKUP(A561,Dengue!$1:$1048576,10,FALSE)</f>
        <v>11</v>
      </c>
      <c r="G561" s="12">
        <f>VLOOKUP($A561,Chik!$1:$1048576,10,FALSE)</f>
        <v>0</v>
      </c>
      <c r="H561" s="12">
        <f>VLOOKUP($A561,zika!$1:$1048576,10,FALSE)</f>
        <v>0</v>
      </c>
      <c r="I561" s="12">
        <f>H561+F561+G561</f>
        <v>11</v>
      </c>
      <c r="J561" s="11">
        <v>16294</v>
      </c>
      <c r="K561" s="58" t="s">
        <v>1121</v>
      </c>
      <c r="L561" s="8">
        <f>I561/J561*100000</f>
        <v>67.509512704062843</v>
      </c>
      <c r="M561" s="7" t="str">
        <f>IF(L561=0,"Silencioso",IF(AND(L561&gt;0,L561&lt;100),"Baixa",IF(AND(L561&gt;=100,L561&lt;300),"Média",IF(AND(L561&gt;=300,L561&lt;500),"Alta",IF(L561&gt;=500,"Muito Alta","Avaliar")))))</f>
        <v>Baixa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557</v>
      </c>
      <c r="B562" s="7">
        <v>314770</v>
      </c>
      <c r="C562" s="17" t="s">
        <v>1112</v>
      </c>
      <c r="D562" s="36" t="s">
        <v>26</v>
      </c>
      <c r="E562" s="36" t="s">
        <v>578</v>
      </c>
      <c r="F562" s="12">
        <f>VLOOKUP(A562,Dengue!$1:$1048576,10,FALSE)</f>
        <v>1</v>
      </c>
      <c r="G562" s="12">
        <f>VLOOKUP($A562,Chik!$1:$1048576,10,FALSE)</f>
        <v>0</v>
      </c>
      <c r="H562" s="12">
        <f>VLOOKUP($A562,zika!$1:$1048576,10,FALSE)</f>
        <v>0</v>
      </c>
      <c r="I562" s="12">
        <f>H562+F562+G562</f>
        <v>1</v>
      </c>
      <c r="J562" s="11">
        <v>8112</v>
      </c>
      <c r="K562" s="58" t="s">
        <v>1121</v>
      </c>
      <c r="L562" s="8">
        <f>I562/J562*100000</f>
        <v>12.32741617357002</v>
      </c>
      <c r="M562" s="7" t="str">
        <f>IF(L562=0,"Silencioso",IF(AND(L562&gt;0,L562&lt;100),"Baixa",IF(AND(L562&gt;=100,L562&lt;300),"Média",IF(AND(L562&gt;=300,L562&lt;500),"Alta",IF(L562&gt;=500,"Muito Alta","Avaliar")))))</f>
        <v>Baixa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558</v>
      </c>
      <c r="B563" s="7">
        <v>314780</v>
      </c>
      <c r="C563" s="17" t="s">
        <v>1115</v>
      </c>
      <c r="D563" s="36" t="s">
        <v>57</v>
      </c>
      <c r="E563" s="36" t="s">
        <v>860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>H563+F563+G563</f>
        <v>0</v>
      </c>
      <c r="J563" s="11">
        <v>2048</v>
      </c>
      <c r="K563" s="58" t="s">
        <v>1121</v>
      </c>
      <c r="L563" s="8">
        <f>I563/J563*100000</f>
        <v>0</v>
      </c>
      <c r="M563" s="7" t="str">
        <f>IF(L563=0,"Silencioso",IF(AND(L563&gt;0,L563&lt;100),"Baixa",IF(AND(L563&gt;=100,L563&lt;300),"Média",IF(AND(L563&gt;=300,L563&lt;500),"Alta",IF(L563&gt;=500,"Muito Alta","Avaliar")))))</f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559</v>
      </c>
      <c r="B564" s="7">
        <v>314750</v>
      </c>
      <c r="C564" s="17" t="s">
        <v>1108</v>
      </c>
      <c r="D564" s="36" t="s">
        <v>90</v>
      </c>
      <c r="E564" s="36" t="s">
        <v>579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>H564+F564+G564</f>
        <v>0</v>
      </c>
      <c r="J564" s="11">
        <v>1664</v>
      </c>
      <c r="K564" s="58" t="s">
        <v>1121</v>
      </c>
      <c r="L564" s="8">
        <f>I564/J564*100000</f>
        <v>0</v>
      </c>
      <c r="M564" s="7" t="str">
        <f>IF(L564=0,"Silencioso",IF(AND(L564&gt;0,L564&lt;100),"Baixa",IF(AND(L564&gt;=100,L564&lt;300),"Média",IF(AND(L564&gt;=300,L564&lt;500),"Alta",IF(L564&gt;=500,"Muito Alta","Avaliar")))))</f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560</v>
      </c>
      <c r="B565" s="7">
        <v>314790</v>
      </c>
      <c r="C565" s="17" t="s">
        <v>1114</v>
      </c>
      <c r="D565" s="36" t="s">
        <v>45</v>
      </c>
      <c r="E565" s="36" t="s">
        <v>45</v>
      </c>
      <c r="F565" s="12">
        <f>VLOOKUP(A565,Dengue!$1:$1048576,10,FALSE)</f>
        <v>46</v>
      </c>
      <c r="G565" s="12">
        <f>VLOOKUP($A565,Chik!$1:$1048576,10,FALSE)</f>
        <v>0</v>
      </c>
      <c r="H565" s="12">
        <f>VLOOKUP($A565,zika!$1:$1048576,10,FALSE)</f>
        <v>0</v>
      </c>
      <c r="I565" s="12">
        <f>H565+F565+G565</f>
        <v>46</v>
      </c>
      <c r="J565" s="11">
        <v>113998</v>
      </c>
      <c r="K565" s="58" t="s">
        <v>1124</v>
      </c>
      <c r="L565" s="8">
        <f>I565/J565*100000</f>
        <v>40.351585115528344</v>
      </c>
      <c r="M565" s="7" t="str">
        <f>IF(L565=0,"Silencioso",IF(AND(L565&gt;0,L565&lt;100),"Baixa",IF(AND(L565&gt;=100,L565&lt;300),"Média",IF(AND(L565&gt;=300,L565&lt;500),"Alta",IF(L565&gt;=500,"Muito Alta","Avaliar")))))</f>
        <v>Baixa</v>
      </c>
      <c r="N565" s="7">
        <f>VLOOKUP($B565,LIRAa!$1:$1048576,3,FALSE)</f>
        <v>1</v>
      </c>
      <c r="O565" s="7">
        <f>VLOOKUP($B565,LIRAa!$1:$1048576,4,FALSE)</f>
        <v>1.7</v>
      </c>
      <c r="P565" s="7">
        <f>VLOOKUP($B565,LIRAa!$1:$1048576,5,FALSE)</f>
        <v>1.7</v>
      </c>
      <c r="S565" s="38"/>
    </row>
    <row r="566" spans="1:19" ht="15.75" x14ac:dyDescent="0.25">
      <c r="A566" s="42">
        <v>561</v>
      </c>
      <c r="B566" s="7">
        <v>314795</v>
      </c>
      <c r="C566" s="17" t="s">
        <v>1118</v>
      </c>
      <c r="D566" s="36" t="s">
        <v>121</v>
      </c>
      <c r="E566" s="36" t="s">
        <v>580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>H566+F566+G566</f>
        <v>0</v>
      </c>
      <c r="J566" s="11">
        <v>5942</v>
      </c>
      <c r="K566" s="58" t="s">
        <v>1121</v>
      </c>
      <c r="L566" s="8">
        <f>I566/J566*100000</f>
        <v>0</v>
      </c>
      <c r="M566" s="7" t="str">
        <f>IF(L566=0,"Silencioso",IF(AND(L566&gt;0,L566&lt;100),"Baixa",IF(AND(L566&gt;=100,L566&lt;300),"Média",IF(AND(L566&gt;=300,L566&lt;500),"Alta",IF(L566&gt;=500,"Muito Alta","Avaliar")))))</f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562</v>
      </c>
      <c r="B567" s="7">
        <v>314800</v>
      </c>
      <c r="C567" s="17" t="s">
        <v>1117</v>
      </c>
      <c r="D567" s="36" t="s">
        <v>71</v>
      </c>
      <c r="E567" s="36" t="s">
        <v>71</v>
      </c>
      <c r="F567" s="12">
        <f>VLOOKUP(A567,Dengue!$1:$1048576,10,FALSE)</f>
        <v>117</v>
      </c>
      <c r="G567" s="12">
        <f>VLOOKUP($A567,Chik!$1:$1048576,10,FALSE)</f>
        <v>1</v>
      </c>
      <c r="H567" s="12">
        <f>VLOOKUP($A567,zika!$1:$1048576,10,FALSE)</f>
        <v>0</v>
      </c>
      <c r="I567" s="12">
        <f>H567+F567+G567</f>
        <v>118</v>
      </c>
      <c r="J567" s="11">
        <v>150833</v>
      </c>
      <c r="K567" s="58" t="s">
        <v>1124</v>
      </c>
      <c r="L567" s="8">
        <f>I567/J567*100000</f>
        <v>78.232217087772568</v>
      </c>
      <c r="M567" s="7" t="str">
        <f>IF(L567=0,"Silencioso",IF(AND(L567&gt;0,L567&lt;100),"Baixa",IF(AND(L567&gt;=100,L567&lt;300),"Média",IF(AND(L567&gt;=300,L567&lt;500),"Alta",IF(L567&gt;=500,"Muito Alta","Avaliar")))))</f>
        <v>Baixa</v>
      </c>
      <c r="N567" s="7">
        <f>VLOOKUP($B567,LIRAa!$1:$1048576,3,FALSE)</f>
        <v>0.5</v>
      </c>
      <c r="O567" s="7">
        <f>VLOOKUP($B567,LIRAa!$1:$1048576,4,FALSE)</f>
        <v>1.7</v>
      </c>
      <c r="P567" s="7">
        <f>VLOOKUP($B567,LIRAa!$1:$1048576,5,FALSE)</f>
        <v>1.9</v>
      </c>
      <c r="S567" s="38"/>
    </row>
    <row r="568" spans="1:19" ht="15.75" x14ac:dyDescent="0.25">
      <c r="A568" s="42">
        <v>563</v>
      </c>
      <c r="B568" s="7">
        <v>314810</v>
      </c>
      <c r="C568" s="17" t="s">
        <v>1107</v>
      </c>
      <c r="D568" s="36" t="s">
        <v>8</v>
      </c>
      <c r="E568" s="36" t="s">
        <v>581</v>
      </c>
      <c r="F568" s="12">
        <f>VLOOKUP(A568,Dengue!$1:$1048576,10,FALSE)</f>
        <v>13</v>
      </c>
      <c r="G568" s="12">
        <f>VLOOKUP($A568,Chik!$1:$1048576,10,FALSE)</f>
        <v>0</v>
      </c>
      <c r="H568" s="12">
        <f>VLOOKUP($A568,zika!$1:$1048576,10,FALSE)</f>
        <v>0</v>
      </c>
      <c r="I568" s="12">
        <f>H568+F568+G568</f>
        <v>13</v>
      </c>
      <c r="J568" s="11">
        <v>90041</v>
      </c>
      <c r="K568" s="58" t="s">
        <v>1123</v>
      </c>
      <c r="L568" s="8">
        <f>I568/J568*100000</f>
        <v>14.437867193833918</v>
      </c>
      <c r="M568" s="7" t="str">
        <f>IF(L568=0,"Silencioso",IF(AND(L568&gt;0,L568&lt;100),"Baixa",IF(AND(L568&gt;=100,L568&lt;300),"Média",IF(AND(L568&gt;=300,L568&lt;500),"Alta",IF(L568&gt;=500,"Muito Alta","Avaliar")))))</f>
        <v>Baixa</v>
      </c>
      <c r="N568" s="7">
        <f>VLOOKUP($B568,LIRAa!$1:$1048576,3,FALSE)</f>
        <v>1</v>
      </c>
      <c r="O568" s="7">
        <f>VLOOKUP($B568,LIRAa!$1:$1048576,4,FALSE)</f>
        <v>3.4</v>
      </c>
      <c r="P568" s="7">
        <f>VLOOKUP($B568,LIRAa!$1:$1048576,5,FALSE)</f>
        <v>2.2000000000000002</v>
      </c>
      <c r="S568" s="38"/>
    </row>
    <row r="569" spans="1:19" ht="15.75" x14ac:dyDescent="0.25">
      <c r="A569" s="42">
        <v>564</v>
      </c>
      <c r="B569" s="7">
        <v>314820</v>
      </c>
      <c r="C569" s="17" t="s">
        <v>1115</v>
      </c>
      <c r="D569" s="36" t="s">
        <v>62</v>
      </c>
      <c r="E569" s="36" t="s">
        <v>582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>H569+F569+G569</f>
        <v>0</v>
      </c>
      <c r="J569" s="11">
        <v>5652</v>
      </c>
      <c r="K569" s="58" t="s">
        <v>1121</v>
      </c>
      <c r="L569" s="8">
        <f>I569/J569*100000</f>
        <v>0</v>
      </c>
      <c r="M569" s="7" t="str">
        <f>IF(L569=0,"Silencioso",IF(AND(L569&gt;0,L569&lt;100),"Baixa",IF(AND(L569&gt;=100,L569&lt;300),"Média",IF(AND(L569&gt;=300,L569&lt;500),"Alta",IF(L569&gt;=500,"Muito Alta","Avaliar")))))</f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565</v>
      </c>
      <c r="B570" s="7">
        <v>314830</v>
      </c>
      <c r="C570" s="17" t="s">
        <v>1109</v>
      </c>
      <c r="D570" s="36" t="s">
        <v>17</v>
      </c>
      <c r="E570" s="36" t="s">
        <v>583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>H570+F570+G570</f>
        <v>0</v>
      </c>
      <c r="J570" s="11">
        <v>9557</v>
      </c>
      <c r="K570" s="58" t="s">
        <v>1121</v>
      </c>
      <c r="L570" s="8">
        <f>I570/J570*100000</f>
        <v>0</v>
      </c>
      <c r="M570" s="7" t="str">
        <f>IF(L570=0,"Silencioso",IF(AND(L570&gt;0,L570&lt;100),"Baixa",IF(AND(L570&gt;=100,L570&lt;300),"Média",IF(AND(L570&gt;=300,L570&lt;500),"Alta",IF(L570&gt;=500,"Muito Alta","Avaliar")))))</f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566</v>
      </c>
      <c r="B571" s="7">
        <v>314840</v>
      </c>
      <c r="C571" s="17" t="s">
        <v>1110</v>
      </c>
      <c r="D571" s="36" t="s">
        <v>22</v>
      </c>
      <c r="E571" s="36" t="s">
        <v>584</v>
      </c>
      <c r="F571" s="12">
        <f>VLOOKUP(A571,Dengue!$1:$1048576,10,FALSE)</f>
        <v>5</v>
      </c>
      <c r="G571" s="12">
        <f>VLOOKUP($A571,Chik!$1:$1048576,10,FALSE)</f>
        <v>0</v>
      </c>
      <c r="H571" s="12">
        <f>VLOOKUP($A571,zika!$1:$1048576,10,FALSE)</f>
        <v>0</v>
      </c>
      <c r="I571" s="12">
        <f>H571+F571+G571</f>
        <v>5</v>
      </c>
      <c r="J571" s="11">
        <v>4849</v>
      </c>
      <c r="K571" s="58" t="s">
        <v>1121</v>
      </c>
      <c r="L571" s="8">
        <f>I571/J571*100000</f>
        <v>103.11404413281089</v>
      </c>
      <c r="M571" s="7" t="str">
        <f>IF(L571=0,"Silencioso",IF(AND(L571&gt;0,L571&lt;100),"Baixa",IF(AND(L571&gt;=100,L571&lt;300),"Média",IF(AND(L571&gt;=300,L571&lt;500),"Alta",IF(L571&gt;=500,"Muito Alta","Avaliar")))))</f>
        <v>Média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567</v>
      </c>
      <c r="B572" s="7">
        <v>314850</v>
      </c>
      <c r="C572" s="17" t="s">
        <v>1113</v>
      </c>
      <c r="D572" s="36" t="s">
        <v>28</v>
      </c>
      <c r="E572" s="36" t="s">
        <v>585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>H572+F572+G572</f>
        <v>0</v>
      </c>
      <c r="J572" s="11">
        <v>8481</v>
      </c>
      <c r="K572" s="58" t="s">
        <v>1121</v>
      </c>
      <c r="L572" s="8">
        <f>I572/J572*100000</f>
        <v>0</v>
      </c>
      <c r="M572" s="7" t="str">
        <f>IF(L572=0,"Silencioso",IF(AND(L572&gt;0,L572&lt;100),"Baixa",IF(AND(L572&gt;=100,L572&lt;300),"Média",IF(AND(L572&gt;=300,L572&lt;500),"Alta",IF(L572&gt;=500,"Muito Alta","Avaliar")))))</f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568</v>
      </c>
      <c r="B573" s="7">
        <v>314860</v>
      </c>
      <c r="C573" s="17" t="s">
        <v>1110</v>
      </c>
      <c r="D573" s="36" t="s">
        <v>22</v>
      </c>
      <c r="E573" s="36" t="s">
        <v>586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>H573+F573+G573</f>
        <v>0</v>
      </c>
      <c r="J573" s="11">
        <v>17545</v>
      </c>
      <c r="K573" s="58" t="s">
        <v>1121</v>
      </c>
      <c r="L573" s="8">
        <f>I573/J573*100000</f>
        <v>0</v>
      </c>
      <c r="M573" s="7" t="str">
        <f>IF(L573=0,"Silencioso",IF(AND(L573&gt;0,L573&lt;100),"Baixa",IF(AND(L573&gt;=100,L573&lt;300),"Média",IF(AND(L573&gt;=300,L573&lt;500),"Alta",IF(L573&gt;=500,"Muito Alta","Avaliar")))))</f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569</v>
      </c>
      <c r="B574" s="7">
        <v>314870</v>
      </c>
      <c r="C574" s="17" t="s">
        <v>1113</v>
      </c>
      <c r="D574" s="36" t="s">
        <v>30</v>
      </c>
      <c r="E574" s="36" t="s">
        <v>30</v>
      </c>
      <c r="F574" s="12">
        <f>VLOOKUP(A574,Dengue!$1:$1048576,10,FALSE)</f>
        <v>71</v>
      </c>
      <c r="G574" s="12">
        <f>VLOOKUP($A574,Chik!$1:$1048576,10,FALSE)</f>
        <v>1</v>
      </c>
      <c r="H574" s="12">
        <f>VLOOKUP($A574,zika!$1:$1048576,10,FALSE)</f>
        <v>0</v>
      </c>
      <c r="I574" s="12">
        <f>H574+F574+G574</f>
        <v>72</v>
      </c>
      <c r="J574" s="11">
        <v>24319</v>
      </c>
      <c r="K574" s="58" t="s">
        <v>1121</v>
      </c>
      <c r="L574" s="8">
        <f>I574/J574*100000</f>
        <v>296.06480529627038</v>
      </c>
      <c r="M574" s="7" t="str">
        <f>IF(L574=0,"Silencioso",IF(AND(L574&gt;0,L574&lt;100),"Baixa",IF(AND(L574&gt;=100,L574&lt;300),"Média",IF(AND(L574&gt;=300,L574&lt;500),"Alta",IF(L574&gt;=500,"Muito Alta","Avaliar")))))</f>
        <v>Média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570</v>
      </c>
      <c r="B575" s="7">
        <v>314875</v>
      </c>
      <c r="C575" s="17" t="s">
        <v>1115</v>
      </c>
      <c r="D575" s="36" t="s">
        <v>14</v>
      </c>
      <c r="E575" s="36" t="s">
        <v>587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>H575+F575+G575</f>
        <v>0</v>
      </c>
      <c r="J575" s="11">
        <v>7065</v>
      </c>
      <c r="K575" s="58" t="s">
        <v>1121</v>
      </c>
      <c r="L575" s="8">
        <f>I575/J575*100000</f>
        <v>0</v>
      </c>
      <c r="M575" s="7" t="str">
        <f>IF(L575=0,"Silencioso",IF(AND(L575&gt;0,L575&lt;100),"Baixa",IF(AND(L575&gt;=100,L575&lt;300),"Média",IF(AND(L575&gt;=300,L575&lt;500),"Alta",IF(L575&gt;=500,"Muito Alta","Avaliar")))))</f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571</v>
      </c>
      <c r="B576" s="7">
        <v>314880</v>
      </c>
      <c r="C576" s="17" t="s">
        <v>1109</v>
      </c>
      <c r="D576" s="36" t="s">
        <v>17</v>
      </c>
      <c r="E576" s="36" t="s">
        <v>588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>H576+F576+G576</f>
        <v>0</v>
      </c>
      <c r="J576" s="11">
        <v>3100</v>
      </c>
      <c r="K576" s="58" t="s">
        <v>1121</v>
      </c>
      <c r="L576" s="8">
        <f>I576/J576*100000</f>
        <v>0</v>
      </c>
      <c r="M576" s="7" t="str">
        <f>IF(L576=0,"Silencioso",IF(AND(L576&gt;0,L576&lt;100),"Baixa",IF(AND(L576&gt;=100,L576&lt;300),"Média",IF(AND(L576&gt;=300,L576&lt;500),"Alta",IF(L576&gt;=500,"Muito Alta","Avaliar")))))</f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572</v>
      </c>
      <c r="B577" s="7">
        <v>314890</v>
      </c>
      <c r="C577" s="17" t="s">
        <v>1112</v>
      </c>
      <c r="D577" s="36" t="s">
        <v>26</v>
      </c>
      <c r="E577" s="36" t="s">
        <v>589</v>
      </c>
      <c r="F577" s="12">
        <f>VLOOKUP(A577,Dengue!$1:$1048576,10,FALSE)</f>
        <v>1</v>
      </c>
      <c r="G577" s="12">
        <f>VLOOKUP($A577,Chik!$1:$1048576,10,FALSE)</f>
        <v>0</v>
      </c>
      <c r="H577" s="12">
        <f>VLOOKUP($A577,zika!$1:$1048576,10,FALSE)</f>
        <v>0</v>
      </c>
      <c r="I577" s="12">
        <f>H577+F577+G577</f>
        <v>1</v>
      </c>
      <c r="J577" s="11">
        <v>3969</v>
      </c>
      <c r="K577" s="58" t="s">
        <v>1121</v>
      </c>
      <c r="L577" s="8">
        <f>I577/J577*100000</f>
        <v>25.195263290501387</v>
      </c>
      <c r="M577" s="7" t="str">
        <f>IF(L577=0,"Silencioso",IF(AND(L577&gt;0,L577&lt;100),"Baixa",IF(AND(L577&gt;=100,L577&lt;300),"Média",IF(AND(L577&gt;=300,L577&lt;500),"Alta",IF(L577&gt;=500,"Muito Alta","Avaliar")))))</f>
        <v>Baixa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573</v>
      </c>
      <c r="B578" s="7">
        <v>314900</v>
      </c>
      <c r="C578" s="17" t="s">
        <v>1115</v>
      </c>
      <c r="D578" s="36" t="s">
        <v>14</v>
      </c>
      <c r="E578" s="36" t="s">
        <v>590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>H578+F578+G578</f>
        <v>0</v>
      </c>
      <c r="J578" s="11">
        <v>2475</v>
      </c>
      <c r="K578" s="58" t="s">
        <v>1121</v>
      </c>
      <c r="L578" s="8">
        <f>I578/J578*100000</f>
        <v>0</v>
      </c>
      <c r="M578" s="7" t="str">
        <f>IF(L578=0,"Silencioso",IF(AND(L578&gt;0,L578&lt;100),"Baixa",IF(AND(L578&gt;=100,L578&lt;300),"Média",IF(AND(L578&gt;=300,L578&lt;500),"Alta",IF(L578&gt;=500,"Muito Alta","Avaliar")))))</f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574</v>
      </c>
      <c r="B579" s="7">
        <v>314910</v>
      </c>
      <c r="C579" s="17" t="s">
        <v>1114</v>
      </c>
      <c r="D579" s="36" t="s">
        <v>36</v>
      </c>
      <c r="E579" s="36" t="s">
        <v>591</v>
      </c>
      <c r="F579" s="12">
        <f>VLOOKUP(A579,Dengue!$1:$1048576,10,FALSE)</f>
        <v>1</v>
      </c>
      <c r="G579" s="12">
        <f>VLOOKUP($A579,Chik!$1:$1048576,10,FALSE)</f>
        <v>0</v>
      </c>
      <c r="H579" s="12">
        <f>VLOOKUP($A579,zika!$1:$1048576,10,FALSE)</f>
        <v>0</v>
      </c>
      <c r="I579" s="12">
        <f>H579+F579+G579</f>
        <v>1</v>
      </c>
      <c r="J579" s="11">
        <v>11246</v>
      </c>
      <c r="K579" s="58" t="s">
        <v>1121</v>
      </c>
      <c r="L579" s="8">
        <f>I579/J579*100000</f>
        <v>8.8920505068468785</v>
      </c>
      <c r="M579" s="7" t="str">
        <f>IF(L579=0,"Silencioso",IF(AND(L579&gt;0,L579&lt;100),"Baixa",IF(AND(L579&gt;=100,L579&lt;300),"Média",IF(AND(L579&gt;=300,L579&lt;500),"Alta",IF(L579&gt;=500,"Muito Alta","Avaliar")))))</f>
        <v>Baixa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575</v>
      </c>
      <c r="B580" s="7">
        <v>314915</v>
      </c>
      <c r="C580" s="17" t="s">
        <v>1118</v>
      </c>
      <c r="D580" s="36" t="s">
        <v>121</v>
      </c>
      <c r="E580" s="36" t="s">
        <v>592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>H580+F580+G580</f>
        <v>0</v>
      </c>
      <c r="J580" s="11">
        <v>11453</v>
      </c>
      <c r="K580" s="58" t="s">
        <v>1121</v>
      </c>
      <c r="L580" s="8">
        <f>I580/J580*100000</f>
        <v>0</v>
      </c>
      <c r="M580" s="7" t="str">
        <f>IF(L580=0,"Silencioso",IF(AND(L580&gt;0,L580&lt;100),"Baixa",IF(AND(L580&gt;=100,L580&lt;300),"Média",IF(AND(L580&gt;=300,L580&lt;500),"Alta",IF(L580&gt;=500,"Muito Alta","Avaliar")))))</f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576</v>
      </c>
      <c r="B581" s="7">
        <v>314920</v>
      </c>
      <c r="C581" s="17" t="s">
        <v>1111</v>
      </c>
      <c r="D581" s="36" t="s">
        <v>24</v>
      </c>
      <c r="E581" s="36" t="s">
        <v>593</v>
      </c>
      <c r="F581" s="12">
        <f>VLOOKUP(A581,Dengue!$1:$1048576,10,FALSE)</f>
        <v>0</v>
      </c>
      <c r="G581" s="12">
        <f>VLOOKUP($A581,Chik!$1:$1048576,10,FALSE)</f>
        <v>0</v>
      </c>
      <c r="H581" s="12">
        <f>VLOOKUP($A581,zika!$1:$1048576,10,FALSE)</f>
        <v>0</v>
      </c>
      <c r="I581" s="12">
        <f>H581+F581+G581</f>
        <v>0</v>
      </c>
      <c r="J581" s="11">
        <v>3626</v>
      </c>
      <c r="K581" s="58" t="s">
        <v>1121</v>
      </c>
      <c r="L581" s="8">
        <f>I581/J581*100000</f>
        <v>0</v>
      </c>
      <c r="M581" s="7" t="str">
        <f>IF(L581=0,"Silencioso",IF(AND(L581&gt;0,L581&lt;100),"Baixa",IF(AND(L581&gt;=100,L581&lt;300),"Média",IF(AND(L581&gt;=300,L581&lt;500),"Alta",IF(L581&gt;=500,"Muito Alta","Avaliar")))))</f>
        <v>Silencioso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577</v>
      </c>
      <c r="B582" s="7">
        <v>314930</v>
      </c>
      <c r="C582" s="17" t="s">
        <v>1108</v>
      </c>
      <c r="D582" s="36" t="s">
        <v>98</v>
      </c>
      <c r="E582" s="36" t="s">
        <v>594</v>
      </c>
      <c r="F582" s="12">
        <f>VLOOKUP(A582,Dengue!$1:$1048576,10,FALSE)</f>
        <v>7</v>
      </c>
      <c r="G582" s="12">
        <f>VLOOKUP($A582,Chik!$1:$1048576,10,FALSE)</f>
        <v>0</v>
      </c>
      <c r="H582" s="12">
        <f>VLOOKUP($A582,zika!$1:$1048576,10,FALSE)</f>
        <v>0</v>
      </c>
      <c r="I582" s="12">
        <f>H582+F582+G582</f>
        <v>7</v>
      </c>
      <c r="J582" s="11">
        <v>63789</v>
      </c>
      <c r="K582" s="58" t="s">
        <v>1122</v>
      </c>
      <c r="L582" s="8">
        <f>I582/J582*100000</f>
        <v>10.973678847450188</v>
      </c>
      <c r="M582" s="7" t="str">
        <f>IF(L582=0,"Silencioso",IF(AND(L582&gt;0,L582&lt;100),"Baixa",IF(AND(L582&gt;=100,L582&lt;300),"Média",IF(AND(L582&gt;=300,L582&lt;500),"Alta",IF(L582&gt;=500,"Muito Alta","Avaliar")))))</f>
        <v>Baixa</v>
      </c>
      <c r="N582" s="7">
        <f>VLOOKUP($B582,LIRAa!$1:$1048576,3,FALSE)</f>
        <v>1</v>
      </c>
      <c r="O582" s="7">
        <f>VLOOKUP($B582,LIRAa!$1:$1048576,4,FALSE)</f>
        <v>0.6</v>
      </c>
      <c r="P582" s="7">
        <f>VLOOKUP($B582,LIRAa!$1:$1048576,5,FALSE)</f>
        <v>1</v>
      </c>
      <c r="S582" s="38"/>
    </row>
    <row r="583" spans="1:19" ht="15.75" x14ac:dyDescent="0.25">
      <c r="A583" s="42">
        <v>578</v>
      </c>
      <c r="B583" s="7">
        <v>314940</v>
      </c>
      <c r="C583" s="17" t="s">
        <v>1115</v>
      </c>
      <c r="D583" s="36" t="s">
        <v>57</v>
      </c>
      <c r="E583" s="36" t="s">
        <v>595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>H583+F583+G583</f>
        <v>0</v>
      </c>
      <c r="J583" s="11">
        <v>1808</v>
      </c>
      <c r="K583" s="58" t="s">
        <v>1121</v>
      </c>
      <c r="L583" s="8">
        <f>I583/J583*100000</f>
        <v>0</v>
      </c>
      <c r="M583" s="7" t="str">
        <f>IF(L583=0,"Silencioso",IF(AND(L583&gt;0,L583&lt;100),"Baixa",IF(AND(L583&gt;=100,L583&lt;300),"Média",IF(AND(L583&gt;=300,L583&lt;500),"Alta",IF(L583&gt;=500,"Muito Alta","Avaliar")))))</f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19" ht="15.75" x14ac:dyDescent="0.25">
      <c r="A584" s="42">
        <v>579</v>
      </c>
      <c r="B584" s="7">
        <v>314950</v>
      </c>
      <c r="C584" s="17" t="s">
        <v>1115</v>
      </c>
      <c r="D584" s="36" t="s">
        <v>57</v>
      </c>
      <c r="E584" s="36" t="s">
        <v>596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>H584+F584+G584</f>
        <v>0</v>
      </c>
      <c r="J584" s="11">
        <v>3310</v>
      </c>
      <c r="K584" s="58" t="s">
        <v>1121</v>
      </c>
      <c r="L584" s="8">
        <f>I584/J584*100000</f>
        <v>0</v>
      </c>
      <c r="M584" s="7" t="str">
        <f>IF(L584=0,"Silencioso",IF(AND(L584&gt;0,L584&lt;100),"Baixa",IF(AND(L584&gt;=100,L584&lt;300),"Média",IF(AND(L584&gt;=300,L584&lt;500),"Alta",IF(L584&gt;=500,"Muito Alta","Avaliar")))))</f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580</v>
      </c>
      <c r="B585" s="7">
        <v>314960</v>
      </c>
      <c r="C585" s="17" t="s">
        <v>1108</v>
      </c>
      <c r="D585" s="36" t="s">
        <v>11</v>
      </c>
      <c r="E585" s="36" t="s">
        <v>597</v>
      </c>
      <c r="F585" s="12">
        <f>VLOOKUP(A585,Dengue!$1:$1048576,10,FALSE)</f>
        <v>6</v>
      </c>
      <c r="G585" s="12">
        <f>VLOOKUP($A585,Chik!$1:$1048576,10,FALSE)</f>
        <v>0</v>
      </c>
      <c r="H585" s="12">
        <f>VLOOKUP($A585,zika!$1:$1048576,10,FALSE)</f>
        <v>0</v>
      </c>
      <c r="I585" s="12">
        <f>H585+F585+G585</f>
        <v>6</v>
      </c>
      <c r="J585" s="11">
        <v>4379</v>
      </c>
      <c r="K585" s="58" t="s">
        <v>1121</v>
      </c>
      <c r="L585" s="8">
        <f>I585/J585*100000</f>
        <v>137.01758392327014</v>
      </c>
      <c r="M585" s="7" t="str">
        <f>IF(L585=0,"Silencioso",IF(AND(L585&gt;0,L585&lt;100),"Baixa",IF(AND(L585&gt;=100,L585&lt;300),"Média",IF(AND(L585&gt;=300,L585&lt;500),"Alta",IF(L585&gt;=500,"Muito Alta","Avaliar")))))</f>
        <v>Média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581</v>
      </c>
      <c r="B586" s="7">
        <v>314970</v>
      </c>
      <c r="C586" s="17" t="s">
        <v>1112</v>
      </c>
      <c r="D586" s="36" t="s">
        <v>26</v>
      </c>
      <c r="E586" s="36" t="s">
        <v>598</v>
      </c>
      <c r="F586" s="12">
        <f>VLOOKUP(A586,Dengue!$1:$1048576,10,FALSE)</f>
        <v>27</v>
      </c>
      <c r="G586" s="12">
        <f>VLOOKUP($A586,Chik!$1:$1048576,10,FALSE)</f>
        <v>2</v>
      </c>
      <c r="H586" s="12">
        <f>VLOOKUP($A586,zika!$1:$1048576,10,FALSE)</f>
        <v>0</v>
      </c>
      <c r="I586" s="12">
        <f>H586+F586+G586</f>
        <v>29</v>
      </c>
      <c r="J586" s="11">
        <v>11249</v>
      </c>
      <c r="K586" s="58" t="s">
        <v>1121</v>
      </c>
      <c r="L586" s="8">
        <f>I586/J586*100000</f>
        <v>257.80069339496845</v>
      </c>
      <c r="M586" s="7" t="str">
        <f>IF(L586=0,"Silencioso",IF(AND(L586&gt;0,L586&lt;100),"Baixa",IF(AND(L586&gt;=100,L586&lt;300),"Média",IF(AND(L586&gt;=300,L586&lt;500),"Alta",IF(L586&gt;=500,"Muito Alta","Avaliar")))))</f>
        <v>Média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582</v>
      </c>
      <c r="B587" s="7">
        <v>314980</v>
      </c>
      <c r="C587" s="17" t="s">
        <v>1111</v>
      </c>
      <c r="D587" s="36" t="s">
        <v>24</v>
      </c>
      <c r="E587" s="36" t="s">
        <v>599</v>
      </c>
      <c r="F587" s="12">
        <f>VLOOKUP(A587,Dengue!$1:$1048576,10,FALSE)</f>
        <v>1</v>
      </c>
      <c r="G587" s="12">
        <f>VLOOKUP($A587,Chik!$1:$1048576,10,FALSE)</f>
        <v>0</v>
      </c>
      <c r="H587" s="12">
        <f>VLOOKUP($A587,zika!$1:$1048576,10,FALSE)</f>
        <v>1</v>
      </c>
      <c r="I587" s="12">
        <f>H587+F587+G587</f>
        <v>2</v>
      </c>
      <c r="J587" s="11">
        <v>16009</v>
      </c>
      <c r="K587" s="58" t="s">
        <v>1121</v>
      </c>
      <c r="L587" s="8">
        <f>I587/J587*100000</f>
        <v>12.492972702854644</v>
      </c>
      <c r="M587" s="7" t="str">
        <f>IF(L587=0,"Silencioso",IF(AND(L587&gt;0,L587&lt;100),"Baixa",IF(AND(L587&gt;=100,L587&lt;300),"Média",IF(AND(L587&gt;=300,L587&lt;500),"Alta",IF(L587&gt;=500,"Muito Alta","Avaliar")))))</f>
        <v>Baixa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19" ht="15.75" x14ac:dyDescent="0.25">
      <c r="A588" s="42">
        <v>583</v>
      </c>
      <c r="B588" s="7">
        <v>314990</v>
      </c>
      <c r="C588" s="17" t="s">
        <v>1114</v>
      </c>
      <c r="D588" s="36" t="s">
        <v>33</v>
      </c>
      <c r="E588" s="36" t="s">
        <v>600</v>
      </c>
      <c r="F588" s="12">
        <f>VLOOKUP(A588,Dengue!$1:$1048576,10,FALSE)</f>
        <v>6</v>
      </c>
      <c r="G588" s="12">
        <f>VLOOKUP($A588,Chik!$1:$1048576,10,FALSE)</f>
        <v>0</v>
      </c>
      <c r="H588" s="12">
        <f>VLOOKUP($A588,zika!$1:$1048576,10,FALSE)</f>
        <v>0</v>
      </c>
      <c r="I588" s="12">
        <f>H588+F588+G588</f>
        <v>6</v>
      </c>
      <c r="J588" s="11">
        <v>21291</v>
      </c>
      <c r="K588" s="58" t="s">
        <v>1121</v>
      </c>
      <c r="L588" s="8">
        <f>I588/J588*100000</f>
        <v>28.18092151613358</v>
      </c>
      <c r="M588" s="7" t="str">
        <f>IF(L588=0,"Silencioso",IF(AND(L588&gt;0,L588&lt;100),"Baixa",IF(AND(L588&gt;=100,L588&lt;300),"Média",IF(AND(L588&gt;=300,L588&lt;500),"Alta",IF(L588&gt;=500,"Muito Alta","Avaliar")))))</f>
        <v>Baixa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584</v>
      </c>
      <c r="B589" s="7">
        <v>314995</v>
      </c>
      <c r="C589" s="17" t="s">
        <v>1110</v>
      </c>
      <c r="D589" s="36" t="s">
        <v>20</v>
      </c>
      <c r="E589" s="36" t="s">
        <v>601</v>
      </c>
      <c r="F589" s="12">
        <f>VLOOKUP(A589,Dengue!$1:$1048576,10,FALSE)</f>
        <v>21</v>
      </c>
      <c r="G589" s="12">
        <f>VLOOKUP($A589,Chik!$1:$1048576,10,FALSE)</f>
        <v>5</v>
      </c>
      <c r="H589" s="12">
        <f>VLOOKUP($A589,zika!$1:$1048576,10,FALSE)</f>
        <v>0</v>
      </c>
      <c r="I589" s="12">
        <f>H589+F589+G589</f>
        <v>26</v>
      </c>
      <c r="J589" s="11">
        <v>6847</v>
      </c>
      <c r="K589" s="58" t="s">
        <v>1121</v>
      </c>
      <c r="L589" s="8">
        <f>I589/J589*100000</f>
        <v>379.72834818168542</v>
      </c>
      <c r="M589" s="7" t="str">
        <f>IF(L589=0,"Silencioso",IF(AND(L589&gt;0,L589&lt;100),"Baixa",IF(AND(L589&gt;=100,L589&lt;300),"Média",IF(AND(L589&gt;=300,L589&lt;500),"Alta",IF(L589&gt;=500,"Muito Alta","Avaliar")))))</f>
        <v>Alta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19" ht="15.75" x14ac:dyDescent="0.25">
      <c r="A590" s="42">
        <v>585</v>
      </c>
      <c r="B590" s="7">
        <v>315000</v>
      </c>
      <c r="C590" s="17" t="s">
        <v>1113</v>
      </c>
      <c r="D590" s="36" t="s">
        <v>28</v>
      </c>
      <c r="E590" s="36" t="s">
        <v>602</v>
      </c>
      <c r="F590" s="12">
        <f>VLOOKUP(A590,Dengue!$1:$1048576,10,FALSE)</f>
        <v>0</v>
      </c>
      <c r="G590" s="12">
        <f>VLOOKUP($A590,Chik!$1:$1048576,10,FALSE)</f>
        <v>0</v>
      </c>
      <c r="H590" s="12">
        <f>VLOOKUP($A590,zika!$1:$1048576,10,FALSE)</f>
        <v>0</v>
      </c>
      <c r="I590" s="12">
        <f>H590+F590+G590</f>
        <v>0</v>
      </c>
      <c r="J590" s="11">
        <v>4246</v>
      </c>
      <c r="K590" s="58" t="s">
        <v>1121</v>
      </c>
      <c r="L590" s="8">
        <f>I590/J590*100000</f>
        <v>0</v>
      </c>
      <c r="M590" s="7" t="str">
        <f>IF(L590=0,"Silencioso",IF(AND(L590&gt;0,L590&lt;100),"Baixa",IF(AND(L590&gt;=100,L590&lt;300),"Média",IF(AND(L590&gt;=300,L590&lt;500),"Alta",IF(L590&gt;=500,"Muito Alta","Avaliar")))))</f>
        <v>Silencioso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586</v>
      </c>
      <c r="B591" s="7">
        <v>315010</v>
      </c>
      <c r="C591" s="17" t="s">
        <v>1115</v>
      </c>
      <c r="D591" s="36" t="s">
        <v>57</v>
      </c>
      <c r="E591" s="36" t="s">
        <v>603</v>
      </c>
      <c r="F591" s="12">
        <f>VLOOKUP(A591,Dengue!$1:$1048576,10,FALSE)</f>
        <v>2</v>
      </c>
      <c r="G591" s="12">
        <f>VLOOKUP($A591,Chik!$1:$1048576,10,FALSE)</f>
        <v>0</v>
      </c>
      <c r="H591" s="12">
        <f>VLOOKUP($A591,zika!$1:$1048576,10,FALSE)</f>
        <v>0</v>
      </c>
      <c r="I591" s="12">
        <f>H591+F591+G591</f>
        <v>2</v>
      </c>
      <c r="J591" s="11">
        <v>2763</v>
      </c>
      <c r="K591" s="58" t="s">
        <v>1121</v>
      </c>
      <c r="L591" s="8">
        <f>I591/J591*100000</f>
        <v>72.385088671733627</v>
      </c>
      <c r="M591" s="7" t="str">
        <f>IF(L591=0,"Silencioso",IF(AND(L591&gt;0,L591&lt;100),"Baixa",IF(AND(L591&gt;=100,L591&lt;300),"Média",IF(AND(L591&gt;=300,L591&lt;500),"Alta",IF(L591&gt;=500,"Muito Alta","Avaliar")))))</f>
        <v>Baixa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587</v>
      </c>
      <c r="B592" s="7">
        <v>315015</v>
      </c>
      <c r="C592" s="17" t="s">
        <v>1110</v>
      </c>
      <c r="D592" s="36" t="s">
        <v>20</v>
      </c>
      <c r="E592" s="36" t="s">
        <v>604</v>
      </c>
      <c r="F592" s="12">
        <f>VLOOKUP(A592,Dengue!$1:$1048576,10,FALSE)</f>
        <v>0</v>
      </c>
      <c r="G592" s="12">
        <f>VLOOKUP($A592,Chik!$1:$1048576,10,FALSE)</f>
        <v>0</v>
      </c>
      <c r="H592" s="12">
        <f>VLOOKUP($A592,zika!$1:$1048576,10,FALSE)</f>
        <v>0</v>
      </c>
      <c r="I592" s="12">
        <f>H592+F592+G592</f>
        <v>0</v>
      </c>
      <c r="J592" s="11">
        <v>8426</v>
      </c>
      <c r="K592" s="58" t="s">
        <v>1121</v>
      </c>
      <c r="L592" s="8">
        <f>I592/J592*100000</f>
        <v>0</v>
      </c>
      <c r="M592" s="7" t="str">
        <f>IF(L592=0,"Silencioso",IF(AND(L592&gt;0,L592&lt;100),"Baixa",IF(AND(L592&gt;=100,L592&lt;300),"Média",IF(AND(L592&gt;=300,L592&lt;500),"Alta",IF(L592&gt;=500,"Muito Alta","Avaliar")))))</f>
        <v>Silencioso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21" ht="15.75" x14ac:dyDescent="0.25">
      <c r="A593" s="42">
        <v>588</v>
      </c>
      <c r="B593" s="7">
        <v>315020</v>
      </c>
      <c r="C593" s="17" t="s">
        <v>1109</v>
      </c>
      <c r="D593" s="36" t="s">
        <v>17</v>
      </c>
      <c r="E593" s="36" t="s">
        <v>605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>H593+F593+G593</f>
        <v>0</v>
      </c>
      <c r="J593" s="11">
        <v>4140</v>
      </c>
      <c r="K593" s="58" t="s">
        <v>1121</v>
      </c>
      <c r="L593" s="8">
        <f>I593/J593*100000</f>
        <v>0</v>
      </c>
      <c r="M593" s="7" t="str">
        <f>IF(L593=0,"Silencioso",IF(AND(L593&gt;0,L593&lt;100),"Baixa",IF(AND(L593&gt;=100,L593&lt;300),"Média",IF(AND(L593&gt;=300,L593&lt;500),"Alta",IF(L593&gt;=500,"Muito Alta","Avaliar")))))</f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21" ht="15.75" x14ac:dyDescent="0.25">
      <c r="A594" s="42">
        <v>589</v>
      </c>
      <c r="B594" s="7">
        <v>315030</v>
      </c>
      <c r="C594" s="17" t="s">
        <v>1116</v>
      </c>
      <c r="D594" s="36" t="s">
        <v>94</v>
      </c>
      <c r="E594" s="36" t="s">
        <v>606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>H594+F594+G594</f>
        <v>0</v>
      </c>
      <c r="J594" s="11">
        <v>4528</v>
      </c>
      <c r="K594" s="58" t="s">
        <v>1121</v>
      </c>
      <c r="L594" s="8">
        <f>I594/J594*100000</f>
        <v>0</v>
      </c>
      <c r="M594" s="7" t="str">
        <f>IF(L594=0,"Silencioso",IF(AND(L594&gt;0,L594&lt;100),"Baixa",IF(AND(L594&gt;=100,L594&lt;300),"Média",IF(AND(L594&gt;=300,L594&lt;500),"Alta",IF(L594&gt;=500,"Muito Alta","Avaliar")))))</f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21" ht="15.75" x14ac:dyDescent="0.25">
      <c r="A595" s="42">
        <v>590</v>
      </c>
      <c r="B595" s="7">
        <v>315040</v>
      </c>
      <c r="C595" s="17" t="s">
        <v>1108</v>
      </c>
      <c r="D595" s="36" t="s">
        <v>98</v>
      </c>
      <c r="E595" s="36" t="s">
        <v>607</v>
      </c>
      <c r="F595" s="12">
        <f>VLOOKUP(A595,Dengue!$1:$1048576,10,FALSE)</f>
        <v>0</v>
      </c>
      <c r="G595" s="12">
        <f>VLOOKUP($A595,Chik!$1:$1048576,10,FALSE)</f>
        <v>0</v>
      </c>
      <c r="H595" s="12">
        <f>VLOOKUP($A595,zika!$1:$1048576,10,FALSE)</f>
        <v>0</v>
      </c>
      <c r="I595" s="12">
        <f>H595+F595+G595</f>
        <v>0</v>
      </c>
      <c r="J595" s="11">
        <v>4955</v>
      </c>
      <c r="K595" s="58" t="s">
        <v>1121</v>
      </c>
      <c r="L595" s="8">
        <f>I595/J595*100000</f>
        <v>0</v>
      </c>
      <c r="M595" s="7" t="str">
        <f>IF(L595=0,"Silencioso",IF(AND(L595&gt;0,L595&lt;100),"Baixa",IF(AND(L595&gt;=100,L595&lt;300),"Média",IF(AND(L595&gt;=300,L595&lt;500),"Alta",IF(L595&gt;=500,"Muito Alta","Avaliar")))))</f>
        <v>Silencioso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21" ht="15.75" x14ac:dyDescent="0.25">
      <c r="A596" s="42">
        <v>591</v>
      </c>
      <c r="B596" s="7">
        <v>315050</v>
      </c>
      <c r="C596" s="17" t="s">
        <v>1112</v>
      </c>
      <c r="D596" s="36" t="s">
        <v>26</v>
      </c>
      <c r="E596" s="36" t="s">
        <v>608</v>
      </c>
      <c r="F596" s="12">
        <f>VLOOKUP(A596,Dengue!$1:$1048576,10,FALSE)</f>
        <v>11</v>
      </c>
      <c r="G596" s="12">
        <f>VLOOKUP($A596,Chik!$1:$1048576,10,FALSE)</f>
        <v>0</v>
      </c>
      <c r="H596" s="12">
        <f>VLOOKUP($A596,zika!$1:$1048576,10,FALSE)</f>
        <v>0</v>
      </c>
      <c r="I596" s="12">
        <f>H596+F596+G596</f>
        <v>11</v>
      </c>
      <c r="J596" s="11">
        <v>8631</v>
      </c>
      <c r="K596" s="58" t="s">
        <v>1121</v>
      </c>
      <c r="L596" s="8">
        <f>I596/J596*100000</f>
        <v>127.44757270304716</v>
      </c>
      <c r="M596" s="7" t="str">
        <f>IF(L596=0,"Silencioso",IF(AND(L596&gt;0,L596&lt;100),"Baixa",IF(AND(L596&gt;=100,L596&lt;300),"Média",IF(AND(L596&gt;=300,L596&lt;500),"Alta",IF(L596&gt;=500,"Muito Alta","Avaliar")))))</f>
        <v>Média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21" ht="15.75" x14ac:dyDescent="0.25">
      <c r="A597" s="42">
        <v>592</v>
      </c>
      <c r="B597" s="7">
        <v>315053</v>
      </c>
      <c r="C597" s="17" t="s">
        <v>1110</v>
      </c>
      <c r="D597" s="36" t="s">
        <v>20</v>
      </c>
      <c r="E597" s="36" t="s">
        <v>861</v>
      </c>
      <c r="F597" s="12">
        <f>VLOOKUP(A597,Dengue!$1:$1048576,10,FALSE)</f>
        <v>34</v>
      </c>
      <c r="G597" s="12">
        <f>VLOOKUP($A597,Chik!$1:$1048576,10,FALSE)</f>
        <v>0</v>
      </c>
      <c r="H597" s="12">
        <f>VLOOKUP($A597,zika!$1:$1048576,10,FALSE)</f>
        <v>0</v>
      </c>
      <c r="I597" s="12">
        <f>H597+F597+G597</f>
        <v>34</v>
      </c>
      <c r="J597" s="11">
        <v>4894</v>
      </c>
      <c r="K597" s="58" t="s">
        <v>1121</v>
      </c>
      <c r="L597" s="8">
        <f>I597/J597*100000</f>
        <v>694.72823865958321</v>
      </c>
      <c r="M597" s="7" t="str">
        <f>IF(L597=0,"Silencioso",IF(AND(L597&gt;0,L597&lt;100),"Baixa",IF(AND(L597&gt;=100,L597&lt;300),"Média",IF(AND(L597&gt;=300,L597&lt;500),"Alta",IF(L597&gt;=500,"Muito Alta","Avaliar")))))</f>
        <v>Muito Alta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10"/>
      <c r="T597" s="10"/>
      <c r="U597" s="10"/>
    </row>
    <row r="598" spans="1:21" ht="15.75" x14ac:dyDescent="0.25">
      <c r="A598" s="42">
        <v>593</v>
      </c>
      <c r="B598" s="7">
        <v>315057</v>
      </c>
      <c r="C598" s="17" t="s">
        <v>1118</v>
      </c>
      <c r="D598" s="36" t="s">
        <v>121</v>
      </c>
      <c r="E598" s="36" t="s">
        <v>609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>H598+F598+G598</f>
        <v>0</v>
      </c>
      <c r="J598" s="11">
        <v>7490</v>
      </c>
      <c r="K598" s="58" t="s">
        <v>1121</v>
      </c>
      <c r="L598" s="8">
        <f>I598/J598*100000</f>
        <v>0</v>
      </c>
      <c r="M598" s="7" t="str">
        <f>IF(L598=0,"Silencioso",IF(AND(L598&gt;0,L598&lt;100),"Baixa",IF(AND(L598&gt;=100,L598&lt;300),"Média",IF(AND(L598&gt;=300,L598&lt;500),"Alta",IF(L598&gt;=500,"Muito Alta","Avaliar")))))</f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21" ht="15.75" x14ac:dyDescent="0.25">
      <c r="A599" s="42">
        <v>594</v>
      </c>
      <c r="B599" s="7">
        <v>315060</v>
      </c>
      <c r="C599" s="17" t="s">
        <v>1112</v>
      </c>
      <c r="D599" s="36" t="s">
        <v>26</v>
      </c>
      <c r="E599" s="36" t="s">
        <v>610</v>
      </c>
      <c r="F599" s="12">
        <f>VLOOKUP(A599,Dengue!$1:$1048576,10,FALSE)</f>
        <v>1</v>
      </c>
      <c r="G599" s="12">
        <f>VLOOKUP($A599,Chik!$1:$1048576,10,FALSE)</f>
        <v>0</v>
      </c>
      <c r="H599" s="12">
        <f>VLOOKUP($A599,zika!$1:$1048576,10,FALSE)</f>
        <v>0</v>
      </c>
      <c r="I599" s="12">
        <f>H599+F599+G599</f>
        <v>1</v>
      </c>
      <c r="J599" s="11">
        <v>6421</v>
      </c>
      <c r="K599" s="58" t="s">
        <v>1121</v>
      </c>
      <c r="L599" s="8">
        <f>I599/J599*100000</f>
        <v>15.573898146706121</v>
      </c>
      <c r="M599" s="7" t="str">
        <f>IF(L599=0,"Silencioso",IF(AND(L599&gt;0,L599&lt;100),"Baixa",IF(AND(L599&gt;=100,L599&lt;300),"Média",IF(AND(L599&gt;=300,L599&lt;500),"Alta",IF(L599&gt;=500,"Muito Alta","Avaliar")))))</f>
        <v>Baixa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21" ht="15.75" x14ac:dyDescent="0.25">
      <c r="A600" s="42">
        <v>595</v>
      </c>
      <c r="B600" s="7">
        <v>315070</v>
      </c>
      <c r="C600" s="17" t="s">
        <v>1111</v>
      </c>
      <c r="D600" s="36" t="s">
        <v>24</v>
      </c>
      <c r="E600" s="36" t="s">
        <v>611</v>
      </c>
      <c r="F600" s="12">
        <f>VLOOKUP(A600,Dengue!$1:$1048576,10,FALSE)</f>
        <v>18</v>
      </c>
      <c r="G600" s="12">
        <f>VLOOKUP($A600,Chik!$1:$1048576,10,FALSE)</f>
        <v>0</v>
      </c>
      <c r="H600" s="12">
        <f>VLOOKUP($A600,zika!$1:$1048576,10,FALSE)</f>
        <v>0</v>
      </c>
      <c r="I600" s="12">
        <f>H600+F600+G600</f>
        <v>18</v>
      </c>
      <c r="J600" s="11">
        <v>6044</v>
      </c>
      <c r="K600" s="58" t="s">
        <v>1121</v>
      </c>
      <c r="L600" s="8">
        <f>I600/J600*100000</f>
        <v>297.81601588352083</v>
      </c>
      <c r="M600" s="7" t="str">
        <f>IF(L600=0,"Silencioso",IF(AND(L600&gt;0,L600&lt;100),"Baixa",IF(AND(L600&gt;=100,L600&lt;300),"Média",IF(AND(L600&gt;=300,L600&lt;500),"Alta",IF(L600&gt;=500,"Muito Alta","Avaliar")))))</f>
        <v>Média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21" ht="15.75" x14ac:dyDescent="0.25">
      <c r="A601" s="42">
        <v>596</v>
      </c>
      <c r="B601" s="7">
        <v>315080</v>
      </c>
      <c r="C601" s="17" t="s">
        <v>1116</v>
      </c>
      <c r="D601" s="36" t="s">
        <v>41</v>
      </c>
      <c r="E601" s="36" t="s">
        <v>612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>H601+F601+G601</f>
        <v>0</v>
      </c>
      <c r="J601" s="11">
        <v>17618</v>
      </c>
      <c r="K601" s="58" t="s">
        <v>1121</v>
      </c>
      <c r="L601" s="8">
        <f>I601/J601*100000</f>
        <v>0</v>
      </c>
      <c r="M601" s="7" t="str">
        <f>IF(L601=0,"Silencioso",IF(AND(L601&gt;0,L601&lt;100),"Baixa",IF(AND(L601&gt;=100,L601&lt;300),"Média",IF(AND(L601&gt;=300,L601&lt;500),"Alta",IF(L601&gt;=500,"Muito Alta","Avaliar")))))</f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21" ht="15.75" x14ac:dyDescent="0.25">
      <c r="A602" s="42">
        <v>597</v>
      </c>
      <c r="B602" s="7">
        <v>315090</v>
      </c>
      <c r="C602" s="17" t="s">
        <v>1114</v>
      </c>
      <c r="D602" s="36" t="s">
        <v>36</v>
      </c>
      <c r="E602" s="36" t="s">
        <v>613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>H602+F602+G602</f>
        <v>0</v>
      </c>
      <c r="J602" s="11">
        <v>5455</v>
      </c>
      <c r="K602" s="58" t="s">
        <v>1121</v>
      </c>
      <c r="L602" s="8">
        <f>I602/J602*100000</f>
        <v>0</v>
      </c>
      <c r="M602" s="7" t="str">
        <f>IF(L602=0,"Silencioso",IF(AND(L602&gt;0,L602&lt;100),"Baixa",IF(AND(L602&gt;=100,L602&lt;300),"Média",IF(AND(L602&gt;=300,L602&lt;500),"Alta",IF(L602&gt;=500,"Muito Alta","Avaliar")))))</f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21" ht="15.75" x14ac:dyDescent="0.25">
      <c r="A603" s="42">
        <v>598</v>
      </c>
      <c r="B603" s="7">
        <v>315100</v>
      </c>
      <c r="C603" s="17" t="s">
        <v>1114</v>
      </c>
      <c r="D603" s="36" t="s">
        <v>36</v>
      </c>
      <c r="E603" s="36" t="s">
        <v>614</v>
      </c>
      <c r="F603" s="12">
        <f>VLOOKUP(A603,Dengue!$1:$1048576,10,FALSE)</f>
        <v>3</v>
      </c>
      <c r="G603" s="12">
        <f>VLOOKUP($A603,Chik!$1:$1048576,10,FALSE)</f>
        <v>0</v>
      </c>
      <c r="H603" s="12">
        <f>VLOOKUP($A603,zika!$1:$1048576,10,FALSE)</f>
        <v>0</v>
      </c>
      <c r="I603" s="12">
        <f>H603+F603+G603</f>
        <v>3</v>
      </c>
      <c r="J603" s="11">
        <v>8550</v>
      </c>
      <c r="K603" s="58" t="s">
        <v>1121</v>
      </c>
      <c r="L603" s="8">
        <f>I603/J603*100000</f>
        <v>35.087719298245609</v>
      </c>
      <c r="M603" s="7" t="str">
        <f>IF(L603=0,"Silencioso",IF(AND(L603&gt;0,L603&lt;100),"Baixa",IF(AND(L603&gt;=100,L603&lt;300),"Média",IF(AND(L603&gt;=300,L603&lt;500),"Alta",IF(L603&gt;=500,"Muito Alta","Avaliar")))))</f>
        <v>Baixa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21" ht="15.75" x14ac:dyDescent="0.25">
      <c r="A604" s="42">
        <v>599</v>
      </c>
      <c r="B604" s="7">
        <v>315110</v>
      </c>
      <c r="C604" s="17" t="s">
        <v>1115</v>
      </c>
      <c r="D604" s="36" t="s">
        <v>38</v>
      </c>
      <c r="E604" s="36" t="s">
        <v>615</v>
      </c>
      <c r="F604" s="12">
        <f>VLOOKUP(A604,Dengue!$1:$1048576,10,FALSE)</f>
        <v>2</v>
      </c>
      <c r="G604" s="12">
        <f>VLOOKUP($A604,Chik!$1:$1048576,10,FALSE)</f>
        <v>38</v>
      </c>
      <c r="H604" s="12">
        <f>VLOOKUP($A604,zika!$1:$1048576,10,FALSE)</f>
        <v>0</v>
      </c>
      <c r="I604" s="12">
        <f>H604+F604+G604</f>
        <v>40</v>
      </c>
      <c r="J604" s="11">
        <v>10731</v>
      </c>
      <c r="K604" s="58" t="s">
        <v>1121</v>
      </c>
      <c r="L604" s="8">
        <f>I604/J604*100000</f>
        <v>372.75184046221227</v>
      </c>
      <c r="M604" s="7" t="str">
        <f>IF(L604=0,"Silencioso",IF(AND(L604&gt;0,L604&lt;100),"Baixa",IF(AND(L604&gt;=100,L604&lt;300),"Média",IF(AND(L604&gt;=300,L604&lt;500),"Alta",IF(L604&gt;=500,"Muito Alta","Avaliar")))))</f>
        <v>Alta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38"/>
    </row>
    <row r="605" spans="1:21" ht="15.75" x14ac:dyDescent="0.25">
      <c r="A605" s="42">
        <v>600</v>
      </c>
      <c r="B605" s="7">
        <v>315120</v>
      </c>
      <c r="C605" s="17" t="s">
        <v>1118</v>
      </c>
      <c r="D605" s="36" t="s">
        <v>135</v>
      </c>
      <c r="E605" s="36" t="s">
        <v>135</v>
      </c>
      <c r="F605" s="12">
        <f>VLOOKUP(A605,Dengue!$1:$1048576,10,FALSE)</f>
        <v>0</v>
      </c>
      <c r="G605" s="73">
        <f>VLOOKUP($A605,Chik!$1:$1048576,10,FALSE)</f>
        <v>2</v>
      </c>
      <c r="H605" s="12">
        <f>VLOOKUP($A605,zika!$1:$1048576,10,FALSE)</f>
        <v>0</v>
      </c>
      <c r="I605" s="12">
        <f>H605+F605+G605</f>
        <v>2</v>
      </c>
      <c r="J605" s="11">
        <v>56208</v>
      </c>
      <c r="K605" s="58" t="s">
        <v>1122</v>
      </c>
      <c r="L605" s="8">
        <f>I605/J605*100000</f>
        <v>3.5582123541132935</v>
      </c>
      <c r="M605" s="7" t="str">
        <f>IF(L605=0,"Silencioso",IF(AND(L605&gt;0,L605&lt;100),"Baixa",IF(AND(L605&gt;=100,L605&lt;300),"Média",IF(AND(L605&gt;=300,L605&lt;500),"Alta",IF(L605&gt;=500,"Muito Alta","Avaliar")))))</f>
        <v>Baixa</v>
      </c>
      <c r="N605" s="7">
        <f>VLOOKUP($B605,LIRAa!$1:$1048576,3,FALSE)</f>
        <v>1.8</v>
      </c>
      <c r="O605" s="7" t="str">
        <f>VLOOKUP($B605,LIRAa!$1:$1048576,4,FALSE)</f>
        <v>Sem Informação</v>
      </c>
      <c r="P605" s="7">
        <f>VLOOKUP($B605,LIRAa!$1:$1048576,5,FALSE)</f>
        <v>2.2999999999999998</v>
      </c>
      <c r="S605" s="38"/>
    </row>
    <row r="606" spans="1:21" ht="15.75" x14ac:dyDescent="0.25">
      <c r="A606" s="42">
        <v>601</v>
      </c>
      <c r="B606" s="7">
        <v>315130</v>
      </c>
      <c r="C606" s="17" t="s">
        <v>1115</v>
      </c>
      <c r="D606" s="36" t="s">
        <v>62</v>
      </c>
      <c r="E606" s="36" t="s">
        <v>616</v>
      </c>
      <c r="F606" s="12">
        <f>VLOOKUP(A606,Dengue!$1:$1048576,10,FALSE)</f>
        <v>21</v>
      </c>
      <c r="G606" s="12">
        <f>VLOOKUP($A606,Chik!$1:$1048576,10,FALSE)</f>
        <v>0</v>
      </c>
      <c r="H606" s="12">
        <f>VLOOKUP($A606,zika!$1:$1048576,10,FALSE)</f>
        <v>0</v>
      </c>
      <c r="I606" s="12">
        <f>H606+F606+G606</f>
        <v>21</v>
      </c>
      <c r="J606" s="11">
        <v>10816</v>
      </c>
      <c r="K606" s="58" t="s">
        <v>1121</v>
      </c>
      <c r="L606" s="8">
        <f>I606/J606*100000</f>
        <v>194.1568047337278</v>
      </c>
      <c r="M606" s="7" t="str">
        <f>IF(L606=0,"Silencioso",IF(AND(L606&gt;0,L606&lt;100),"Baixa",IF(AND(L606&gt;=100,L606&lt;300),"Média",IF(AND(L606&gt;=300,L606&lt;500),"Alta",IF(L606&gt;=500,"Muito Alta","Avaliar")))))</f>
        <v>Média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21" ht="15.75" x14ac:dyDescent="0.25">
      <c r="A607" s="42">
        <v>602</v>
      </c>
      <c r="B607" s="7">
        <v>315140</v>
      </c>
      <c r="C607" s="17" t="s">
        <v>1112</v>
      </c>
      <c r="D607" s="36" t="s">
        <v>26</v>
      </c>
      <c r="E607" s="36" t="s">
        <v>617</v>
      </c>
      <c r="F607" s="12">
        <f>VLOOKUP(A607,Dengue!$1:$1048576,10,FALSE)</f>
        <v>3</v>
      </c>
      <c r="G607" s="12">
        <f>VLOOKUP($A607,Chik!$1:$1048576,10,FALSE)</f>
        <v>0</v>
      </c>
      <c r="H607" s="12">
        <f>VLOOKUP($A607,zika!$1:$1048576,10,FALSE)</f>
        <v>0</v>
      </c>
      <c r="I607" s="12">
        <f>H607+F607+G607</f>
        <v>3</v>
      </c>
      <c r="J607" s="11">
        <v>27755</v>
      </c>
      <c r="K607" s="58" t="s">
        <v>1122</v>
      </c>
      <c r="L607" s="8">
        <f>I607/J607*100000</f>
        <v>10.808863267879662</v>
      </c>
      <c r="M607" s="7" t="str">
        <f>IF(L607=0,"Silencioso",IF(AND(L607&gt;0,L607&lt;100),"Baixa",IF(AND(L607&gt;=100,L607&lt;300),"Média",IF(AND(L607&gt;=300,L607&lt;500),"Alta",IF(L607&gt;=500,"Muito Alta","Avaliar")))))</f>
        <v>Baixa</v>
      </c>
      <c r="N607" s="7">
        <f>VLOOKUP($B607,LIRAa!$1:$1048576,3,FALSE)</f>
        <v>2.2999999999999998</v>
      </c>
      <c r="O607" s="7">
        <f>VLOOKUP($B607,LIRAa!$1:$1048576,4,FALSE)</f>
        <v>5.4</v>
      </c>
      <c r="P607" s="7">
        <f>VLOOKUP($B607,LIRAa!$1:$1048576,5,FALSE)</f>
        <v>2.8</v>
      </c>
      <c r="S607" s="38"/>
    </row>
    <row r="608" spans="1:21" ht="15.75" x14ac:dyDescent="0.25">
      <c r="A608" s="42">
        <v>603</v>
      </c>
      <c r="B608" s="7">
        <v>315150</v>
      </c>
      <c r="C608" s="17" t="s">
        <v>1114</v>
      </c>
      <c r="D608" s="36" t="s">
        <v>45</v>
      </c>
      <c r="E608" s="36" t="s">
        <v>862</v>
      </c>
      <c r="F608" s="12">
        <f>VLOOKUP(A608,Dengue!$1:$1048576,10,FALSE)</f>
        <v>17</v>
      </c>
      <c r="G608" s="12">
        <f>VLOOKUP($A608,Chik!$1:$1048576,10,FALSE)</f>
        <v>1</v>
      </c>
      <c r="H608" s="12">
        <f>VLOOKUP($A608,zika!$1:$1048576,10,FALSE)</f>
        <v>2</v>
      </c>
      <c r="I608" s="12">
        <f>H608+F608+G608</f>
        <v>20</v>
      </c>
      <c r="J608" s="11">
        <v>34456</v>
      </c>
      <c r="K608" s="58" t="s">
        <v>1122</v>
      </c>
      <c r="L608" s="8">
        <f>I608/J608*100000</f>
        <v>58.04504295333178</v>
      </c>
      <c r="M608" s="7" t="str">
        <f>IF(L608=0,"Silencioso",IF(AND(L608&gt;0,L608&lt;100),"Baixa",IF(AND(L608&gt;=100,L608&lt;300),"Média",IF(AND(L608&gt;=300,L608&lt;500),"Alta",IF(L608&gt;=500,"Muito Alta","Avaliar")))))</f>
        <v>Baixa</v>
      </c>
      <c r="N608" s="7">
        <f>VLOOKUP($B608,LIRAa!$1:$1048576,3,FALSE)</f>
        <v>3.8</v>
      </c>
      <c r="O608" s="7">
        <f>VLOOKUP($B608,LIRAa!$1:$1048576,4,FALSE)</f>
        <v>6.3</v>
      </c>
      <c r="P608" s="7">
        <f>VLOOKUP($B608,LIRAa!$1:$1048576,5,FALSE)</f>
        <v>6.2</v>
      </c>
      <c r="S608" s="38"/>
    </row>
    <row r="609" spans="1:19" ht="15.75" x14ac:dyDescent="0.25">
      <c r="A609" s="42">
        <v>604</v>
      </c>
      <c r="B609" s="7">
        <v>315160</v>
      </c>
      <c r="C609" s="17" t="s">
        <v>1111</v>
      </c>
      <c r="D609" s="36" t="s">
        <v>24</v>
      </c>
      <c r="E609" s="36" t="s">
        <v>618</v>
      </c>
      <c r="F609" s="12">
        <f>VLOOKUP(A609,Dengue!$1:$1048576,10,FALSE)</f>
        <v>51</v>
      </c>
      <c r="G609" s="12">
        <f>VLOOKUP($A609,Chik!$1:$1048576,10,FALSE)</f>
        <v>0</v>
      </c>
      <c r="H609" s="12">
        <f>VLOOKUP($A609,zika!$1:$1048576,10,FALSE)</f>
        <v>0</v>
      </c>
      <c r="I609" s="12">
        <f>H609+F609+G609</f>
        <v>51</v>
      </c>
      <c r="J609" s="11">
        <v>11968</v>
      </c>
      <c r="K609" s="58" t="s">
        <v>1121</v>
      </c>
      <c r="L609" s="8">
        <f>I609/J609*100000</f>
        <v>426.13636363636363</v>
      </c>
      <c r="M609" s="7" t="str">
        <f>IF(L609=0,"Silencioso",IF(AND(L609&gt;0,L609&lt;100),"Baixa",IF(AND(L609&gt;=100,L609&lt;300),"Média",IF(AND(L609&gt;=300,L609&lt;500),"Alta",IF(L609&gt;=500,"Muito Alta","Avaliar")))))</f>
        <v>Alta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605</v>
      </c>
      <c r="B610" s="7">
        <v>315170</v>
      </c>
      <c r="C610" s="17" t="s">
        <v>1114</v>
      </c>
      <c r="D610" s="36" t="s">
        <v>40</v>
      </c>
      <c r="E610" s="36" t="s">
        <v>619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>H610+F610+G610</f>
        <v>0</v>
      </c>
      <c r="J610" s="11">
        <v>16734</v>
      </c>
      <c r="K610" s="58" t="s">
        <v>1121</v>
      </c>
      <c r="L610" s="8">
        <f>I610/J610*100000</f>
        <v>0</v>
      </c>
      <c r="M610" s="7" t="str">
        <f>IF(L610=0,"Silencioso",IF(AND(L610&gt;0,L610&lt;100),"Baixa",IF(AND(L610&gt;=100,L610&lt;300),"Média",IF(AND(L610&gt;=300,L610&lt;500),"Alta",IF(L610&gt;=500,"Muito Alta","Avaliar")))))</f>
        <v>Silencioso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19" ht="15.75" x14ac:dyDescent="0.25">
      <c r="A611" s="42">
        <v>606</v>
      </c>
      <c r="B611" s="7">
        <v>315180</v>
      </c>
      <c r="C611" s="17" t="s">
        <v>1114</v>
      </c>
      <c r="D611" s="36" t="s">
        <v>36</v>
      </c>
      <c r="E611" s="36" t="s">
        <v>620</v>
      </c>
      <c r="F611" s="12">
        <f>VLOOKUP(A611,Dengue!$1:$1048576,10,FALSE)</f>
        <v>2</v>
      </c>
      <c r="G611" s="12">
        <f>VLOOKUP($A611,Chik!$1:$1048576,10,FALSE)</f>
        <v>0</v>
      </c>
      <c r="H611" s="12">
        <f>VLOOKUP($A611,zika!$1:$1048576,10,FALSE)</f>
        <v>0</v>
      </c>
      <c r="I611" s="12">
        <f>H611+F611+G611</f>
        <v>2</v>
      </c>
      <c r="J611" s="11">
        <v>166111</v>
      </c>
      <c r="K611" s="58" t="s">
        <v>1124</v>
      </c>
      <c r="L611" s="8">
        <f>I611/J611*100000</f>
        <v>1.204014183287079</v>
      </c>
      <c r="M611" s="7" t="str">
        <f>IF(L611=0,"Silencioso",IF(AND(L611&gt;0,L611&lt;100),"Baixa",IF(AND(L611&gt;=100,L611&lt;300),"Média",IF(AND(L611&gt;=300,L611&lt;500),"Alta",IF(L611&gt;=500,"Muito Alta","Avaliar")))))</f>
        <v>Baixa</v>
      </c>
      <c r="N611" s="7">
        <f>VLOOKUP($B611,LIRAa!$1:$1048576,3,FALSE)</f>
        <v>0.1</v>
      </c>
      <c r="O611" s="7">
        <f>VLOOKUP($B611,LIRAa!$1:$1048576,4,FALSE)</f>
        <v>0.9</v>
      </c>
      <c r="P611" s="7">
        <f>VLOOKUP($B611,LIRAa!$1:$1048576,5,FALSE)</f>
        <v>0.9</v>
      </c>
      <c r="S611" s="38"/>
    </row>
    <row r="612" spans="1:19" ht="15.75" x14ac:dyDescent="0.25">
      <c r="A612" s="42">
        <v>607</v>
      </c>
      <c r="B612" s="7">
        <v>315190</v>
      </c>
      <c r="C612" s="17" t="s">
        <v>1109</v>
      </c>
      <c r="D612" s="36" t="s">
        <v>14</v>
      </c>
      <c r="E612" s="36" t="s">
        <v>621</v>
      </c>
      <c r="F612" s="12">
        <f>VLOOKUP(A612,Dengue!$1:$1048576,10,FALSE)</f>
        <v>8</v>
      </c>
      <c r="G612" s="12">
        <f>VLOOKUP($A612,Chik!$1:$1048576,10,FALSE)</f>
        <v>0</v>
      </c>
      <c r="H612" s="12">
        <f>VLOOKUP($A612,zika!$1:$1048576,10,FALSE)</f>
        <v>0</v>
      </c>
      <c r="I612" s="12">
        <f>H612+F612+G612</f>
        <v>8</v>
      </c>
      <c r="J612" s="11">
        <v>8508</v>
      </c>
      <c r="K612" s="58" t="s">
        <v>1121</v>
      </c>
      <c r="L612" s="8">
        <f>I612/J612*100000</f>
        <v>94.029149036201218</v>
      </c>
      <c r="M612" s="7" t="str">
        <f>IF(L612=0,"Silencioso",IF(AND(L612&gt;0,L612&lt;100),"Baixa",IF(AND(L612&gt;=100,L612&lt;300),"Média",IF(AND(L612&gt;=300,L612&lt;500),"Alta",IF(L612&gt;=500,"Muito Alta","Avaliar")))))</f>
        <v>Baixa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19" ht="15.75" x14ac:dyDescent="0.25">
      <c r="A613" s="42">
        <v>608</v>
      </c>
      <c r="B613" s="7">
        <v>315200</v>
      </c>
      <c r="C613" s="17" t="s">
        <v>1108</v>
      </c>
      <c r="D613" s="36" t="s">
        <v>11</v>
      </c>
      <c r="E613" s="36" t="s">
        <v>622</v>
      </c>
      <c r="F613" s="12">
        <f>VLOOKUP(A613,Dengue!$1:$1048576,10,FALSE)</f>
        <v>0</v>
      </c>
      <c r="G613" s="12">
        <f>VLOOKUP($A613,Chik!$1:$1048576,10,FALSE)</f>
        <v>0</v>
      </c>
      <c r="H613" s="12">
        <f>VLOOKUP($A613,zika!$1:$1048576,10,FALSE)</f>
        <v>0</v>
      </c>
      <c r="I613" s="12">
        <f>H613+F613+G613</f>
        <v>0</v>
      </c>
      <c r="J613" s="11">
        <v>31583</v>
      </c>
      <c r="K613" s="58" t="s">
        <v>1122</v>
      </c>
      <c r="L613" s="8">
        <f>I613/J613*100000</f>
        <v>0</v>
      </c>
      <c r="M613" s="7" t="str">
        <f>IF(L613=0,"Silencioso",IF(AND(L613&gt;0,L613&lt;100),"Baixa",IF(AND(L613&gt;=100,L613&lt;300),"Média",IF(AND(L613&gt;=300,L613&lt;500),"Alta",IF(L613&gt;=500,"Muito Alta","Avaliar")))))</f>
        <v>Silencioso</v>
      </c>
      <c r="N613" s="7">
        <f>VLOOKUP($B613,LIRAa!$1:$1048576,3,FALSE)</f>
        <v>1.9</v>
      </c>
      <c r="O613" s="7">
        <f>VLOOKUP($B613,LIRAa!$1:$1048576,4,FALSE)</f>
        <v>4.7</v>
      </c>
      <c r="P613" s="7">
        <f>VLOOKUP($B613,LIRAa!$1:$1048576,5,FALSE)</f>
        <v>3.4</v>
      </c>
      <c r="S613" s="38"/>
    </row>
    <row r="614" spans="1:19" ht="15.75" x14ac:dyDescent="0.25">
      <c r="A614" s="42">
        <v>609</v>
      </c>
      <c r="B614" s="7">
        <v>315210</v>
      </c>
      <c r="C614" s="17" t="s">
        <v>1109</v>
      </c>
      <c r="D614" s="36" t="s">
        <v>17</v>
      </c>
      <c r="E614" s="36" t="s">
        <v>17</v>
      </c>
      <c r="F614" s="12">
        <f>VLOOKUP(A614,Dengue!$1:$1048576,10,FALSE)</f>
        <v>9</v>
      </c>
      <c r="G614" s="12">
        <f>VLOOKUP($A614,Chik!$1:$1048576,10,FALSE)</f>
        <v>0</v>
      </c>
      <c r="H614" s="12">
        <f>VLOOKUP($A614,zika!$1:$1048576,10,FALSE)</f>
        <v>0</v>
      </c>
      <c r="I614" s="12">
        <f>H614+F614+G614</f>
        <v>9</v>
      </c>
      <c r="J614" s="11">
        <v>59605</v>
      </c>
      <c r="K614" s="58" t="s">
        <v>1122</v>
      </c>
      <c r="L614" s="8">
        <f>I614/J614*100000</f>
        <v>15.099404412381512</v>
      </c>
      <c r="M614" s="7" t="str">
        <f>IF(L614=0,"Silencioso",IF(AND(L614&gt;0,L614&lt;100),"Baixa",IF(AND(L614&gt;=100,L614&lt;300),"Média",IF(AND(L614&gt;=300,L614&lt;500),"Alta",IF(L614&gt;=500,"Muito Alta","Avaliar")))))</f>
        <v>Baixa</v>
      </c>
      <c r="N614" s="7">
        <f>VLOOKUP($B614,LIRAa!$1:$1048576,3,FALSE)</f>
        <v>1.3</v>
      </c>
      <c r="O614" s="7">
        <f>VLOOKUP($B614,LIRAa!$1:$1048576,4,FALSE)</f>
        <v>0</v>
      </c>
      <c r="P614" s="7" t="str">
        <f>VLOOKUP($B614,LIRAa!$1:$1048576,5,FALSE)</f>
        <v>Sem Informação</v>
      </c>
      <c r="S614" s="38"/>
    </row>
    <row r="615" spans="1:19" ht="15.75" x14ac:dyDescent="0.25">
      <c r="A615" s="42">
        <v>610</v>
      </c>
      <c r="B615" s="7">
        <v>315213</v>
      </c>
      <c r="C615" s="17" t="s">
        <v>1118</v>
      </c>
      <c r="D615" s="36" t="s">
        <v>135</v>
      </c>
      <c r="E615" s="36" t="s">
        <v>623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>H615+F615+G615</f>
        <v>0</v>
      </c>
      <c r="J615" s="11">
        <v>4237</v>
      </c>
      <c r="K615" s="58" t="s">
        <v>1121</v>
      </c>
      <c r="L615" s="8">
        <f>I615/J615*100000</f>
        <v>0</v>
      </c>
      <c r="M615" s="7" t="str">
        <f>IF(L615=0,"Silencioso",IF(AND(L615&gt;0,L615&lt;100),"Baixa",IF(AND(L615&gt;=100,L615&lt;300),"Média",IF(AND(L615&gt;=300,L615&lt;500),"Alta",IF(L615&gt;=500,"Muito Alta","Avaliar")))))</f>
        <v>Silencioso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19" ht="15.75" x14ac:dyDescent="0.25">
      <c r="A616" s="42">
        <v>611</v>
      </c>
      <c r="B616" s="7">
        <v>315217</v>
      </c>
      <c r="C616" s="17" t="s">
        <v>1113</v>
      </c>
      <c r="D616" s="36" t="s">
        <v>30</v>
      </c>
      <c r="E616" s="36" t="s">
        <v>624</v>
      </c>
      <c r="F616" s="12">
        <f>VLOOKUP(A616,Dengue!$1:$1048576,10,FALSE)</f>
        <v>7</v>
      </c>
      <c r="G616" s="12">
        <f>VLOOKUP($A616,Chik!$1:$1048576,10,FALSE)</f>
        <v>0</v>
      </c>
      <c r="H616" s="12">
        <f>VLOOKUP($A616,zika!$1:$1048576,10,FALSE)</f>
        <v>0</v>
      </c>
      <c r="I616" s="12">
        <f>H616+F616+G616</f>
        <v>7</v>
      </c>
      <c r="J616" s="11">
        <v>12061</v>
      </c>
      <c r="K616" s="58" t="s">
        <v>1121</v>
      </c>
      <c r="L616" s="8">
        <f>I616/J616*100000</f>
        <v>58.038305281485783</v>
      </c>
      <c r="M616" s="7" t="str">
        <f>IF(L616=0,"Silencioso",IF(AND(L616&gt;0,L616&lt;100),"Baixa",IF(AND(L616&gt;=100,L616&lt;300),"Média",IF(AND(L616&gt;=300,L616&lt;500),"Alta",IF(L616&gt;=500,"Muito Alta","Avaliar")))))</f>
        <v>Baixa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612</v>
      </c>
      <c r="B617" s="7">
        <v>315220</v>
      </c>
      <c r="C617" s="17" t="s">
        <v>1118</v>
      </c>
      <c r="D617" s="36" t="s">
        <v>102</v>
      </c>
      <c r="E617" s="36" t="s">
        <v>625</v>
      </c>
      <c r="F617" s="12">
        <f>VLOOKUP(A617,Dengue!$1:$1048576,10,FALSE)</f>
        <v>12</v>
      </c>
      <c r="G617" s="12">
        <f>VLOOKUP($A617,Chik!$1:$1048576,10,FALSE)</f>
        <v>0</v>
      </c>
      <c r="H617" s="12">
        <f>VLOOKUP($A617,zika!$1:$1048576,10,FALSE)</f>
        <v>0</v>
      </c>
      <c r="I617" s="12">
        <f>H617+F617+G617</f>
        <v>12</v>
      </c>
      <c r="J617" s="11">
        <v>37950</v>
      </c>
      <c r="K617" s="58" t="s">
        <v>1122</v>
      </c>
      <c r="L617" s="8">
        <f>I617/J617*100000</f>
        <v>31.620553359683797</v>
      </c>
      <c r="M617" s="7" t="str">
        <f>IF(L617=0,"Silencioso",IF(AND(L617&gt;0,L617&lt;100),"Baixa",IF(AND(L617&gt;=100,L617&lt;300),"Média",IF(AND(L617&gt;=300,L617&lt;500),"Alta",IF(L617&gt;=500,"Muito Alta","Avaliar")))))</f>
        <v>Baixa</v>
      </c>
      <c r="N617" s="7">
        <f>VLOOKUP($B617,LIRAa!$1:$1048576,3,FALSE)</f>
        <v>0.2</v>
      </c>
      <c r="O617" s="7">
        <f>VLOOKUP($B617,LIRAa!$1:$1048576,4,FALSE)</f>
        <v>0.2</v>
      </c>
      <c r="P617" s="7">
        <f>VLOOKUP($B617,LIRAa!$1:$1048576,5,FALSE)</f>
        <v>1.1000000000000001</v>
      </c>
      <c r="S617" s="38"/>
    </row>
    <row r="618" spans="1:19" ht="15.75" x14ac:dyDescent="0.25">
      <c r="A618" s="42">
        <v>613</v>
      </c>
      <c r="B618" s="7">
        <v>315230</v>
      </c>
      <c r="C618" s="17" t="s">
        <v>1109</v>
      </c>
      <c r="D618" s="36" t="s">
        <v>17</v>
      </c>
      <c r="E618" s="36" t="s">
        <v>626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>H618+F618+G618</f>
        <v>0</v>
      </c>
      <c r="J618" s="11">
        <v>11208</v>
      </c>
      <c r="K618" s="58" t="s">
        <v>1121</v>
      </c>
      <c r="L618" s="8">
        <f>I618/J618*100000</f>
        <v>0</v>
      </c>
      <c r="M618" s="7" t="str">
        <f>IF(L618=0,"Silencioso",IF(AND(L618&gt;0,L618&lt;100),"Baixa",IF(AND(L618&gt;=100,L618&lt;300),"Média",IF(AND(L618&gt;=300,L618&lt;500),"Alta",IF(L618&gt;=500,"Muito Alta","Avaliar")))))</f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614</v>
      </c>
      <c r="B619" s="7">
        <v>315240</v>
      </c>
      <c r="C619" s="17" t="s">
        <v>1113</v>
      </c>
      <c r="D619" s="36" t="s">
        <v>28</v>
      </c>
      <c r="E619" s="36" t="s">
        <v>627</v>
      </c>
      <c r="F619" s="12">
        <f>VLOOKUP(A619,Dengue!$1:$1048576,10,FALSE)</f>
        <v>0</v>
      </c>
      <c r="G619" s="12">
        <f>VLOOKUP($A619,Chik!$1:$1048576,10,FALSE)</f>
        <v>0</v>
      </c>
      <c r="H619" s="12">
        <f>VLOOKUP($A619,zika!$1:$1048576,10,FALSE)</f>
        <v>0</v>
      </c>
      <c r="I619" s="12">
        <f>H619+F619+G619</f>
        <v>0</v>
      </c>
      <c r="J619" s="11">
        <v>16491</v>
      </c>
      <c r="K619" s="58" t="s">
        <v>1121</v>
      </c>
      <c r="L619" s="8">
        <f>I619/J619*100000</f>
        <v>0</v>
      </c>
      <c r="M619" s="7" t="str">
        <f>IF(L619=0,"Silencioso",IF(AND(L619&gt;0,L619&lt;100),"Baixa",IF(AND(L619&gt;=100,L619&lt;300),"Média",IF(AND(L619&gt;=300,L619&lt;500),"Alta",IF(L619&gt;=500,"Muito Alta","Avaliar")))))</f>
        <v>Silencioso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19" ht="15.75" x14ac:dyDescent="0.25">
      <c r="A620" s="42">
        <v>615</v>
      </c>
      <c r="B620" s="7">
        <v>315250</v>
      </c>
      <c r="C620" s="17" t="s">
        <v>1114</v>
      </c>
      <c r="D620" s="36" t="s">
        <v>36</v>
      </c>
      <c r="E620" s="36" t="s">
        <v>36</v>
      </c>
      <c r="F620" s="12">
        <f>VLOOKUP(A620,Dengue!$1:$1048576,10,FALSE)</f>
        <v>13</v>
      </c>
      <c r="G620" s="12">
        <f>VLOOKUP($A620,Chik!$1:$1048576,10,FALSE)</f>
        <v>0</v>
      </c>
      <c r="H620" s="12">
        <f>VLOOKUP($A620,zika!$1:$1048576,10,FALSE)</f>
        <v>0</v>
      </c>
      <c r="I620" s="12">
        <f>H620+F620+G620</f>
        <v>13</v>
      </c>
      <c r="J620" s="11">
        <v>148862</v>
      </c>
      <c r="K620" s="58" t="s">
        <v>1124</v>
      </c>
      <c r="L620" s="8">
        <f>I620/J620*100000</f>
        <v>8.7329204229420547</v>
      </c>
      <c r="M620" s="7" t="str">
        <f>IF(L620=0,"Silencioso",IF(AND(L620&gt;0,L620&lt;100),"Baixa",IF(AND(L620&gt;=100,L620&lt;300),"Média",IF(AND(L620&gt;=300,L620&lt;500),"Alta",IF(L620&gt;=500,"Muito Alta","Avaliar")))))</f>
        <v>Baixa</v>
      </c>
      <c r="N620" s="7">
        <f>VLOOKUP($B620,LIRAa!$1:$1048576,3,FALSE)</f>
        <v>0.5</v>
      </c>
      <c r="O620" s="7">
        <f>VLOOKUP($B620,LIRAa!$1:$1048576,4,FALSE)</f>
        <v>3</v>
      </c>
      <c r="P620" s="7">
        <f>VLOOKUP($B620,LIRAa!$1:$1048576,5,FALSE)</f>
        <v>3.2</v>
      </c>
      <c r="S620" s="38"/>
    </row>
    <row r="621" spans="1:19" ht="15.75" x14ac:dyDescent="0.25">
      <c r="A621" s="42">
        <v>616</v>
      </c>
      <c r="B621" s="7">
        <v>315260</v>
      </c>
      <c r="C621" s="17" t="s">
        <v>1114</v>
      </c>
      <c r="D621" s="36" t="s">
        <v>33</v>
      </c>
      <c r="E621" s="36" t="s">
        <v>628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>H621+F621+G621</f>
        <v>0</v>
      </c>
      <c r="J621" s="11">
        <v>5981</v>
      </c>
      <c r="K621" s="58" t="s">
        <v>1121</v>
      </c>
      <c r="L621" s="8">
        <f>I621/J621*100000</f>
        <v>0</v>
      </c>
      <c r="M621" s="7" t="str">
        <f>IF(L621=0,"Silencioso",IF(AND(L621&gt;0,L621&lt;100),"Baixa",IF(AND(L621&gt;=100,L621&lt;300),"Média",IF(AND(L621&gt;=300,L621&lt;500),"Alta",IF(L621&gt;=500,"Muito Alta","Avaliar")))))</f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617</v>
      </c>
      <c r="B622" s="7">
        <v>315270</v>
      </c>
      <c r="C622" s="17" t="s">
        <v>1116</v>
      </c>
      <c r="D622" s="36" t="s">
        <v>94</v>
      </c>
      <c r="E622" s="36" t="s">
        <v>629</v>
      </c>
      <c r="F622" s="12">
        <f>VLOOKUP(A622,Dengue!$1:$1048576,10,FALSE)</f>
        <v>4</v>
      </c>
      <c r="G622" s="12">
        <f>VLOOKUP($A622,Chik!$1:$1048576,10,FALSE)</f>
        <v>0</v>
      </c>
      <c r="H622" s="12">
        <f>VLOOKUP($A622,zika!$1:$1048576,10,FALSE)</f>
        <v>0</v>
      </c>
      <c r="I622" s="12">
        <f>H622+F622+G622</f>
        <v>4</v>
      </c>
      <c r="J622" s="11">
        <v>8979</v>
      </c>
      <c r="K622" s="58" t="s">
        <v>1121</v>
      </c>
      <c r="L622" s="8">
        <f>I622/J622*100000</f>
        <v>44.548390689386345</v>
      </c>
      <c r="M622" s="7" t="str">
        <f>IF(L622=0,"Silencioso",IF(AND(L622&gt;0,L622&lt;100),"Baixa",IF(AND(L622&gt;=100,L622&lt;300),"Média",IF(AND(L622&gt;=300,L622&lt;500),"Alta",IF(L622&gt;=500,"Muito Alta","Avaliar")))))</f>
        <v>Baixa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19" ht="15.75" x14ac:dyDescent="0.25">
      <c r="A623" s="42">
        <v>618</v>
      </c>
      <c r="B623" s="7">
        <v>315280</v>
      </c>
      <c r="C623" s="17" t="s">
        <v>1107</v>
      </c>
      <c r="D623" s="36" t="s">
        <v>8</v>
      </c>
      <c r="E623" s="36" t="s">
        <v>630</v>
      </c>
      <c r="F623" s="12">
        <f>VLOOKUP(A623,Dengue!$1:$1048576,10,FALSE)</f>
        <v>0</v>
      </c>
      <c r="G623" s="12">
        <f>VLOOKUP($A623,Chik!$1:$1048576,10,FALSE)</f>
        <v>0</v>
      </c>
      <c r="H623" s="12">
        <f>VLOOKUP($A623,zika!$1:$1048576,10,FALSE)</f>
        <v>0</v>
      </c>
      <c r="I623" s="12">
        <f>H623+F623+G623</f>
        <v>0</v>
      </c>
      <c r="J623" s="11">
        <v>27688</v>
      </c>
      <c r="K623" s="58" t="s">
        <v>1122</v>
      </c>
      <c r="L623" s="8">
        <f>I623/J623*100000</f>
        <v>0</v>
      </c>
      <c r="M623" s="7" t="str">
        <f>IF(L623=0,"Silencioso",IF(AND(L623&gt;0,L623&lt;100),"Baixa",IF(AND(L623&gt;=100,L623&lt;300),"Média",IF(AND(L623&gt;=300,L623&lt;500),"Alta",IF(L623&gt;=500,"Muito Alta","Avaliar")))))</f>
        <v>Silencioso</v>
      </c>
      <c r="N623" s="7">
        <f>VLOOKUP($B623,LIRAa!$1:$1048576,3,FALSE)</f>
        <v>0.4</v>
      </c>
      <c r="O623" s="7">
        <f>VLOOKUP($B623,LIRAa!$1:$1048576,4,FALSE)</f>
        <v>0.9</v>
      </c>
      <c r="P623" s="7">
        <f>VLOOKUP($B623,LIRAa!$1:$1048576,5,FALSE)</f>
        <v>0.7</v>
      </c>
      <c r="S623" s="38"/>
    </row>
    <row r="624" spans="1:19" ht="15.75" x14ac:dyDescent="0.25">
      <c r="A624" s="42">
        <v>619</v>
      </c>
      <c r="B624" s="7">
        <v>315290</v>
      </c>
      <c r="C624" s="17" t="s">
        <v>1114</v>
      </c>
      <c r="D624" s="36" t="s">
        <v>45</v>
      </c>
      <c r="E624" s="36" t="s">
        <v>631</v>
      </c>
      <c r="F624" s="12">
        <f>VLOOKUP(A624,Dengue!$1:$1048576,10,FALSE)</f>
        <v>4</v>
      </c>
      <c r="G624" s="12">
        <f>VLOOKUP($A624,Chik!$1:$1048576,10,FALSE)</f>
        <v>0</v>
      </c>
      <c r="H624" s="12">
        <f>VLOOKUP($A624,zika!$1:$1048576,10,FALSE)</f>
        <v>0</v>
      </c>
      <c r="I624" s="12">
        <f>H624+F624+G624</f>
        <v>4</v>
      </c>
      <c r="J624" s="11">
        <v>8642</v>
      </c>
      <c r="K624" s="58" t="s">
        <v>1121</v>
      </c>
      <c r="L624" s="8">
        <f>I624/J624*100000</f>
        <v>46.285582041194168</v>
      </c>
      <c r="M624" s="7" t="str">
        <f>IF(L624=0,"Silencioso",IF(AND(L624&gt;0,L624&lt;100),"Baixa",IF(AND(L624&gt;=100,L624&lt;300),"Média",IF(AND(L624&gt;=300,L624&lt;500),"Alta",IF(L624&gt;=500,"Muito Alta","Avaliar")))))</f>
        <v>Baixa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620</v>
      </c>
      <c r="B625" s="7">
        <v>315300</v>
      </c>
      <c r="C625" s="17" t="s">
        <v>1111</v>
      </c>
      <c r="D625" s="36" t="s">
        <v>24</v>
      </c>
      <c r="E625" s="36" t="s">
        <v>632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>H625+F625+G625</f>
        <v>0</v>
      </c>
      <c r="J625" s="11">
        <v>3573</v>
      </c>
      <c r="K625" s="58" t="s">
        <v>1121</v>
      </c>
      <c r="L625" s="8">
        <f>I625/J625*100000</f>
        <v>0</v>
      </c>
      <c r="M625" s="7" t="str">
        <f>IF(L625=0,"Silencioso",IF(AND(L625&gt;0,L625&lt;100),"Baixa",IF(AND(L625&gt;=100,L625&lt;300),"Média",IF(AND(L625&gt;=300,L625&lt;500),"Alta",IF(L625&gt;=500,"Muito Alta","Avaliar")))))</f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621</v>
      </c>
      <c r="B626" s="7">
        <v>315310</v>
      </c>
      <c r="C626" s="17" t="s">
        <v>1115</v>
      </c>
      <c r="D626" s="36" t="s">
        <v>62</v>
      </c>
      <c r="E626" s="36" t="s">
        <v>633</v>
      </c>
      <c r="F626" s="12">
        <f>VLOOKUP(A626,Dengue!$1:$1048576,10,FALSE)</f>
        <v>0</v>
      </c>
      <c r="G626" s="12">
        <f>VLOOKUP($A626,Chik!$1:$1048576,10,FALSE)</f>
        <v>0</v>
      </c>
      <c r="H626" s="12">
        <f>VLOOKUP($A626,zika!$1:$1048576,10,FALSE)</f>
        <v>0</v>
      </c>
      <c r="I626" s="12">
        <f>H626+F626+G626</f>
        <v>0</v>
      </c>
      <c r="J626" s="11">
        <v>5398</v>
      </c>
      <c r="K626" s="58" t="s">
        <v>1121</v>
      </c>
      <c r="L626" s="8">
        <f>I626/J626*100000</f>
        <v>0</v>
      </c>
      <c r="M626" s="7" t="str">
        <f>IF(L626=0,"Silencioso",IF(AND(L626&gt;0,L626&lt;100),"Baixa",IF(AND(L626&gt;=100,L626&lt;300),"Média",IF(AND(L626&gt;=300,L626&lt;500),"Alta",IF(L626&gt;=500,"Muito Alta","Avaliar")))))</f>
        <v>Silencioso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622</v>
      </c>
      <c r="B627" s="7">
        <v>315320</v>
      </c>
      <c r="C627" s="17" t="s">
        <v>1108</v>
      </c>
      <c r="D627" s="36" t="s">
        <v>11</v>
      </c>
      <c r="E627" s="36" t="s">
        <v>634</v>
      </c>
      <c r="F627" s="12">
        <f>VLOOKUP(A627,Dengue!$1:$1048576,10,FALSE)</f>
        <v>1</v>
      </c>
      <c r="G627" s="12">
        <f>VLOOKUP($A627,Chik!$1:$1048576,10,FALSE)</f>
        <v>0</v>
      </c>
      <c r="H627" s="12">
        <f>VLOOKUP($A627,zika!$1:$1048576,10,FALSE)</f>
        <v>0</v>
      </c>
      <c r="I627" s="12">
        <f>H627+F627+G627</f>
        <v>1</v>
      </c>
      <c r="J627" s="11">
        <v>3676</v>
      </c>
      <c r="K627" s="58" t="s">
        <v>1121</v>
      </c>
      <c r="L627" s="8">
        <f>I627/J627*100000</f>
        <v>27.20348204570185</v>
      </c>
      <c r="M627" s="7" t="str">
        <f>IF(L627=0,"Silencioso",IF(AND(L627&gt;0,L627&lt;100),"Baixa",IF(AND(L627&gt;=100,L627&lt;300),"Média",IF(AND(L627&gt;=300,L627&lt;500),"Alta",IF(L627&gt;=500,"Muito Alta","Avaliar")))))</f>
        <v>Baixa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623</v>
      </c>
      <c r="B628" s="7">
        <v>315330</v>
      </c>
      <c r="C628" s="17" t="s">
        <v>432</v>
      </c>
      <c r="D628" s="36" t="s">
        <v>53</v>
      </c>
      <c r="E628" s="36" t="s">
        <v>635</v>
      </c>
      <c r="F628" s="12">
        <f>VLOOKUP(A628,Dengue!$1:$1048576,10,FALSE)</f>
        <v>1</v>
      </c>
      <c r="G628" s="12">
        <f>VLOOKUP($A628,Chik!$1:$1048576,10,FALSE)</f>
        <v>0</v>
      </c>
      <c r="H628" s="12">
        <f>VLOOKUP($A628,zika!$1:$1048576,10,FALSE)</f>
        <v>0</v>
      </c>
      <c r="I628" s="12">
        <f>H628+F628+G628</f>
        <v>1</v>
      </c>
      <c r="J628" s="11">
        <v>3004</v>
      </c>
      <c r="K628" s="58" t="s">
        <v>1121</v>
      </c>
      <c r="L628" s="8">
        <f>I628/J628*100000</f>
        <v>33.288948069241016</v>
      </c>
      <c r="M628" s="7" t="str">
        <f>IF(L628=0,"Silencioso",IF(AND(L628&gt;0,L628&lt;100),"Baixa",IF(AND(L628&gt;=100,L628&lt;300),"Média",IF(AND(L628&gt;=300,L628&lt;500),"Alta",IF(L628&gt;=500,"Muito Alta","Avaliar")))))</f>
        <v>Baixa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624</v>
      </c>
      <c r="B629" s="7">
        <v>315340</v>
      </c>
      <c r="C629" s="17" t="s">
        <v>1117</v>
      </c>
      <c r="D629" s="36" t="s">
        <v>71</v>
      </c>
      <c r="E629" s="36" t="s">
        <v>636</v>
      </c>
      <c r="F629" s="12">
        <f>VLOOKUP(A629,Dengue!$1:$1048576,10,FALSE)</f>
        <v>1</v>
      </c>
      <c r="G629" s="12">
        <f>VLOOKUP($A629,Chik!$1:$1048576,10,FALSE)</f>
        <v>0</v>
      </c>
      <c r="H629" s="12">
        <f>VLOOKUP($A629,zika!$1:$1048576,10,FALSE)</f>
        <v>0</v>
      </c>
      <c r="I629" s="12">
        <f>H629+F629+G629</f>
        <v>1</v>
      </c>
      <c r="J629" s="11">
        <v>19377</v>
      </c>
      <c r="K629" s="58" t="s">
        <v>1121</v>
      </c>
      <c r="L629" s="8">
        <f>I629/J629*100000</f>
        <v>5.1607575992155645</v>
      </c>
      <c r="M629" s="7" t="str">
        <f>IF(L629=0,"Silencioso",IF(AND(L629&gt;0,L629&lt;100),"Baixa",IF(AND(L629&gt;=100,L629&lt;300),"Média",IF(AND(L629&gt;=300,L629&lt;500),"Alta",IF(L629&gt;=500,"Muito Alta","Avaliar")))))</f>
        <v>Baixa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38"/>
    </row>
    <row r="630" spans="1:19" ht="15.75" x14ac:dyDescent="0.25">
      <c r="A630" s="42">
        <v>625</v>
      </c>
      <c r="B630" s="7">
        <v>315360</v>
      </c>
      <c r="C630" s="17" t="s">
        <v>1108</v>
      </c>
      <c r="D630" s="36" t="s">
        <v>11</v>
      </c>
      <c r="E630" s="36" t="s">
        <v>637</v>
      </c>
      <c r="F630" s="12">
        <f>VLOOKUP(A630,Dengue!$1:$1048576,10,FALSE)</f>
        <v>5</v>
      </c>
      <c r="G630" s="12">
        <f>VLOOKUP($A630,Chik!$1:$1048576,10,FALSE)</f>
        <v>0</v>
      </c>
      <c r="H630" s="12">
        <f>VLOOKUP($A630,zika!$1:$1048576,10,FALSE)</f>
        <v>0</v>
      </c>
      <c r="I630" s="12">
        <f>H630+F630+G630</f>
        <v>5</v>
      </c>
      <c r="J630" s="11">
        <v>10629</v>
      </c>
      <c r="K630" s="58" t="s">
        <v>1121</v>
      </c>
      <c r="L630" s="8">
        <f>I630/J630*100000</f>
        <v>47.041113933577947</v>
      </c>
      <c r="M630" s="7" t="str">
        <f>IF(L630=0,"Silencioso",IF(AND(L630&gt;0,L630&lt;100),"Baixa",IF(AND(L630&gt;=100,L630&lt;300),"Média",IF(AND(L630&gt;=300,L630&lt;500),"Alta",IF(L630&gt;=500,"Muito Alta","Avaliar")))))</f>
        <v>Baixa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626</v>
      </c>
      <c r="B631" s="7">
        <v>315370</v>
      </c>
      <c r="C631" s="17" t="s">
        <v>1108</v>
      </c>
      <c r="D631" s="36" t="s">
        <v>11</v>
      </c>
      <c r="E631" s="36" t="s">
        <v>638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>H631+F631+G631</f>
        <v>0</v>
      </c>
      <c r="J631" s="11">
        <v>3542</v>
      </c>
      <c r="K631" s="58" t="s">
        <v>1121</v>
      </c>
      <c r="L631" s="8">
        <f>I631/J631*100000</f>
        <v>0</v>
      </c>
      <c r="M631" s="7" t="str">
        <f>IF(L631=0,"Silencioso",IF(AND(L631&gt;0,L631&lt;100),"Baixa",IF(AND(L631&gt;=100,L631&lt;300),"Média",IF(AND(L631&gt;=300,L631&lt;500),"Alta",IF(L631&gt;=500,"Muito Alta","Avaliar")))))</f>
        <v>Silencioso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627</v>
      </c>
      <c r="B632" s="7">
        <v>315380</v>
      </c>
      <c r="C632" s="17" t="s">
        <v>1116</v>
      </c>
      <c r="D632" s="36" t="s">
        <v>41</v>
      </c>
      <c r="E632" s="36" t="s">
        <v>863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>H632+F632+G632</f>
        <v>0</v>
      </c>
      <c r="J632" s="11">
        <v>1934</v>
      </c>
      <c r="K632" s="58" t="s">
        <v>1121</v>
      </c>
      <c r="L632" s="8">
        <f>I632/J632*100000</f>
        <v>0</v>
      </c>
      <c r="M632" s="7" t="str">
        <f>IF(L632=0,"Silencioso",IF(AND(L632&gt;0,L632&lt;100),"Baixa",IF(AND(L632&gt;=100,L632&lt;300),"Média",IF(AND(L632&gt;=300,L632&lt;500),"Alta",IF(L632&gt;=500,"Muito Alta","Avaliar")))))</f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19" ht="15.75" x14ac:dyDescent="0.25">
      <c r="A633" s="42">
        <v>628</v>
      </c>
      <c r="B633" s="7">
        <v>315390</v>
      </c>
      <c r="C633" s="17" t="s">
        <v>1108</v>
      </c>
      <c r="D633" s="36" t="s">
        <v>98</v>
      </c>
      <c r="E633" s="36" t="s">
        <v>639</v>
      </c>
      <c r="F633" s="12">
        <f>VLOOKUP(A633,Dengue!$1:$1048576,10,FALSE)</f>
        <v>0</v>
      </c>
      <c r="G633" s="12">
        <f>VLOOKUP($A633,Chik!$1:$1048576,10,FALSE)</f>
        <v>0</v>
      </c>
      <c r="H633" s="12">
        <f>VLOOKUP($A633,zika!$1:$1048576,10,FALSE)</f>
        <v>0</v>
      </c>
      <c r="I633" s="12">
        <f>H633+F633+G633</f>
        <v>0</v>
      </c>
      <c r="J633" s="11">
        <v>16277</v>
      </c>
      <c r="K633" s="58" t="s">
        <v>1121</v>
      </c>
      <c r="L633" s="8">
        <f>I633/J633*100000</f>
        <v>0</v>
      </c>
      <c r="M633" s="7" t="str">
        <f>IF(L633=0,"Silencioso",IF(AND(L633&gt;0,L633&lt;100),"Baixa",IF(AND(L633&gt;=100,L633&lt;300),"Média",IF(AND(L633&gt;=300,L633&lt;500),"Alta",IF(L633&gt;=500,"Muito Alta","Avaliar")))))</f>
        <v>Silencioso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>
        <f>VLOOKUP($B633,LIRAa!$1:$1048576,5,FALSE)</f>
        <v>0.4</v>
      </c>
      <c r="S633" s="38"/>
    </row>
    <row r="634" spans="1:19" ht="15.75" x14ac:dyDescent="0.25">
      <c r="A634" s="42">
        <v>629</v>
      </c>
      <c r="B634" s="7">
        <v>315400</v>
      </c>
      <c r="C634" s="17" t="s">
        <v>1109</v>
      </c>
      <c r="D634" s="36" t="s">
        <v>17</v>
      </c>
      <c r="E634" s="36" t="s">
        <v>640</v>
      </c>
      <c r="F634" s="12">
        <f>VLOOKUP(A634,Dengue!$1:$1048576,10,FALSE)</f>
        <v>48</v>
      </c>
      <c r="G634" s="12">
        <f>VLOOKUP($A634,Chik!$1:$1048576,10,FALSE)</f>
        <v>0</v>
      </c>
      <c r="H634" s="12">
        <f>VLOOKUP($A634,zika!$1:$1048576,10,FALSE)</f>
        <v>0</v>
      </c>
      <c r="I634" s="12">
        <f>H634+F634+G634</f>
        <v>48</v>
      </c>
      <c r="J634" s="11">
        <v>23814</v>
      </c>
      <c r="K634" s="58" t="s">
        <v>1121</v>
      </c>
      <c r="L634" s="8">
        <f>I634/J634*100000</f>
        <v>201.5621063240111</v>
      </c>
      <c r="M634" s="7" t="str">
        <f>IF(L634=0,"Silencioso",IF(AND(L634&gt;0,L634&lt;100),"Baixa",IF(AND(L634&gt;=100,L634&lt;300),"Média",IF(AND(L634&gt;=300,L634&lt;500),"Alta",IF(L634&gt;=500,"Muito Alta","Avaliar")))))</f>
        <v>Média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630</v>
      </c>
      <c r="B635" s="7">
        <v>315410</v>
      </c>
      <c r="C635" s="17" t="s">
        <v>1115</v>
      </c>
      <c r="D635" s="36" t="s">
        <v>38</v>
      </c>
      <c r="E635" s="36" t="s">
        <v>641</v>
      </c>
      <c r="F635" s="12">
        <f>VLOOKUP(A635,Dengue!$1:$1048576,10,FALSE)</f>
        <v>0</v>
      </c>
      <c r="G635" s="73">
        <f>VLOOKUP($A635,Chik!$1:$1048576,10,FALSE)</f>
        <v>1</v>
      </c>
      <c r="H635" s="12">
        <f>VLOOKUP($A635,zika!$1:$1048576,10,FALSE)</f>
        <v>0</v>
      </c>
      <c r="I635" s="12">
        <f>H635+F635+G635</f>
        <v>1</v>
      </c>
      <c r="J635" s="11">
        <v>10514</v>
      </c>
      <c r="K635" s="58" t="s">
        <v>1121</v>
      </c>
      <c r="L635" s="8">
        <f>I635/J635*100000</f>
        <v>9.5111280197831469</v>
      </c>
      <c r="M635" s="7" t="str">
        <f>IF(L635=0,"Silencioso",IF(AND(L635&gt;0,L635&lt;100),"Baixa",IF(AND(L635&gt;=100,L635&lt;300),"Média",IF(AND(L635&gt;=300,L635&lt;500),"Alta",IF(L635&gt;=500,"Muito Alta","Avaliar")))))</f>
        <v>Baixa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19" ht="15.75" x14ac:dyDescent="0.25">
      <c r="A636" s="42">
        <v>631</v>
      </c>
      <c r="B636" s="7">
        <v>315415</v>
      </c>
      <c r="C636" s="17" t="s">
        <v>1109</v>
      </c>
      <c r="D636" s="36" t="s">
        <v>14</v>
      </c>
      <c r="E636" s="36" t="s">
        <v>642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>H636+F636+G636</f>
        <v>0</v>
      </c>
      <c r="J636" s="11">
        <v>7105</v>
      </c>
      <c r="K636" s="58" t="s">
        <v>1121</v>
      </c>
      <c r="L636" s="8">
        <f>I636/J636*100000</f>
        <v>0</v>
      </c>
      <c r="M636" s="7" t="str">
        <f>IF(L636=0,"Silencioso",IF(AND(L636&gt;0,L636&lt;100),"Baixa",IF(AND(L636&gt;=100,L636&lt;300),"Média",IF(AND(L636&gt;=300,L636&lt;500),"Alta",IF(L636&gt;=500,"Muito Alta","Avaliar")))))</f>
        <v>Silencioso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632</v>
      </c>
      <c r="B637" s="7">
        <v>315420</v>
      </c>
      <c r="C637" s="17" t="s">
        <v>1116</v>
      </c>
      <c r="D637" s="36" t="s">
        <v>94</v>
      </c>
      <c r="E637" s="36" t="s">
        <v>643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>H637+F637+G637</f>
        <v>0</v>
      </c>
      <c r="J637" s="11">
        <v>11459</v>
      </c>
      <c r="K637" s="58" t="s">
        <v>1121</v>
      </c>
      <c r="L637" s="8">
        <f>I637/J637*100000</f>
        <v>0</v>
      </c>
      <c r="M637" s="7" t="str">
        <f>IF(L637=0,"Silencioso",IF(AND(L637&gt;0,L637&lt;100),"Baixa",IF(AND(L637&gt;=100,L637&lt;300),"Média",IF(AND(L637&gt;=300,L637&lt;500),"Alta",IF(L637&gt;=500,"Muito Alta","Avaliar")))))</f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633</v>
      </c>
      <c r="B638" s="7">
        <v>315430</v>
      </c>
      <c r="C638" s="17" t="s">
        <v>1110</v>
      </c>
      <c r="D638" s="36" t="s">
        <v>22</v>
      </c>
      <c r="E638" s="36" t="s">
        <v>644</v>
      </c>
      <c r="F638" s="12">
        <f>VLOOKUP(A638,Dengue!$1:$1048576,10,FALSE)</f>
        <v>3</v>
      </c>
      <c r="G638" s="12">
        <f>VLOOKUP($A638,Chik!$1:$1048576,10,FALSE)</f>
        <v>2</v>
      </c>
      <c r="H638" s="12">
        <f>VLOOKUP($A638,zika!$1:$1048576,10,FALSE)</f>
        <v>2</v>
      </c>
      <c r="I638" s="12">
        <f>H638+F638+G638</f>
        <v>7</v>
      </c>
      <c r="J638" s="11">
        <v>17398</v>
      </c>
      <c r="K638" s="58" t="s">
        <v>1121</v>
      </c>
      <c r="L638" s="8">
        <f>I638/J638*100000</f>
        <v>40.234509713760204</v>
      </c>
      <c r="M638" s="7" t="str">
        <f>IF(L638=0,"Silencioso",IF(AND(L638&gt;0,L638&lt;100),"Baixa",IF(AND(L638&gt;=100,L638&lt;300),"Média",IF(AND(L638&gt;=300,L638&lt;500),"Alta",IF(L638&gt;=500,"Muito Alta","Avaliar")))))</f>
        <v>Baixa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634</v>
      </c>
      <c r="B639" s="7">
        <v>315440</v>
      </c>
      <c r="C639" s="17" t="s">
        <v>1116</v>
      </c>
      <c r="D639" s="36" t="s">
        <v>41</v>
      </c>
      <c r="E639" s="36" t="s">
        <v>645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>H639+F639+G639</f>
        <v>0</v>
      </c>
      <c r="J639" s="11">
        <v>4798</v>
      </c>
      <c r="K639" s="58" t="s">
        <v>1121</v>
      </c>
      <c r="L639" s="8">
        <f>I639/J639*100000</f>
        <v>0</v>
      </c>
      <c r="M639" s="7" t="str">
        <f>IF(L639=0,"Silencioso",IF(AND(L639&gt;0,L639&lt;100),"Baixa",IF(AND(L639&gt;=100,L639&lt;300),"Média",IF(AND(L639&gt;=300,L639&lt;500),"Alta",IF(L639&gt;=500,"Muito Alta","Avaliar")))))</f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635</v>
      </c>
      <c r="B640" s="7">
        <v>315445</v>
      </c>
      <c r="C640" s="17" t="s">
        <v>1117</v>
      </c>
      <c r="D640" s="36" t="s">
        <v>80</v>
      </c>
      <c r="E640" s="36" t="s">
        <v>646</v>
      </c>
      <c r="F640" s="12">
        <f>VLOOKUP(A640,Dengue!$1:$1048576,10,FALSE)</f>
        <v>4</v>
      </c>
      <c r="G640" s="12">
        <f>VLOOKUP($A640,Chik!$1:$1048576,10,FALSE)</f>
        <v>0</v>
      </c>
      <c r="H640" s="12">
        <f>VLOOKUP($A640,zika!$1:$1048576,10,FALSE)</f>
        <v>0</v>
      </c>
      <c r="I640" s="12">
        <f>H640+F640+G640</f>
        <v>4</v>
      </c>
      <c r="J640" s="11">
        <v>8138</v>
      </c>
      <c r="K640" s="58" t="s">
        <v>1121</v>
      </c>
      <c r="L640" s="8">
        <f>I640/J640*100000</f>
        <v>49.15212582944212</v>
      </c>
      <c r="M640" s="7" t="str">
        <f>IF(L640=0,"Silencioso",IF(AND(L640&gt;0,L640&lt;100),"Baixa",IF(AND(L640&gt;=100,L640&lt;300),"Média",IF(AND(L640&gt;=300,L640&lt;500),"Alta",IF(L640&gt;=500,"Muito Alta","Avaliar")))))</f>
        <v>Baixa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636</v>
      </c>
      <c r="B641" s="7">
        <v>315450</v>
      </c>
      <c r="C641" s="17" t="s">
        <v>1118</v>
      </c>
      <c r="D641" s="36" t="s">
        <v>102</v>
      </c>
      <c r="E641" s="36" t="s">
        <v>647</v>
      </c>
      <c r="F641" s="12">
        <f>VLOOKUP(A641,Dengue!$1:$1048576,10,FALSE)</f>
        <v>1</v>
      </c>
      <c r="G641" s="12">
        <f>VLOOKUP($A641,Chik!$1:$1048576,10,FALSE)</f>
        <v>0</v>
      </c>
      <c r="H641" s="12">
        <f>VLOOKUP($A641,zika!$1:$1048576,10,FALSE)</f>
        <v>0</v>
      </c>
      <c r="I641" s="12">
        <f>H641+F641+G641</f>
        <v>1</v>
      </c>
      <c r="J641" s="11">
        <v>9487</v>
      </c>
      <c r="K641" s="58" t="s">
        <v>1121</v>
      </c>
      <c r="L641" s="8">
        <f>I641/J641*100000</f>
        <v>10.540739959945189</v>
      </c>
      <c r="M641" s="7" t="str">
        <f>IF(L641=0,"Silencioso",IF(AND(L641&gt;0,L641&lt;100),"Baixa",IF(AND(L641&gt;=100,L641&lt;300),"Média",IF(AND(L641&gt;=300,L641&lt;500),"Alta",IF(L641&gt;=500,"Muito Alta","Avaliar")))))</f>
        <v>Baixa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>
        <f>VLOOKUP($B641,LIRAa!$1:$1048576,5,FALSE)</f>
        <v>3.1</v>
      </c>
      <c r="S641" s="38"/>
    </row>
    <row r="642" spans="1:19" ht="15.75" x14ac:dyDescent="0.25">
      <c r="A642" s="42">
        <v>637</v>
      </c>
      <c r="B642" s="7">
        <v>315460</v>
      </c>
      <c r="C642" s="17" t="s">
        <v>1108</v>
      </c>
      <c r="D642" s="36" t="s">
        <v>98</v>
      </c>
      <c r="E642" s="36" t="s">
        <v>648</v>
      </c>
      <c r="F642" s="12">
        <f>VLOOKUP(A642,Dengue!$1:$1048576,10,FALSE)</f>
        <v>43</v>
      </c>
      <c r="G642" s="12">
        <f>VLOOKUP($A642,Chik!$1:$1048576,10,FALSE)</f>
        <v>0</v>
      </c>
      <c r="H642" s="12">
        <f>VLOOKUP($A642,zika!$1:$1048576,10,FALSE)</f>
        <v>0</v>
      </c>
      <c r="I642" s="12">
        <f>H642+F642+G642</f>
        <v>43</v>
      </c>
      <c r="J642" s="11">
        <v>331045</v>
      </c>
      <c r="K642" s="58" t="s">
        <v>1124</v>
      </c>
      <c r="L642" s="8">
        <f>I642/J642*100000</f>
        <v>12.989170656557265</v>
      </c>
      <c r="M642" s="7" t="str">
        <f>IF(L642=0,"Silencioso",IF(AND(L642&gt;0,L642&lt;100),"Baixa",IF(AND(L642&gt;=100,L642&lt;300),"Média",IF(AND(L642&gt;=300,L642&lt;500),"Alta",IF(L642&gt;=500,"Muito Alta","Avaliar")))))</f>
        <v>Baixa</v>
      </c>
      <c r="N642" s="7">
        <f>VLOOKUP($B642,LIRAa!$1:$1048576,3,FALSE)</f>
        <v>1.1000000000000001</v>
      </c>
      <c r="O642" s="7">
        <f>VLOOKUP($B642,LIRAa!$1:$1048576,4,FALSE)</f>
        <v>2.1</v>
      </c>
      <c r="P642" s="7">
        <f>VLOOKUP($B642,LIRAa!$1:$1048576,5,FALSE)</f>
        <v>2</v>
      </c>
      <c r="S642" s="38"/>
    </row>
    <row r="643" spans="1:19" ht="15.75" x14ac:dyDescent="0.25">
      <c r="A643" s="42">
        <v>638</v>
      </c>
      <c r="B643" s="7">
        <v>315470</v>
      </c>
      <c r="C643" s="17" t="s">
        <v>1114</v>
      </c>
      <c r="D643" s="36" t="s">
        <v>33</v>
      </c>
      <c r="E643" s="36" t="s">
        <v>649</v>
      </c>
      <c r="F643" s="12">
        <f>VLOOKUP(A643,Dengue!$1:$1048576,10,FALSE)</f>
        <v>21</v>
      </c>
      <c r="G643" s="12">
        <f>VLOOKUP($A643,Chik!$1:$1048576,10,FALSE)</f>
        <v>0</v>
      </c>
      <c r="H643" s="12">
        <f>VLOOKUP($A643,zika!$1:$1048576,10,FALSE)</f>
        <v>0</v>
      </c>
      <c r="I643" s="12">
        <f>H643+F643+G643</f>
        <v>21</v>
      </c>
      <c r="J643" s="11">
        <v>4019</v>
      </c>
      <c r="K643" s="58" t="s">
        <v>1121</v>
      </c>
      <c r="L643" s="8">
        <f>I643/J643*100000</f>
        <v>522.51803931326208</v>
      </c>
      <c r="M643" s="7" t="str">
        <f>IF(L643=0,"Silencioso",IF(AND(L643&gt;0,L643&lt;100),"Baixa",IF(AND(L643&gt;=100,L643&lt;300),"Média",IF(AND(L643&gt;=300,L643&lt;500),"Alta",IF(L643&gt;=500,"Muito Alta","Avaliar")))))</f>
        <v>Muito Alta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19" ht="15.75" x14ac:dyDescent="0.25">
      <c r="A644" s="42">
        <v>639</v>
      </c>
      <c r="B644" s="7">
        <v>315480</v>
      </c>
      <c r="C644" s="17" t="s">
        <v>1108</v>
      </c>
      <c r="D644" s="36" t="s">
        <v>98</v>
      </c>
      <c r="E644" s="36" t="s">
        <v>650</v>
      </c>
      <c r="F644" s="12">
        <f>VLOOKUP(A644,Dengue!$1:$1048576,10,FALSE)</f>
        <v>6</v>
      </c>
      <c r="G644" s="12">
        <f>VLOOKUP($A644,Chik!$1:$1048576,10,FALSE)</f>
        <v>0</v>
      </c>
      <c r="H644" s="12">
        <f>VLOOKUP($A644,zika!$1:$1048576,10,FALSE)</f>
        <v>0</v>
      </c>
      <c r="I644" s="12">
        <f>H644+F644+G644</f>
        <v>6</v>
      </c>
      <c r="J644" s="11">
        <v>10203</v>
      </c>
      <c r="K644" s="58" t="s">
        <v>1121</v>
      </c>
      <c r="L644" s="8">
        <f>I644/J644*100000</f>
        <v>58.806233460746832</v>
      </c>
      <c r="M644" s="7" t="str">
        <f>IF(L644=0,"Silencioso",IF(AND(L644&gt;0,L644&lt;100),"Baixa",IF(AND(L644&gt;=100,L644&lt;300),"Média",IF(AND(L644&gt;=300,L644&lt;500),"Alta",IF(L644&gt;=500,"Muito Alta","Avaliar")))))</f>
        <v>Baixa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>
        <f>VLOOKUP($B644,LIRAa!$1:$1048576,5,FALSE)</f>
        <v>1.5</v>
      </c>
      <c r="S644" s="38"/>
    </row>
    <row r="645" spans="1:19" ht="15.75" x14ac:dyDescent="0.25">
      <c r="A645" s="42">
        <v>640</v>
      </c>
      <c r="B645" s="7">
        <v>315490</v>
      </c>
      <c r="C645" s="17" t="s">
        <v>1109</v>
      </c>
      <c r="D645" s="36" t="s">
        <v>17</v>
      </c>
      <c r="E645" s="36" t="s">
        <v>651</v>
      </c>
      <c r="F645" s="12">
        <f>VLOOKUP(A645,Dengue!$1:$1048576,10,FALSE)</f>
        <v>7</v>
      </c>
      <c r="G645" s="12">
        <f>VLOOKUP($A645,Chik!$1:$1048576,10,FALSE)</f>
        <v>0</v>
      </c>
      <c r="H645" s="12">
        <f>VLOOKUP($A645,zika!$1:$1048576,10,FALSE)</f>
        <v>0</v>
      </c>
      <c r="I645" s="12">
        <f>H645+F645+G645</f>
        <v>7</v>
      </c>
      <c r="J645" s="11">
        <v>13659</v>
      </c>
      <c r="K645" s="58" t="s">
        <v>1121</v>
      </c>
      <c r="L645" s="8">
        <f>I645/J645*100000</f>
        <v>51.248261219708617</v>
      </c>
      <c r="M645" s="7" t="str">
        <f>IF(L645=0,"Silencioso",IF(AND(L645&gt;0,L645&lt;100),"Baixa",IF(AND(L645&gt;=100,L645&lt;300),"Média",IF(AND(L645&gt;=300,L645&lt;500),"Alta",IF(L645&gt;=500,"Muito Alta","Avaliar")))))</f>
        <v>Baixa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641</v>
      </c>
      <c r="B646" s="7">
        <v>315510</v>
      </c>
      <c r="C646" s="17" t="s">
        <v>1113</v>
      </c>
      <c r="D646" s="36" t="s">
        <v>30</v>
      </c>
      <c r="E646" s="36" t="s">
        <v>652</v>
      </c>
      <c r="F646" s="12">
        <f>VLOOKUP(A646,Dengue!$1:$1048576,10,FALSE)</f>
        <v>0</v>
      </c>
      <c r="G646" s="12">
        <f>VLOOKUP($A646,Chik!$1:$1048576,10,FALSE)</f>
        <v>0</v>
      </c>
      <c r="H646" s="12">
        <f>VLOOKUP($A646,zika!$1:$1048576,10,FALSE)</f>
        <v>0</v>
      </c>
      <c r="I646" s="12">
        <f>H646+F646+G646</f>
        <v>0</v>
      </c>
      <c r="J646" s="11">
        <v>5167</v>
      </c>
      <c r="K646" s="58" t="s">
        <v>1121</v>
      </c>
      <c r="L646" s="8">
        <f>I646/J646*100000</f>
        <v>0</v>
      </c>
      <c r="M646" s="7" t="str">
        <f>IF(L646=0,"Silencioso",IF(AND(L646&gt;0,L646&lt;100),"Baixa",IF(AND(L646&gt;=100,L646&lt;300),"Média",IF(AND(L646&gt;=300,L646&lt;500),"Alta",IF(L646&gt;=500,"Muito Alta","Avaliar")))))</f>
        <v>Silencioso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642</v>
      </c>
      <c r="B647" s="7">
        <v>315500</v>
      </c>
      <c r="C647" s="17" t="s">
        <v>1109</v>
      </c>
      <c r="D647" s="36" t="s">
        <v>17</v>
      </c>
      <c r="E647" s="36" t="s">
        <v>653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>H647+F647+G647</f>
        <v>0</v>
      </c>
      <c r="J647" s="11">
        <v>2599</v>
      </c>
      <c r="K647" s="58" t="s">
        <v>1121</v>
      </c>
      <c r="L647" s="8">
        <f>I647/J647*100000</f>
        <v>0</v>
      </c>
      <c r="M647" s="7" t="str">
        <f>IF(L647=0,"Silencioso",IF(AND(L647&gt;0,L647&lt;100),"Baixa",IF(AND(L647&gt;=100,L647&lt;300),"Média",IF(AND(L647&gt;=300,L647&lt;500),"Alta",IF(L647&gt;=500,"Muito Alta","Avaliar")))))</f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643</v>
      </c>
      <c r="B648" s="7">
        <v>315520</v>
      </c>
      <c r="C648" s="17" t="s">
        <v>1116</v>
      </c>
      <c r="D648" s="36" t="s">
        <v>41</v>
      </c>
      <c r="E648" s="36" t="s">
        <v>654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>H648+F648+G648</f>
        <v>0</v>
      </c>
      <c r="J648" s="11">
        <v>5549</v>
      </c>
      <c r="K648" s="58" t="s">
        <v>1121</v>
      </c>
      <c r="L648" s="8">
        <f>I648/J648*100000</f>
        <v>0</v>
      </c>
      <c r="M648" s="7" t="str">
        <f>IF(L648=0,"Silencioso",IF(AND(L648&gt;0,L648&lt;100),"Baixa",IF(AND(L648&gt;=100,L648&lt;300),"Média",IF(AND(L648&gt;=300,L648&lt;500),"Alta",IF(L648&gt;=500,"Muito Alta","Avaliar")))))</f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644</v>
      </c>
      <c r="B649" s="7">
        <v>315530</v>
      </c>
      <c r="C649" s="17" t="s">
        <v>1108</v>
      </c>
      <c r="D649" s="36" t="s">
        <v>98</v>
      </c>
      <c r="E649" s="36" t="s">
        <v>655</v>
      </c>
      <c r="F649" s="12">
        <f>VLOOKUP(A649,Dengue!$1:$1048576,10,FALSE)</f>
        <v>0</v>
      </c>
      <c r="G649" s="12">
        <f>VLOOKUP($A649,Chik!$1:$1048576,10,FALSE)</f>
        <v>0</v>
      </c>
      <c r="H649" s="12">
        <f>VLOOKUP($A649,zika!$1:$1048576,10,FALSE)</f>
        <v>0</v>
      </c>
      <c r="I649" s="12">
        <f>H649+F649+G649</f>
        <v>0</v>
      </c>
      <c r="J649" s="11">
        <v>5783</v>
      </c>
      <c r="K649" s="58" t="s">
        <v>1121</v>
      </c>
      <c r="L649" s="8">
        <f>I649/J649*100000</f>
        <v>0</v>
      </c>
      <c r="M649" s="7" t="str">
        <f>IF(L649=0,"Silencioso",IF(AND(L649&gt;0,L649&lt;100),"Baixa",IF(AND(L649&gt;=100,L649&lt;300),"Média",IF(AND(L649&gt;=300,L649&lt;500),"Alta",IF(L649&gt;=500,"Muito Alta","Avaliar")))))</f>
        <v>Silencioso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19" ht="15.75" x14ac:dyDescent="0.25">
      <c r="A650" s="42">
        <v>645</v>
      </c>
      <c r="B650" s="7">
        <v>315540</v>
      </c>
      <c r="C650" s="17" t="s">
        <v>1115</v>
      </c>
      <c r="D650" s="36" t="s">
        <v>57</v>
      </c>
      <c r="E650" s="36" t="s">
        <v>656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>H650+F650+G650</f>
        <v>0</v>
      </c>
      <c r="J650" s="11">
        <v>8941</v>
      </c>
      <c r="K650" s="58" t="s">
        <v>1121</v>
      </c>
      <c r="L650" s="8">
        <f>I650/J650*100000</f>
        <v>0</v>
      </c>
      <c r="M650" s="7" t="str">
        <f>IF(L650=0,"Silencioso",IF(AND(L650&gt;0,L650&lt;100),"Baixa",IF(AND(L650&gt;=100,L650&lt;300),"Média",IF(AND(L650&gt;=300,L650&lt;500),"Alta",IF(L650&gt;=500,"Muito Alta","Avaliar")))))</f>
        <v>Silencioso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19" ht="15.75" x14ac:dyDescent="0.25">
      <c r="A651" s="42">
        <v>646</v>
      </c>
      <c r="B651" s="7">
        <v>315550</v>
      </c>
      <c r="C651" s="17" t="s">
        <v>1117</v>
      </c>
      <c r="D651" s="36" t="s">
        <v>71</v>
      </c>
      <c r="E651" s="36" t="s">
        <v>657</v>
      </c>
      <c r="F651" s="12">
        <f>VLOOKUP(A651,Dengue!$1:$1048576,10,FALSE)</f>
        <v>3</v>
      </c>
      <c r="G651" s="12">
        <f>VLOOKUP($A651,Chik!$1:$1048576,10,FALSE)</f>
        <v>0</v>
      </c>
      <c r="H651" s="12">
        <f>VLOOKUP($A651,zika!$1:$1048576,10,FALSE)</f>
        <v>0</v>
      </c>
      <c r="I651" s="12">
        <f>H651+F651+G651</f>
        <v>3</v>
      </c>
      <c r="J651" s="11">
        <v>12291</v>
      </c>
      <c r="K651" s="58" t="s">
        <v>1121</v>
      </c>
      <c r="L651" s="8">
        <f>I651/J651*100000</f>
        <v>24.408103490358798</v>
      </c>
      <c r="M651" s="7" t="str">
        <f>IF(L651=0,"Silencioso",IF(AND(L651&gt;0,L651&lt;100),"Baixa",IF(AND(L651&gt;=100,L651&lt;300),"Média",IF(AND(L651&gt;=300,L651&lt;500),"Alta",IF(L651&gt;=500,"Muito Alta","Avaliar")))))</f>
        <v>Baixa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19" ht="15.75" x14ac:dyDescent="0.25">
      <c r="A652" s="42">
        <v>647</v>
      </c>
      <c r="B652" s="7">
        <v>315560</v>
      </c>
      <c r="C652" s="17" t="s">
        <v>1118</v>
      </c>
      <c r="D652" s="36" t="s">
        <v>102</v>
      </c>
      <c r="E652" s="36" t="s">
        <v>658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0</v>
      </c>
      <c r="I652" s="12">
        <f>H652+F652+G652</f>
        <v>0</v>
      </c>
      <c r="J652" s="11">
        <v>30779</v>
      </c>
      <c r="K652" s="58" t="s">
        <v>1122</v>
      </c>
      <c r="L652" s="8">
        <f>I652/J652*100000</f>
        <v>0</v>
      </c>
      <c r="M652" s="7" t="str">
        <f>IF(L652=0,"Silencioso",IF(AND(L652&gt;0,L652&lt;100),"Baixa",IF(AND(L652&gt;=100,L652&lt;300),"Média",IF(AND(L652&gt;=300,L652&lt;500),"Alta",IF(L652&gt;=500,"Muito Alta","Avaliar")))))</f>
        <v>Silencioso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>
        <f>VLOOKUP($B652,LIRAa!$1:$1048576,5,FALSE)</f>
        <v>2.7</v>
      </c>
      <c r="S652" s="38"/>
    </row>
    <row r="653" spans="1:19" ht="15.75" x14ac:dyDescent="0.25">
      <c r="A653" s="42">
        <v>648</v>
      </c>
      <c r="B653" s="7">
        <v>315570</v>
      </c>
      <c r="C653" s="17" t="s">
        <v>1108</v>
      </c>
      <c r="D653" s="36" t="s">
        <v>90</v>
      </c>
      <c r="E653" s="36" t="s">
        <v>659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>H653+F653+G653</f>
        <v>0</v>
      </c>
      <c r="J653" s="11">
        <v>14346</v>
      </c>
      <c r="K653" s="58" t="s">
        <v>1121</v>
      </c>
      <c r="L653" s="8">
        <f>I653/J653*100000</f>
        <v>0</v>
      </c>
      <c r="M653" s="7" t="str">
        <f>IF(L653=0,"Silencioso",IF(AND(L653&gt;0,L653&lt;100),"Baixa",IF(AND(L653&gt;=100,L653&lt;300),"Média",IF(AND(L653&gt;=300,L653&lt;500),"Alta",IF(L653&gt;=500,"Muito Alta","Avaliar")))))</f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19" ht="15.75" x14ac:dyDescent="0.25">
      <c r="A654" s="42">
        <v>649</v>
      </c>
      <c r="B654" s="7">
        <v>315580</v>
      </c>
      <c r="C654" s="17" t="s">
        <v>1115</v>
      </c>
      <c r="D654" s="36" t="s">
        <v>62</v>
      </c>
      <c r="E654" s="36" t="s">
        <v>660</v>
      </c>
      <c r="F654" s="12">
        <f>VLOOKUP(A654,Dengue!$1:$1048576,10,FALSE)</f>
        <v>32</v>
      </c>
      <c r="G654" s="12">
        <f>VLOOKUP($A654,Chik!$1:$1048576,10,FALSE)</f>
        <v>0</v>
      </c>
      <c r="H654" s="12">
        <f>VLOOKUP($A654,zika!$1:$1048576,10,FALSE)</f>
        <v>0</v>
      </c>
      <c r="I654" s="12">
        <f>H654+F654+G654</f>
        <v>32</v>
      </c>
      <c r="J654" s="11">
        <v>17858</v>
      </c>
      <c r="K654" s="58" t="s">
        <v>1121</v>
      </c>
      <c r="L654" s="8">
        <f>I654/J654*100000</f>
        <v>179.19139881285699</v>
      </c>
      <c r="M654" s="7" t="str">
        <f>IF(L654=0,"Silencioso",IF(AND(L654&gt;0,L654&lt;100),"Baixa",IF(AND(L654&gt;=100,L654&lt;300),"Média",IF(AND(L654&gt;=300,L654&lt;500),"Alta",IF(L654&gt;=500,"Muito Alta","Avaliar")))))</f>
        <v>Média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>
        <f>VLOOKUP($B654,LIRAa!$1:$1048576,5,FALSE)</f>
        <v>1.1000000000000001</v>
      </c>
      <c r="S654" s="38"/>
    </row>
    <row r="655" spans="1:19" ht="15.75" x14ac:dyDescent="0.25">
      <c r="A655" s="42">
        <v>650</v>
      </c>
      <c r="B655" s="7">
        <v>315590</v>
      </c>
      <c r="C655" s="17" t="s">
        <v>1115</v>
      </c>
      <c r="D655" s="36" t="s">
        <v>57</v>
      </c>
      <c r="E655" s="36" t="s">
        <v>661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>H655+F655+G655</f>
        <v>0</v>
      </c>
      <c r="J655" s="11">
        <v>5467</v>
      </c>
      <c r="K655" s="58" t="s">
        <v>1121</v>
      </c>
      <c r="L655" s="8">
        <f>I655/J655*100000</f>
        <v>0</v>
      </c>
      <c r="M655" s="7" t="str">
        <f>IF(L655=0,"Silencioso",IF(AND(L655&gt;0,L655&lt;100),"Baixa",IF(AND(L655&gt;=100,L655&lt;300),"Média",IF(AND(L655&gt;=300,L655&lt;500),"Alta",IF(L655&gt;=500,"Muito Alta","Avaliar")))))</f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19" ht="15.75" x14ac:dyDescent="0.25">
      <c r="A656" s="42">
        <v>651</v>
      </c>
      <c r="B656" s="7">
        <v>315600</v>
      </c>
      <c r="C656" s="17" t="s">
        <v>1108</v>
      </c>
      <c r="D656" s="36" t="s">
        <v>53</v>
      </c>
      <c r="E656" s="36" t="s">
        <v>662</v>
      </c>
      <c r="F656" s="12">
        <f>VLOOKUP(A656,Dengue!$1:$1048576,10,FALSE)</f>
        <v>0</v>
      </c>
      <c r="G656" s="12">
        <f>VLOOKUP($A656,Chik!$1:$1048576,10,FALSE)</f>
        <v>0</v>
      </c>
      <c r="H656" s="12">
        <f>VLOOKUP($A656,zika!$1:$1048576,10,FALSE)</f>
        <v>0</v>
      </c>
      <c r="I656" s="12">
        <f>H656+F656+G656</f>
        <v>0</v>
      </c>
      <c r="J656" s="11">
        <v>12957</v>
      </c>
      <c r="K656" s="58" t="s">
        <v>1121</v>
      </c>
      <c r="L656" s="8">
        <f>I656/J656*100000</f>
        <v>0</v>
      </c>
      <c r="M656" s="7" t="str">
        <f>IF(L656=0,"Silencioso",IF(AND(L656&gt;0,L656&lt;100),"Baixa",IF(AND(L656&gt;=100,L656&lt;300),"Média",IF(AND(L656&gt;=300,L656&lt;500),"Alta",IF(L656&gt;=500,"Muito Alta","Avaliar")))))</f>
        <v>Silencioso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21" ht="15.75" x14ac:dyDescent="0.25">
      <c r="A657" s="42">
        <v>652</v>
      </c>
      <c r="B657" s="7">
        <v>315610</v>
      </c>
      <c r="C657" s="17" t="s">
        <v>1116</v>
      </c>
      <c r="D657" s="36" t="s">
        <v>94</v>
      </c>
      <c r="E657" s="36" t="s">
        <v>663</v>
      </c>
      <c r="F657" s="12">
        <f>VLOOKUP(A657,Dengue!$1:$1048576,10,FALSE)</f>
        <v>1</v>
      </c>
      <c r="G657" s="12">
        <f>VLOOKUP($A657,Chik!$1:$1048576,10,FALSE)</f>
        <v>0</v>
      </c>
      <c r="H657" s="12">
        <f>VLOOKUP($A657,zika!$1:$1048576,10,FALSE)</f>
        <v>0</v>
      </c>
      <c r="I657" s="12">
        <f>H657+F657+G657</f>
        <v>1</v>
      </c>
      <c r="J657" s="11">
        <v>4648</v>
      </c>
      <c r="K657" s="58" t="s">
        <v>1121</v>
      </c>
      <c r="L657" s="8">
        <f>I657/J657*100000</f>
        <v>21.514629948364888</v>
      </c>
      <c r="M657" s="7" t="str">
        <f>IF(L657=0,"Silencioso",IF(AND(L657&gt;0,L657&lt;100),"Baixa",IF(AND(L657&gt;=100,L657&lt;300),"Média",IF(AND(L657&gt;=300,L657&lt;500),"Alta",IF(L657&gt;=500,"Muito Alta","Avaliar")))))</f>
        <v>Baixa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21" ht="15.75" x14ac:dyDescent="0.25">
      <c r="A658" s="42">
        <v>653</v>
      </c>
      <c r="B658" s="7">
        <v>315620</v>
      </c>
      <c r="C658" s="17" t="s">
        <v>1115</v>
      </c>
      <c r="D658" s="36" t="s">
        <v>57</v>
      </c>
      <c r="E658" s="36" t="s">
        <v>664</v>
      </c>
      <c r="F658" s="12">
        <f>VLOOKUP(A658,Dengue!$1:$1048576,10,FALSE)</f>
        <v>1</v>
      </c>
      <c r="G658" s="12">
        <f>VLOOKUP($A658,Chik!$1:$1048576,10,FALSE)</f>
        <v>0</v>
      </c>
      <c r="H658" s="12">
        <f>VLOOKUP($A658,zika!$1:$1048576,10,FALSE)</f>
        <v>0</v>
      </c>
      <c r="I658" s="12">
        <f>H658+F658+G658</f>
        <v>1</v>
      </c>
      <c r="J658" s="11">
        <v>2289</v>
      </c>
      <c r="K658" s="58" t="s">
        <v>1121</v>
      </c>
      <c r="L658" s="8">
        <f>I658/J658*100000</f>
        <v>43.6871996505024</v>
      </c>
      <c r="M658" s="7" t="str">
        <f>IF(L658=0,"Silencioso",IF(AND(L658&gt;0,L658&lt;100),"Baixa",IF(AND(L658&gt;=100,L658&lt;300),"Média",IF(AND(L658&gt;=300,L658&lt;500),"Alta",IF(L658&gt;=500,"Muito Alta","Avaliar")))))</f>
        <v>Baixa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21" ht="15.75" x14ac:dyDescent="0.25">
      <c r="A659" s="42">
        <v>654</v>
      </c>
      <c r="B659" s="7">
        <v>315630</v>
      </c>
      <c r="C659" s="17" t="s">
        <v>1115</v>
      </c>
      <c r="D659" s="36" t="s">
        <v>62</v>
      </c>
      <c r="E659" s="36" t="s">
        <v>665</v>
      </c>
      <c r="F659" s="12">
        <f>VLOOKUP(A659,Dengue!$1:$1048576,10,FALSE)</f>
        <v>78</v>
      </c>
      <c r="G659" s="12">
        <f>VLOOKUP($A659,Chik!$1:$1048576,10,FALSE)</f>
        <v>0</v>
      </c>
      <c r="H659" s="12">
        <f>VLOOKUP($A659,zika!$1:$1048576,10,FALSE)</f>
        <v>0</v>
      </c>
      <c r="I659" s="12">
        <f>H659+F659+G659</f>
        <v>78</v>
      </c>
      <c r="J659" s="11">
        <v>7991</v>
      </c>
      <c r="K659" s="58" t="s">
        <v>1121</v>
      </c>
      <c r="L659" s="8">
        <f>I659/J659*100000</f>
        <v>976.09811037417103</v>
      </c>
      <c r="M659" s="7" t="str">
        <f>IF(L659=0,"Silencioso",IF(AND(L659&gt;0,L659&lt;100),"Baixa",IF(AND(L659&gt;=100,L659&lt;300),"Média",IF(AND(L659&gt;=300,L659&lt;500),"Alta",IF(L659&gt;=500,"Muito Alta","Avaliar")))))</f>
        <v>Muito Alta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>
        <f>VLOOKUP($B659,LIRAa!$1:$1048576,5,FALSE)</f>
        <v>1.4</v>
      </c>
      <c r="S659" s="10"/>
      <c r="T659" s="10"/>
      <c r="U659" s="10"/>
    </row>
    <row r="660" spans="1:21" ht="15.75" x14ac:dyDescent="0.25">
      <c r="A660" s="42">
        <v>655</v>
      </c>
      <c r="B660" s="7">
        <v>315640</v>
      </c>
      <c r="C660" s="17" t="s">
        <v>1107</v>
      </c>
      <c r="D660" s="36" t="s">
        <v>8</v>
      </c>
      <c r="E660" s="36" t="s">
        <v>666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>H660+F660+G660</f>
        <v>0</v>
      </c>
      <c r="J660" s="11">
        <v>3547</v>
      </c>
      <c r="K660" s="58" t="s">
        <v>1121</v>
      </c>
      <c r="L660" s="8">
        <f>I660/J660*100000</f>
        <v>0</v>
      </c>
      <c r="M660" s="7" t="str">
        <f>IF(L660=0,"Silencioso",IF(AND(L660&gt;0,L660&lt;100),"Baixa",IF(AND(L660&gt;=100,L660&lt;300),"Média",IF(AND(L660&gt;=300,L660&lt;500),"Alta",IF(L660&gt;=500,"Muito Alta","Avaliar")))))</f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21" ht="15.75" x14ac:dyDescent="0.25">
      <c r="A661" s="42">
        <v>656</v>
      </c>
      <c r="B661" s="7">
        <v>315645</v>
      </c>
      <c r="C661" s="17" t="s">
        <v>1115</v>
      </c>
      <c r="D661" s="36" t="s">
        <v>62</v>
      </c>
      <c r="E661" s="36" t="s">
        <v>667</v>
      </c>
      <c r="F661" s="12">
        <f>VLOOKUP(A661,Dengue!$1:$1048576,10,FALSE)</f>
        <v>1</v>
      </c>
      <c r="G661" s="12">
        <f>VLOOKUP($A661,Chik!$1:$1048576,10,FALSE)</f>
        <v>0</v>
      </c>
      <c r="H661" s="12">
        <f>VLOOKUP($A661,zika!$1:$1048576,10,FALSE)</f>
        <v>0</v>
      </c>
      <c r="I661" s="12">
        <f>H661+F661+G661</f>
        <v>1</v>
      </c>
      <c r="J661" s="11">
        <v>4566</v>
      </c>
      <c r="K661" s="58" t="s">
        <v>1121</v>
      </c>
      <c r="L661" s="8">
        <f>I661/J661*100000</f>
        <v>21.901007446342533</v>
      </c>
      <c r="M661" s="7" t="str">
        <f>IF(L661=0,"Silencioso",IF(AND(L661&gt;0,L661&lt;100),"Baixa",IF(AND(L661&gt;=100,L661&lt;300),"Média",IF(AND(L661&gt;=300,L661&lt;500),"Alta",IF(L661&gt;=500,"Muito Alta","Avaliar")))))</f>
        <v>Baixa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21" ht="15.75" x14ac:dyDescent="0.25">
      <c r="A662" s="42">
        <v>657</v>
      </c>
      <c r="B662" s="7">
        <v>315650</v>
      </c>
      <c r="C662" s="17" t="s">
        <v>1118</v>
      </c>
      <c r="D662" s="36" t="s">
        <v>102</v>
      </c>
      <c r="E662" s="36" t="s">
        <v>668</v>
      </c>
      <c r="F662" s="12">
        <f>VLOOKUP(A662,Dengue!$1:$1048576,10,FALSE)</f>
        <v>2</v>
      </c>
      <c r="G662" s="12">
        <f>VLOOKUP($A662,Chik!$1:$1048576,10,FALSE)</f>
        <v>0</v>
      </c>
      <c r="H662" s="12">
        <f>VLOOKUP($A662,zika!$1:$1048576,10,FALSE)</f>
        <v>0</v>
      </c>
      <c r="I662" s="12">
        <f>H662+F662+G662</f>
        <v>2</v>
      </c>
      <c r="J662" s="11">
        <v>6198</v>
      </c>
      <c r="K662" s="58" t="s">
        <v>1121</v>
      </c>
      <c r="L662" s="8">
        <f>I662/J662*100000</f>
        <v>32.268473701193933</v>
      </c>
      <c r="M662" s="7" t="str">
        <f>IF(L662=0,"Silencioso",IF(AND(L662&gt;0,L662&lt;100),"Baixa",IF(AND(L662&gt;=100,L662&lt;300),"Média",IF(AND(L662&gt;=300,L662&lt;500),"Alta",IF(L662&gt;=500,"Muito Alta","Avaliar")))))</f>
        <v>Baixa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21" ht="15.75" x14ac:dyDescent="0.25">
      <c r="A663" s="42">
        <v>658</v>
      </c>
      <c r="B663" s="7">
        <v>315660</v>
      </c>
      <c r="C663" s="17" t="s">
        <v>1113</v>
      </c>
      <c r="D663" s="36" t="s">
        <v>30</v>
      </c>
      <c r="E663" s="36" t="s">
        <v>669</v>
      </c>
      <c r="F663" s="12">
        <f>VLOOKUP(A663,Dengue!$1:$1048576,10,FALSE)</f>
        <v>71</v>
      </c>
      <c r="G663" s="12">
        <f>VLOOKUP($A663,Chik!$1:$1048576,10,FALSE)</f>
        <v>0</v>
      </c>
      <c r="H663" s="12">
        <f>VLOOKUP($A663,zika!$1:$1048576,10,FALSE)</f>
        <v>0</v>
      </c>
      <c r="I663" s="12">
        <f>H663+F663+G663</f>
        <v>71</v>
      </c>
      <c r="J663" s="11">
        <v>10226</v>
      </c>
      <c r="K663" s="58" t="s">
        <v>1121</v>
      </c>
      <c r="L663" s="8">
        <f>I663/J663*100000</f>
        <v>694.30862507334245</v>
      </c>
      <c r="M663" s="7" t="str">
        <f>IF(L663=0,"Silencioso",IF(AND(L663&gt;0,L663&lt;100),"Baixa",IF(AND(L663&gt;=100,L663&lt;300),"Média",IF(AND(L663&gt;=300,L663&lt;500),"Alta",IF(L663&gt;=500,"Muito Alta","Avaliar")))))</f>
        <v>Muito Alta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21" ht="15.75" x14ac:dyDescent="0.25">
      <c r="A664" s="42">
        <v>659</v>
      </c>
      <c r="B664" s="7">
        <v>315670</v>
      </c>
      <c r="C664" s="17" t="s">
        <v>1108</v>
      </c>
      <c r="D664" s="36" t="s">
        <v>98</v>
      </c>
      <c r="E664" s="36" t="s">
        <v>670</v>
      </c>
      <c r="F664" s="12">
        <f>VLOOKUP(A664,Dengue!$1:$1048576,10,FALSE)</f>
        <v>63</v>
      </c>
      <c r="G664" s="12">
        <f>VLOOKUP($A664,Chik!$1:$1048576,10,FALSE)</f>
        <v>0</v>
      </c>
      <c r="H664" s="12">
        <f>VLOOKUP($A664,zika!$1:$1048576,10,FALSE)</f>
        <v>1</v>
      </c>
      <c r="I664" s="12">
        <f>H664+F664+G664</f>
        <v>64</v>
      </c>
      <c r="J664" s="11">
        <v>135421</v>
      </c>
      <c r="K664" s="58" t="s">
        <v>1124</v>
      </c>
      <c r="L664" s="8">
        <f>I664/J664*100000</f>
        <v>47.26002614070196</v>
      </c>
      <c r="M664" s="7" t="str">
        <f>IF(L664=0,"Silencioso",IF(AND(L664&gt;0,L664&lt;100),"Baixa",IF(AND(L664&gt;=100,L664&lt;300),"Média",IF(AND(L664&gt;=300,L664&lt;500),"Alta",IF(L664&gt;=500,"Muito Alta","Avaliar")))))</f>
        <v>Baixa</v>
      </c>
      <c r="N664" s="7">
        <f>VLOOKUP($B664,LIRAa!$1:$1048576,3,FALSE)</f>
        <v>1.2</v>
      </c>
      <c r="O664" s="7">
        <f>VLOOKUP($B664,LIRAa!$1:$1048576,4,FALSE)</f>
        <v>2.6</v>
      </c>
      <c r="P664" s="7">
        <f>VLOOKUP($B664,LIRAa!$1:$1048576,5,FALSE)</f>
        <v>2.2999999999999998</v>
      </c>
      <c r="S664" s="38"/>
    </row>
    <row r="665" spans="1:21" ht="15.75" x14ac:dyDescent="0.25">
      <c r="A665" s="42">
        <v>660</v>
      </c>
      <c r="B665" s="7">
        <v>315680</v>
      </c>
      <c r="C665" s="17" t="s">
        <v>1108</v>
      </c>
      <c r="D665" s="36" t="s">
        <v>53</v>
      </c>
      <c r="E665" s="36" t="s">
        <v>671</v>
      </c>
      <c r="F665" s="12">
        <f>VLOOKUP(A665,Dengue!$1:$1048576,10,FALSE)</f>
        <v>2</v>
      </c>
      <c r="G665" s="12">
        <f>VLOOKUP($A665,Chik!$1:$1048576,10,FALSE)</f>
        <v>0</v>
      </c>
      <c r="H665" s="12">
        <f>VLOOKUP($A665,zika!$1:$1048576,10,FALSE)</f>
        <v>0</v>
      </c>
      <c r="I665" s="12">
        <f>H665+F665+G665</f>
        <v>2</v>
      </c>
      <c r="J665" s="11">
        <v>15525</v>
      </c>
      <c r="K665" s="58" t="s">
        <v>1121</v>
      </c>
      <c r="L665" s="8">
        <f>I665/J665*100000</f>
        <v>12.882447665056359</v>
      </c>
      <c r="M665" s="7" t="str">
        <f>IF(L665=0,"Silencioso",IF(AND(L665&gt;0,L665&lt;100),"Baixa",IF(AND(L665&gt;=100,L665&lt;300),"Média",IF(AND(L665&gt;=300,L665&lt;500),"Alta",IF(L665&gt;=500,"Muito Alta","Avaliar")))))</f>
        <v>Baixa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21" ht="15.75" x14ac:dyDescent="0.25">
      <c r="A666" s="42">
        <v>661</v>
      </c>
      <c r="B666" s="7">
        <v>315690</v>
      </c>
      <c r="C666" s="17" t="s">
        <v>1111</v>
      </c>
      <c r="D666" s="36" t="s">
        <v>24</v>
      </c>
      <c r="E666" s="36" t="s">
        <v>672</v>
      </c>
      <c r="F666" s="12">
        <f>VLOOKUP(A666,Dengue!$1:$1048576,10,FALSE)</f>
        <v>10</v>
      </c>
      <c r="G666" s="12">
        <f>VLOOKUP($A666,Chik!$1:$1048576,10,FALSE)</f>
        <v>0</v>
      </c>
      <c r="H666" s="12">
        <f>VLOOKUP($A666,zika!$1:$1048576,10,FALSE)</f>
        <v>0</v>
      </c>
      <c r="I666" s="12">
        <f>H666+F666+G666</f>
        <v>10</v>
      </c>
      <c r="J666" s="11">
        <v>25989</v>
      </c>
      <c r="K666" s="58" t="s">
        <v>1122</v>
      </c>
      <c r="L666" s="8">
        <f>I666/J666*100000</f>
        <v>38.477817538189235</v>
      </c>
      <c r="M666" s="7" t="str">
        <f>IF(L666=0,"Silencioso",IF(AND(L666&gt;0,L666&lt;100),"Baixa",IF(AND(L666&gt;=100,L666&lt;300),"Média",IF(AND(L666&gt;=300,L666&lt;500),"Alta",IF(L666&gt;=500,"Muito Alta","Avaliar")))))</f>
        <v>Baixa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21" ht="15.75" x14ac:dyDescent="0.25">
      <c r="A667" s="42">
        <v>662</v>
      </c>
      <c r="B667" s="7">
        <v>315700</v>
      </c>
      <c r="C667" s="17" t="s">
        <v>1118</v>
      </c>
      <c r="D667" s="36" t="s">
        <v>102</v>
      </c>
      <c r="E667" s="36" t="s">
        <v>673</v>
      </c>
      <c r="F667" s="12">
        <f>VLOOKUP(A667,Dengue!$1:$1048576,10,FALSE)</f>
        <v>40</v>
      </c>
      <c r="G667" s="12">
        <f>VLOOKUP($A667,Chik!$1:$1048576,10,FALSE)</f>
        <v>0</v>
      </c>
      <c r="H667" s="12">
        <f>VLOOKUP($A667,zika!$1:$1048576,10,FALSE)</f>
        <v>0</v>
      </c>
      <c r="I667" s="12">
        <f>H667+F667+G667</f>
        <v>40</v>
      </c>
      <c r="J667" s="11">
        <v>41349</v>
      </c>
      <c r="K667" s="58" t="s">
        <v>1122</v>
      </c>
      <c r="L667" s="8">
        <f>I667/J667*100000</f>
        <v>96.737526905124668</v>
      </c>
      <c r="M667" s="7" t="str">
        <f>IF(L667=0,"Silencioso",IF(AND(L667&gt;0,L667&lt;100),"Baixa",IF(AND(L667&gt;=100,L667&lt;300),"Média",IF(AND(L667&gt;=300,L667&lt;500),"Alta",IF(L667&gt;=500,"Muito Alta","Avaliar")))))</f>
        <v>Baixa</v>
      </c>
      <c r="N667" s="7">
        <f>VLOOKUP($B667,LIRAa!$1:$1048576,3,FALSE)</f>
        <v>1.4</v>
      </c>
      <c r="O667" s="7">
        <f>VLOOKUP($B667,LIRAa!$1:$1048576,4,FALSE)</f>
        <v>0.8</v>
      </c>
      <c r="P667" s="7">
        <f>VLOOKUP($B667,LIRAa!$1:$1048576,5,FALSE)</f>
        <v>1.3</v>
      </c>
      <c r="S667" s="38"/>
    </row>
    <row r="668" spans="1:21" ht="15.75" x14ac:dyDescent="0.25">
      <c r="A668" s="42">
        <v>663</v>
      </c>
      <c r="B668" s="7">
        <v>315710</v>
      </c>
      <c r="C668" s="17" t="s">
        <v>1113</v>
      </c>
      <c r="D668" s="36" t="s">
        <v>30</v>
      </c>
      <c r="E668" s="36" t="s">
        <v>674</v>
      </c>
      <c r="F668" s="12">
        <f>VLOOKUP(A668,Dengue!$1:$1048576,10,FALSE)</f>
        <v>0</v>
      </c>
      <c r="G668" s="12">
        <f>VLOOKUP($A668,Chik!$1:$1048576,10,FALSE)</f>
        <v>0</v>
      </c>
      <c r="H668" s="12">
        <f>VLOOKUP($A668,zika!$1:$1048576,10,FALSE)</f>
        <v>0</v>
      </c>
      <c r="I668" s="12">
        <f>H668+F668+G668</f>
        <v>0</v>
      </c>
      <c r="J668" s="11">
        <v>7007</v>
      </c>
      <c r="K668" s="58" t="s">
        <v>1121</v>
      </c>
      <c r="L668" s="8">
        <f>I668/J668*100000</f>
        <v>0</v>
      </c>
      <c r="M668" s="7" t="str">
        <f>IF(L668=0,"Silencioso",IF(AND(L668&gt;0,L668&lt;100),"Baixa",IF(AND(L668&gt;=100,L668&lt;300),"Média",IF(AND(L668&gt;=300,L668&lt;500),"Alta",IF(L668&gt;=500,"Muito Alta","Avaliar")))))</f>
        <v>Silencioso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21" ht="15.75" x14ac:dyDescent="0.25">
      <c r="A669" s="42">
        <v>664</v>
      </c>
      <c r="B669" s="7">
        <v>315720</v>
      </c>
      <c r="C669" s="17" t="s">
        <v>1108</v>
      </c>
      <c r="D669" s="36" t="s">
        <v>90</v>
      </c>
      <c r="E669" s="36" t="s">
        <v>675</v>
      </c>
      <c r="F669" s="12">
        <f>VLOOKUP(A669,Dengue!$1:$1048576,10,FALSE)</f>
        <v>0</v>
      </c>
      <c r="G669" s="12">
        <f>VLOOKUP($A669,Chik!$1:$1048576,10,FALSE)</f>
        <v>0</v>
      </c>
      <c r="H669" s="12">
        <f>VLOOKUP($A669,zika!$1:$1048576,10,FALSE)</f>
        <v>0</v>
      </c>
      <c r="I669" s="12">
        <f>H669+F669+G669</f>
        <v>0</v>
      </c>
      <c r="J669" s="11">
        <v>30807</v>
      </c>
      <c r="K669" s="58" t="s">
        <v>1122</v>
      </c>
      <c r="L669" s="8">
        <f>I669/J669*100000</f>
        <v>0</v>
      </c>
      <c r="M669" s="7" t="str">
        <f>IF(L669=0,"Silencioso",IF(AND(L669&gt;0,L669&lt;100),"Baixa",IF(AND(L669&gt;=100,L669&lt;300),"Média",IF(AND(L669&gt;=300,L669&lt;500),"Alta",IF(L669&gt;=500,"Muito Alta","Avaliar")))))</f>
        <v>Silencioso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21" ht="15.75" x14ac:dyDescent="0.25">
      <c r="A670" s="42">
        <v>665</v>
      </c>
      <c r="B670" s="7">
        <v>315725</v>
      </c>
      <c r="C670" s="17" t="s">
        <v>1110</v>
      </c>
      <c r="D670" s="36" t="s">
        <v>20</v>
      </c>
      <c r="E670" s="36" t="s">
        <v>676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>H670+F670+G670</f>
        <v>0</v>
      </c>
      <c r="J670" s="11">
        <v>8113</v>
      </c>
      <c r="K670" s="58" t="s">
        <v>1121</v>
      </c>
      <c r="L670" s="8">
        <f>I670/J670*100000</f>
        <v>0</v>
      </c>
      <c r="M670" s="7" t="str">
        <f>IF(L670=0,"Silencioso",IF(AND(L670&gt;0,L670&lt;100),"Baixa",IF(AND(L670&gt;=100,L670&lt;300),"Média",IF(AND(L670&gt;=300,L670&lt;500),"Alta",IF(L670&gt;=500,"Muito Alta","Avaliar")))))</f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21" ht="15.75" x14ac:dyDescent="0.25">
      <c r="A671" s="42">
        <v>666</v>
      </c>
      <c r="B671" s="7">
        <v>315727</v>
      </c>
      <c r="C671" s="17" t="s">
        <v>1115</v>
      </c>
      <c r="D671" s="36" t="s">
        <v>57</v>
      </c>
      <c r="E671" s="36" t="s">
        <v>677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>H671+F671+G671</f>
        <v>0</v>
      </c>
      <c r="J671" s="11">
        <v>3117</v>
      </c>
      <c r="K671" s="58" t="s">
        <v>1121</v>
      </c>
      <c r="L671" s="8">
        <f>I671/J671*100000</f>
        <v>0</v>
      </c>
      <c r="M671" s="7" t="str">
        <f>IF(L671=0,"Silencioso",IF(AND(L671&gt;0,L671&lt;100),"Baixa",IF(AND(L671&gt;=100,L671&lt;300),"Média",IF(AND(L671&gt;=300,L671&lt;500),"Alta",IF(L671&gt;=500,"Muito Alta","Avaliar")))))</f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21" ht="15.75" x14ac:dyDescent="0.25">
      <c r="A672" s="42">
        <v>667</v>
      </c>
      <c r="B672" s="7">
        <v>315730</v>
      </c>
      <c r="C672" s="17" t="s">
        <v>1116</v>
      </c>
      <c r="D672" s="36" t="s">
        <v>41</v>
      </c>
      <c r="E672" s="36" t="s">
        <v>678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>H672+F672+G672</f>
        <v>0</v>
      </c>
      <c r="J672" s="11">
        <v>4454</v>
      </c>
      <c r="K672" s="58" t="s">
        <v>1121</v>
      </c>
      <c r="L672" s="8">
        <f>I672/J672*100000</f>
        <v>0</v>
      </c>
      <c r="M672" s="7" t="str">
        <f>IF(L672=0,"Silencioso",IF(AND(L672&gt;0,L672&lt;100),"Baixa",IF(AND(L672&gt;=100,L672&lt;300),"Média",IF(AND(L672&gt;=300,L672&lt;500),"Alta",IF(L672&gt;=500,"Muito Alta","Avaliar")))))</f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668</v>
      </c>
      <c r="B673" s="7">
        <v>315733</v>
      </c>
      <c r="C673" s="17" t="s">
        <v>1116</v>
      </c>
      <c r="D673" s="36" t="s">
        <v>94</v>
      </c>
      <c r="E673" s="36" t="s">
        <v>679</v>
      </c>
      <c r="F673" s="12">
        <f>VLOOKUP(A673,Dengue!$1:$1048576,10,FALSE)</f>
        <v>1</v>
      </c>
      <c r="G673" s="12">
        <f>VLOOKUP($A673,Chik!$1:$1048576,10,FALSE)</f>
        <v>0</v>
      </c>
      <c r="H673" s="12">
        <f>VLOOKUP($A673,zika!$1:$1048576,10,FALSE)</f>
        <v>0</v>
      </c>
      <c r="I673" s="12">
        <f>H673+F673+G673</f>
        <v>1</v>
      </c>
      <c r="J673" s="11">
        <v>8541</v>
      </c>
      <c r="K673" s="58" t="s">
        <v>1121</v>
      </c>
      <c r="L673" s="8">
        <f>I673/J673*100000</f>
        <v>11.708230886313078</v>
      </c>
      <c r="M673" s="7" t="str">
        <f>IF(L673=0,"Silencioso",IF(AND(L673&gt;0,L673&lt;100),"Baixa",IF(AND(L673&gt;=100,L673&lt;300),"Média",IF(AND(L673&gt;=300,L673&lt;500),"Alta",IF(L673&gt;=500,"Muito Alta","Avaliar")))))</f>
        <v>Baixa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669</v>
      </c>
      <c r="B674" s="7">
        <v>315737</v>
      </c>
      <c r="C674" s="17" t="s">
        <v>1118</v>
      </c>
      <c r="D674" s="36" t="s">
        <v>102</v>
      </c>
      <c r="E674" s="36" t="s">
        <v>680</v>
      </c>
      <c r="F674" s="12">
        <f>VLOOKUP(A674,Dengue!$1:$1048576,10,FALSE)</f>
        <v>1</v>
      </c>
      <c r="G674" s="12">
        <f>VLOOKUP($A674,Chik!$1:$1048576,10,FALSE)</f>
        <v>0</v>
      </c>
      <c r="H674" s="12">
        <f>VLOOKUP($A674,zika!$1:$1048576,10,FALSE)</f>
        <v>0</v>
      </c>
      <c r="I674" s="12">
        <f>H674+F674+G674</f>
        <v>1</v>
      </c>
      <c r="J674" s="11">
        <v>4177</v>
      </c>
      <c r="K674" s="58" t="s">
        <v>1121</v>
      </c>
      <c r="L674" s="8">
        <f>I674/J674*100000</f>
        <v>23.940627244433802</v>
      </c>
      <c r="M674" s="7" t="str">
        <f>IF(L674=0,"Silencioso",IF(AND(L674&gt;0,L674&lt;100),"Baixa",IF(AND(L674&gt;=100,L674&lt;300),"Média",IF(AND(L674&gt;=300,L674&lt;500),"Alta",IF(L674&gt;=500,"Muito Alta","Avaliar")))))</f>
        <v>Baixa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670</v>
      </c>
      <c r="B675" s="7">
        <v>315740</v>
      </c>
      <c r="C675" s="17" t="s">
        <v>1109</v>
      </c>
      <c r="D675" s="36" t="s">
        <v>17</v>
      </c>
      <c r="E675" s="36" t="s">
        <v>681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>H675+F675+G675</f>
        <v>0</v>
      </c>
      <c r="J675" s="11">
        <v>4793</v>
      </c>
      <c r="K675" s="58" t="s">
        <v>1121</v>
      </c>
      <c r="L675" s="8">
        <f>I675/J675*100000</f>
        <v>0</v>
      </c>
      <c r="M675" s="7" t="str">
        <f>IF(L675=0,"Silencioso",IF(AND(L675&gt;0,L675&lt;100),"Baixa",IF(AND(L675&gt;=100,L675&lt;300),"Média",IF(AND(L675&gt;=300,L675&lt;500),"Alta",IF(L675&gt;=500,"Muito Alta","Avaliar")))))</f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671</v>
      </c>
      <c r="B676" s="7">
        <v>315750</v>
      </c>
      <c r="C676" s="17" t="s">
        <v>1110</v>
      </c>
      <c r="D676" s="36" t="s">
        <v>22</v>
      </c>
      <c r="E676" s="36" t="s">
        <v>682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>H676+F676+G676</f>
        <v>0</v>
      </c>
      <c r="J676" s="11">
        <v>4438</v>
      </c>
      <c r="K676" s="58" t="s">
        <v>1121</v>
      </c>
      <c r="L676" s="8">
        <f>I676/J676*100000</f>
        <v>0</v>
      </c>
      <c r="M676" s="7" t="str">
        <f>IF(L676=0,"Silencioso",IF(AND(L676&gt;0,L676&lt;100),"Baixa",IF(AND(L676&gt;=100,L676&lt;300),"Média",IF(AND(L676&gt;=300,L676&lt;500),"Alta",IF(L676&gt;=500,"Muito Alta","Avaliar")))))</f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672</v>
      </c>
      <c r="B677" s="7">
        <v>315760</v>
      </c>
      <c r="C677" s="17" t="s">
        <v>1118</v>
      </c>
      <c r="D677" s="36" t="s">
        <v>135</v>
      </c>
      <c r="E677" s="36" t="s">
        <v>683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>H677+F677+G677</f>
        <v>0</v>
      </c>
      <c r="J677" s="11">
        <v>3866</v>
      </c>
      <c r="K677" s="58" t="s">
        <v>1121</v>
      </c>
      <c r="L677" s="8">
        <f>I677/J677*100000</f>
        <v>0</v>
      </c>
      <c r="M677" s="7" t="str">
        <f>IF(L677=0,"Silencioso",IF(AND(L677&gt;0,L677&lt;100),"Baixa",IF(AND(L677&gt;=100,L677&lt;300),"Média",IF(AND(L677&gt;=300,L677&lt;500),"Alta",IF(L677&gt;=500,"Muito Alta","Avaliar")))))</f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673</v>
      </c>
      <c r="B678" s="7">
        <v>315765</v>
      </c>
      <c r="C678" s="17" t="s">
        <v>1113</v>
      </c>
      <c r="D678" s="36" t="s">
        <v>28</v>
      </c>
      <c r="E678" s="36" t="s">
        <v>684</v>
      </c>
      <c r="F678" s="12">
        <f>VLOOKUP(A678,Dengue!$1:$1048576,10,FALSE)</f>
        <v>2</v>
      </c>
      <c r="G678" s="12">
        <f>VLOOKUP($A678,Chik!$1:$1048576,10,FALSE)</f>
        <v>0</v>
      </c>
      <c r="H678" s="12">
        <f>VLOOKUP($A678,zika!$1:$1048576,10,FALSE)</f>
        <v>0</v>
      </c>
      <c r="I678" s="12">
        <f>H678+F678+G678</f>
        <v>2</v>
      </c>
      <c r="J678" s="11">
        <v>6345</v>
      </c>
      <c r="K678" s="58" t="s">
        <v>1121</v>
      </c>
      <c r="L678" s="8">
        <f>I678/J678*100000</f>
        <v>31.520882584712375</v>
      </c>
      <c r="M678" s="7" t="str">
        <f>IF(L678=0,"Silencioso",IF(AND(L678&gt;0,L678&lt;100),"Baixa",IF(AND(L678&gt;=100,L678&lt;300),"Média",IF(AND(L678&gt;=300,L678&lt;500),"Alta",IF(L678&gt;=500,"Muito Alta","Avaliar")))))</f>
        <v>Baixa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674</v>
      </c>
      <c r="B679" s="7">
        <v>315770</v>
      </c>
      <c r="C679" s="17" t="s">
        <v>1111</v>
      </c>
      <c r="D679" s="36" t="s">
        <v>24</v>
      </c>
      <c r="E679" s="36" t="s">
        <v>685</v>
      </c>
      <c r="F679" s="12">
        <f>VLOOKUP(A679,Dengue!$1:$1048576,10,FALSE)</f>
        <v>4</v>
      </c>
      <c r="G679" s="12">
        <f>VLOOKUP($A679,Chik!$1:$1048576,10,FALSE)</f>
        <v>0</v>
      </c>
      <c r="H679" s="12">
        <f>VLOOKUP($A679,zika!$1:$1048576,10,FALSE)</f>
        <v>0</v>
      </c>
      <c r="I679" s="12">
        <f>H679+F679+G679</f>
        <v>4</v>
      </c>
      <c r="J679" s="11">
        <v>13743</v>
      </c>
      <c r="K679" s="58" t="s">
        <v>1121</v>
      </c>
      <c r="L679" s="8">
        <f>I679/J679*100000</f>
        <v>29.105726551699046</v>
      </c>
      <c r="M679" s="7" t="str">
        <f>IF(L679=0,"Silencioso",IF(AND(L679&gt;0,L679&lt;100),"Baixa",IF(AND(L679&gt;=100,L679&lt;300),"Média",IF(AND(L679&gt;=300,L679&lt;500),"Alta",IF(L679&gt;=500,"Muito Alta","Avaliar")))))</f>
        <v>Baixa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675</v>
      </c>
      <c r="B680" s="7">
        <v>315780</v>
      </c>
      <c r="C680" s="17" t="s">
        <v>1108</v>
      </c>
      <c r="D680" s="36" t="s">
        <v>98</v>
      </c>
      <c r="E680" s="36" t="s">
        <v>686</v>
      </c>
      <c r="F680" s="12">
        <f>VLOOKUP(A680,Dengue!$1:$1048576,10,FALSE)</f>
        <v>26</v>
      </c>
      <c r="G680" s="12">
        <f>VLOOKUP($A680,Chik!$1:$1048576,10,FALSE)</f>
        <v>0</v>
      </c>
      <c r="H680" s="12">
        <f>VLOOKUP($A680,zika!$1:$1048576,10,FALSE)</f>
        <v>0</v>
      </c>
      <c r="I680" s="12">
        <f>H680+F680+G680</f>
        <v>26</v>
      </c>
      <c r="J680" s="11">
        <v>218147</v>
      </c>
      <c r="K680" s="58" t="s">
        <v>1124</v>
      </c>
      <c r="L680" s="8">
        <f>I680/J680*100000</f>
        <v>11.91856867158384</v>
      </c>
      <c r="M680" s="7" t="str">
        <f>IF(L680=0,"Silencioso",IF(AND(L680&gt;0,L680&lt;100),"Baixa",IF(AND(L680&gt;=100,L680&lt;300),"Média",IF(AND(L680&gt;=300,L680&lt;500),"Alta",IF(L680&gt;=500,"Muito Alta","Avaliar")))))</f>
        <v>Baixa</v>
      </c>
      <c r="N680" s="7">
        <f>VLOOKUP($B680,LIRAa!$1:$1048576,3,FALSE)</f>
        <v>0.2</v>
      </c>
      <c r="O680" s="7">
        <f>VLOOKUP($B680,LIRAa!$1:$1048576,4,FALSE)</f>
        <v>1</v>
      </c>
      <c r="P680" s="7">
        <f>VLOOKUP($B680,LIRAa!$1:$1048576,5,FALSE)</f>
        <v>0.8</v>
      </c>
      <c r="S680" s="38"/>
    </row>
    <row r="681" spans="1:19" ht="15.75" x14ac:dyDescent="0.25">
      <c r="A681" s="42">
        <v>676</v>
      </c>
      <c r="B681" s="7">
        <v>315790</v>
      </c>
      <c r="C681" s="17" t="s">
        <v>1109</v>
      </c>
      <c r="D681" s="36" t="s">
        <v>14</v>
      </c>
      <c r="E681" s="36" t="s">
        <v>687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>H681+F681+G681</f>
        <v>0</v>
      </c>
      <c r="J681" s="11">
        <v>16111</v>
      </c>
      <c r="K681" s="58" t="s">
        <v>1121</v>
      </c>
      <c r="L681" s="8">
        <f>I681/J681*100000</f>
        <v>0</v>
      </c>
      <c r="M681" s="7" t="str">
        <f>IF(L681=0,"Silencioso",IF(AND(L681&gt;0,L681&lt;100),"Baixa",IF(AND(L681&gt;=100,L681&lt;300),"Média",IF(AND(L681&gt;=300,L681&lt;500),"Alta",IF(L681&gt;=500,"Muito Alta","Avaliar")))))</f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677</v>
      </c>
      <c r="B682" s="7">
        <v>315800</v>
      </c>
      <c r="C682" s="17" t="s">
        <v>1108</v>
      </c>
      <c r="D682" s="36" t="s">
        <v>90</v>
      </c>
      <c r="E682" s="36" t="s">
        <v>688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>H682+F682+G682</f>
        <v>0</v>
      </c>
      <c r="J682" s="11">
        <v>10836</v>
      </c>
      <c r="K682" s="58" t="s">
        <v>1121</v>
      </c>
      <c r="L682" s="8">
        <f>I682/J682*100000</f>
        <v>0</v>
      </c>
      <c r="M682" s="7" t="str">
        <f>IF(L682=0,"Silencioso",IF(AND(L682&gt;0,L682&lt;100),"Baixa",IF(AND(L682&gt;=100,L682&lt;300),"Média",IF(AND(L682&gt;=300,L682&lt;500),"Alta",IF(L682&gt;=500,"Muito Alta","Avaliar")))))</f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678</v>
      </c>
      <c r="B683" s="7">
        <v>315810</v>
      </c>
      <c r="C683" s="17" t="s">
        <v>1113</v>
      </c>
      <c r="D683" s="36" t="s">
        <v>30</v>
      </c>
      <c r="E683" s="36" t="s">
        <v>689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>H683+F683+G683</f>
        <v>0</v>
      </c>
      <c r="J683" s="11">
        <v>5248</v>
      </c>
      <c r="K683" s="58" t="s">
        <v>1121</v>
      </c>
      <c r="L683" s="8">
        <f>I683/J683*100000</f>
        <v>0</v>
      </c>
      <c r="M683" s="7" t="str">
        <f>IF(L683=0,"Silencioso",IF(AND(L683&gt;0,L683&lt;100),"Baixa",IF(AND(L683&gt;=100,L683&lt;300),"Média",IF(AND(L683&gt;=300,L683&lt;500),"Alta",IF(L683&gt;=500,"Muito Alta","Avaliar")))))</f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679</v>
      </c>
      <c r="B684" s="7">
        <v>315820</v>
      </c>
      <c r="C684" s="17" t="s">
        <v>1110</v>
      </c>
      <c r="D684" s="36" t="s">
        <v>22</v>
      </c>
      <c r="E684" s="36" t="s">
        <v>690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>H684+F684+G684</f>
        <v>0</v>
      </c>
      <c r="J684" s="11">
        <v>14620</v>
      </c>
      <c r="K684" s="58" t="s">
        <v>1121</v>
      </c>
      <c r="L684" s="8">
        <f>I684/J684*100000</f>
        <v>0</v>
      </c>
      <c r="M684" s="7" t="str">
        <f>IF(L684=0,"Silencioso",IF(AND(L684&gt;0,L684&lt;100),"Baixa",IF(AND(L684&gt;=100,L684&lt;300),"Média",IF(AND(L684&gt;=300,L684&lt;500),"Alta",IF(L684&gt;=500,"Muito Alta","Avaliar")))))</f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680</v>
      </c>
      <c r="B685" s="7">
        <v>315920</v>
      </c>
      <c r="C685" s="17" t="s">
        <v>1114</v>
      </c>
      <c r="D685" s="36" t="s">
        <v>36</v>
      </c>
      <c r="E685" s="36" t="s">
        <v>691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>H685+F685+G685</f>
        <v>0</v>
      </c>
      <c r="J685" s="11">
        <v>8974</v>
      </c>
      <c r="K685" s="58" t="s">
        <v>1121</v>
      </c>
      <c r="L685" s="8">
        <f>I685/J685*100000</f>
        <v>0</v>
      </c>
      <c r="M685" s="7" t="str">
        <f>IF(L685=0,"Silencioso",IF(AND(L685&gt;0,L685&lt;100),"Baixa",IF(AND(L685&gt;=100,L685&lt;300),"Média",IF(AND(L685&gt;=300,L685&lt;500),"Alta",IF(L685&gt;=500,"Muito Alta","Avaliar")))))</f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681</v>
      </c>
      <c r="B686" s="7">
        <v>315930</v>
      </c>
      <c r="C686" s="17" t="s">
        <v>1115</v>
      </c>
      <c r="D686" s="36" t="s">
        <v>57</v>
      </c>
      <c r="E686" s="36" t="s">
        <v>692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>H686+F686+G686</f>
        <v>0</v>
      </c>
      <c r="J686" s="11">
        <v>4905</v>
      </c>
      <c r="K686" s="58" t="s">
        <v>1121</v>
      </c>
      <c r="L686" s="8">
        <f>I686/J686*100000</f>
        <v>0</v>
      </c>
      <c r="M686" s="7" t="str">
        <f>IF(L686=0,"Silencioso",IF(AND(L686&gt;0,L686&lt;100),"Baixa",IF(AND(L686&gt;=100,L686&lt;300),"Média",IF(AND(L686&gt;=300,L686&lt;500),"Alta",IF(L686&gt;=500,"Muito Alta","Avaliar")))))</f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682</v>
      </c>
      <c r="B687" s="7">
        <v>315935</v>
      </c>
      <c r="C687" s="17" t="s">
        <v>1110</v>
      </c>
      <c r="D687" s="36" t="s">
        <v>20</v>
      </c>
      <c r="E687" s="36" t="s">
        <v>693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>H687+F687+G687</f>
        <v>0</v>
      </c>
      <c r="J687" s="11">
        <v>7155</v>
      </c>
      <c r="K687" s="58" t="s">
        <v>1121</v>
      </c>
      <c r="L687" s="8">
        <f>I687/J687*100000</f>
        <v>0</v>
      </c>
      <c r="M687" s="7" t="str">
        <f>IF(L687=0,"Silencioso",IF(AND(L687&gt;0,L687&lt;100),"Baixa",IF(AND(L687&gt;=100,L687&lt;300),"Média",IF(AND(L687&gt;=300,L687&lt;500),"Alta",IF(L687&gt;=500,"Muito Alta","Avaliar")))))</f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683</v>
      </c>
      <c r="B688" s="7">
        <v>315940</v>
      </c>
      <c r="C688" s="17" t="s">
        <v>1116</v>
      </c>
      <c r="D688" s="36" t="s">
        <v>41</v>
      </c>
      <c r="E688" s="36" t="s">
        <v>864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>H688+F688+G688</f>
        <v>0</v>
      </c>
      <c r="J688" s="11">
        <v>3449</v>
      </c>
      <c r="K688" s="58" t="s">
        <v>1121</v>
      </c>
      <c r="L688" s="8">
        <f>I688/J688*100000</f>
        <v>0</v>
      </c>
      <c r="M688" s="7" t="str">
        <f>IF(L688=0,"Silencioso",IF(AND(L688&gt;0,L688&lt;100),"Baixa",IF(AND(L688&gt;=100,L688&lt;300),"Média",IF(AND(L688&gt;=300,L688&lt;500),"Alta",IF(L688&gt;=500,"Muito Alta","Avaliar")))))</f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19" ht="15.75" x14ac:dyDescent="0.25">
      <c r="A689" s="42">
        <v>684</v>
      </c>
      <c r="B689" s="7">
        <v>315950</v>
      </c>
      <c r="C689" s="17" t="s">
        <v>1110</v>
      </c>
      <c r="D689" s="36" t="s">
        <v>22</v>
      </c>
      <c r="E689" s="36" t="s">
        <v>694</v>
      </c>
      <c r="F689" s="12">
        <f>VLOOKUP(A689,Dengue!$1:$1048576,10,FALSE)</f>
        <v>0</v>
      </c>
      <c r="G689" s="12">
        <f>VLOOKUP($A689,Chik!$1:$1048576,10,FALSE)</f>
        <v>0</v>
      </c>
      <c r="H689" s="12">
        <f>VLOOKUP($A689,zika!$1:$1048576,10,FALSE)</f>
        <v>0</v>
      </c>
      <c r="I689" s="12">
        <f>H689+F689+G689</f>
        <v>0</v>
      </c>
      <c r="J689" s="11">
        <v>5522</v>
      </c>
      <c r="K689" s="58" t="s">
        <v>1121</v>
      </c>
      <c r="L689" s="8">
        <f>I689/J689*100000</f>
        <v>0</v>
      </c>
      <c r="M689" s="7" t="str">
        <f>IF(L689=0,"Silencioso",IF(AND(L689&gt;0,L689&lt;100),"Baixa",IF(AND(L689&gt;=100,L689&lt;300),"Média",IF(AND(L689&gt;=300,L689&lt;500),"Alta",IF(L689&gt;=500,"Muito Alta","Avaliar")))))</f>
        <v>Silencioso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19" ht="15.75" x14ac:dyDescent="0.25">
      <c r="A690" s="42">
        <v>685</v>
      </c>
      <c r="B690" s="7">
        <v>315960</v>
      </c>
      <c r="C690" s="17" t="s">
        <v>1114</v>
      </c>
      <c r="D690" s="36" t="s">
        <v>36</v>
      </c>
      <c r="E690" s="36" t="s">
        <v>695</v>
      </c>
      <c r="F690" s="12">
        <f>VLOOKUP(A690,Dengue!$1:$1048576,10,FALSE)</f>
        <v>1</v>
      </c>
      <c r="G690" s="12">
        <f>VLOOKUP($A690,Chik!$1:$1048576,10,FALSE)</f>
        <v>0</v>
      </c>
      <c r="H690" s="12">
        <f>VLOOKUP($A690,zika!$1:$1048576,10,FALSE)</f>
        <v>0</v>
      </c>
      <c r="I690" s="12">
        <f>H690+F690+G690</f>
        <v>1</v>
      </c>
      <c r="J690" s="11">
        <v>42751</v>
      </c>
      <c r="K690" s="58" t="s">
        <v>1122</v>
      </c>
      <c r="L690" s="8">
        <f>I690/J690*100000</f>
        <v>2.3391265701387103</v>
      </c>
      <c r="M690" s="7" t="str">
        <f>IF(L690=0,"Silencioso",IF(AND(L690&gt;0,L690&lt;100),"Baixa",IF(AND(L690&gt;=100,L690&lt;300),"Média",IF(AND(L690&gt;=300,L690&lt;500),"Alta",IF(L690&gt;=500,"Muito Alta","Avaliar")))))</f>
        <v>Baixa</v>
      </c>
      <c r="N690" s="7">
        <f>VLOOKUP($B690,LIRAa!$1:$1048576,3,FALSE)</f>
        <v>0.3</v>
      </c>
      <c r="O690" s="7">
        <f>VLOOKUP($B690,LIRAa!$1:$1048576,4,FALSE)</f>
        <v>1.8</v>
      </c>
      <c r="P690" s="7" t="str">
        <f>VLOOKUP($B690,LIRAa!$1:$1048576,5,FALSE)</f>
        <v>Sem Informação</v>
      </c>
      <c r="S690" s="38"/>
    </row>
    <row r="691" spans="1:19" ht="15.75" x14ac:dyDescent="0.25">
      <c r="A691" s="42">
        <v>686</v>
      </c>
      <c r="B691" s="7">
        <v>315970</v>
      </c>
      <c r="C691" s="17" t="s">
        <v>1117</v>
      </c>
      <c r="D691" s="36" t="s">
        <v>71</v>
      </c>
      <c r="E691" s="36" t="s">
        <v>696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>H691+F691+G691</f>
        <v>0</v>
      </c>
      <c r="J691" s="11">
        <v>3343</v>
      </c>
      <c r="K691" s="58" t="s">
        <v>1121</v>
      </c>
      <c r="L691" s="8">
        <f>I691/J691*100000</f>
        <v>0</v>
      </c>
      <c r="M691" s="7" t="str">
        <f>IF(L691=0,"Silencioso",IF(AND(L691&gt;0,L691&lt;100),"Baixa",IF(AND(L691&gt;=100,L691&lt;300),"Média",IF(AND(L691&gt;=300,L691&lt;500),"Alta",IF(L691&gt;=500,"Muito Alta","Avaliar")))))</f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19" ht="15.75" x14ac:dyDescent="0.25">
      <c r="A692" s="42">
        <v>687</v>
      </c>
      <c r="B692" s="7">
        <v>315980</v>
      </c>
      <c r="C692" s="17" t="s">
        <v>1107</v>
      </c>
      <c r="D692" s="36" t="s">
        <v>142</v>
      </c>
      <c r="E692" s="36" t="s">
        <v>697</v>
      </c>
      <c r="F692" s="12">
        <f>VLOOKUP(A692,Dengue!$1:$1048576,10,FALSE)</f>
        <v>9</v>
      </c>
      <c r="G692" s="12">
        <f>VLOOKUP($A692,Chik!$1:$1048576,10,FALSE)</f>
        <v>0</v>
      </c>
      <c r="H692" s="12">
        <f>VLOOKUP($A692,zika!$1:$1048576,10,FALSE)</f>
        <v>0</v>
      </c>
      <c r="I692" s="12">
        <f>H692+F692+G692</f>
        <v>9</v>
      </c>
      <c r="J692" s="11">
        <v>19608</v>
      </c>
      <c r="K692" s="58" t="s">
        <v>1121</v>
      </c>
      <c r="L692" s="8">
        <f>I692/J692*100000</f>
        <v>45.899632802937575</v>
      </c>
      <c r="M692" s="7" t="str">
        <f>IF(L692=0,"Silencioso",IF(AND(L692&gt;0,L692&lt;100),"Baixa",IF(AND(L692&gt;=100,L692&lt;300),"Média",IF(AND(L692&gt;=300,L692&lt;500),"Alta",IF(L692&gt;=500,"Muito Alta","Avaliar")))))</f>
        <v>Baixa</v>
      </c>
      <c r="N692" s="7" t="str">
        <f>VLOOKUP($B692,LIRAa!$1:$1048576,3,FALSE)</f>
        <v>Sem Informação</v>
      </c>
      <c r="O692" s="7">
        <f>VLOOKUP($B692,LIRAa!$1:$1048576,4,FALSE)</f>
        <v>4.9000000000000004</v>
      </c>
      <c r="P692" s="7">
        <f>VLOOKUP($B692,LIRAa!$1:$1048576,5,FALSE)</f>
        <v>4.8</v>
      </c>
      <c r="S692" s="38"/>
    </row>
    <row r="693" spans="1:19" ht="15.75" x14ac:dyDescent="0.25">
      <c r="A693" s="42">
        <v>688</v>
      </c>
      <c r="B693" s="7">
        <v>315830</v>
      </c>
      <c r="C693" s="17" t="s">
        <v>1114</v>
      </c>
      <c r="D693" s="36" t="s">
        <v>33</v>
      </c>
      <c r="E693" s="36" t="s">
        <v>698</v>
      </c>
      <c r="F693" s="12">
        <f>VLOOKUP(A693,Dengue!$1:$1048576,10,FALSE)</f>
        <v>0</v>
      </c>
      <c r="G693" s="12">
        <f>VLOOKUP($A693,Chik!$1:$1048576,10,FALSE)</f>
        <v>0</v>
      </c>
      <c r="H693" s="12">
        <f>VLOOKUP($A693,zika!$1:$1048576,10,FALSE)</f>
        <v>0</v>
      </c>
      <c r="I693" s="12">
        <f>H693+F693+G693</f>
        <v>0</v>
      </c>
      <c r="J693" s="11">
        <v>7128</v>
      </c>
      <c r="K693" s="58" t="s">
        <v>1121</v>
      </c>
      <c r="L693" s="8">
        <f>I693/J693*100000</f>
        <v>0</v>
      </c>
      <c r="M693" s="7" t="str">
        <f>IF(L693=0,"Silencioso",IF(AND(L693&gt;0,L693&lt;100),"Baixa",IF(AND(L693&gt;=100,L693&lt;300),"Média",IF(AND(L693&gt;=300,L693&lt;500),"Alta",IF(L693&gt;=500,"Muito Alta","Avaliar")))))</f>
        <v>Silencioso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19" ht="15.75" x14ac:dyDescent="0.25">
      <c r="A694" s="42">
        <v>689</v>
      </c>
      <c r="B694" s="7">
        <v>315840</v>
      </c>
      <c r="C694" s="17" t="s">
        <v>1115</v>
      </c>
      <c r="D694" s="36" t="s">
        <v>38</v>
      </c>
      <c r="E694" s="36" t="s">
        <v>699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>H694+F694+G694</f>
        <v>0</v>
      </c>
      <c r="J694" s="11">
        <v>3853</v>
      </c>
      <c r="K694" s="58" t="s">
        <v>1121</v>
      </c>
      <c r="L694" s="8">
        <f>I694/J694*100000</f>
        <v>0</v>
      </c>
      <c r="M694" s="7" t="str">
        <f>IF(L694=0,"Silencioso",IF(AND(L694&gt;0,L694&lt;100),"Baixa",IF(AND(L694&gt;=100,L694&lt;300),"Média",IF(AND(L694&gt;=300,L694&lt;500),"Alta",IF(L694&gt;=500,"Muito Alta","Avaliar")))))</f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19" ht="15.75" x14ac:dyDescent="0.25">
      <c r="A695" s="42">
        <v>690</v>
      </c>
      <c r="B695" s="7">
        <v>315850</v>
      </c>
      <c r="C695" s="17" t="s">
        <v>1108</v>
      </c>
      <c r="D695" s="36" t="s">
        <v>11</v>
      </c>
      <c r="E695" s="36" t="s">
        <v>700</v>
      </c>
      <c r="F695" s="12">
        <f>VLOOKUP(A695,Dengue!$1:$1048576,10,FALSE)</f>
        <v>2</v>
      </c>
      <c r="G695" s="12">
        <f>VLOOKUP($A695,Chik!$1:$1048576,10,FALSE)</f>
        <v>0</v>
      </c>
      <c r="H695" s="12">
        <f>VLOOKUP($A695,zika!$1:$1048576,10,FALSE)</f>
        <v>0</v>
      </c>
      <c r="I695" s="12">
        <f>H695+F695+G695</f>
        <v>2</v>
      </c>
      <c r="J695" s="11">
        <v>7696</v>
      </c>
      <c r="K695" s="58" t="s">
        <v>1121</v>
      </c>
      <c r="L695" s="8">
        <f>I695/J695*100000</f>
        <v>25.987525987525988</v>
      </c>
      <c r="M695" s="7" t="str">
        <f>IF(L695=0,"Silencioso",IF(AND(L695&gt;0,L695&lt;100),"Baixa",IF(AND(L695&gt;=100,L695&lt;300),"Média",IF(AND(L695&gt;=300,L695&lt;500),"Alta",IF(L695&gt;=500,"Muito Alta","Avaliar")))))</f>
        <v>Baixa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19" ht="15.75" x14ac:dyDescent="0.25">
      <c r="A696" s="42">
        <v>691</v>
      </c>
      <c r="B696" s="7">
        <v>315860</v>
      </c>
      <c r="C696" s="17" t="s">
        <v>1115</v>
      </c>
      <c r="D696" s="36" t="s">
        <v>57</v>
      </c>
      <c r="E696" s="36" t="s">
        <v>701</v>
      </c>
      <c r="F696" s="12">
        <f>VLOOKUP(A696,Dengue!$1:$1048576,10,FALSE)</f>
        <v>6</v>
      </c>
      <c r="G696" s="12">
        <f>VLOOKUP($A696,Chik!$1:$1048576,10,FALSE)</f>
        <v>4</v>
      </c>
      <c r="H696" s="12">
        <f>VLOOKUP($A696,zika!$1:$1048576,10,FALSE)</f>
        <v>0</v>
      </c>
      <c r="I696" s="12">
        <f>H696+F696+G696</f>
        <v>10</v>
      </c>
      <c r="J696" s="11">
        <v>3971</v>
      </c>
      <c r="K696" s="58" t="s">
        <v>1121</v>
      </c>
      <c r="L696" s="8">
        <f>I696/J696*100000</f>
        <v>251.82573659027955</v>
      </c>
      <c r="M696" s="7" t="str">
        <f>IF(L696=0,"Silencioso",IF(AND(L696&gt;0,L696&lt;100),"Baixa",IF(AND(L696&gt;=100,L696&lt;300),"Média",IF(AND(L696&gt;=300,L696&lt;500),"Alta",IF(L696&gt;=500,"Muito Alta","Avaliar")))))</f>
        <v>Média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19" ht="15.75" x14ac:dyDescent="0.25">
      <c r="A697" s="42">
        <v>692</v>
      </c>
      <c r="B697" s="7">
        <v>315870</v>
      </c>
      <c r="C697" s="17" t="s">
        <v>1116</v>
      </c>
      <c r="D697" s="36" t="s">
        <v>41</v>
      </c>
      <c r="E697" s="36" t="s">
        <v>702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>H697+F697+G697</f>
        <v>0</v>
      </c>
      <c r="J697" s="11">
        <v>2438</v>
      </c>
      <c r="K697" s="58" t="s">
        <v>1121</v>
      </c>
      <c r="L697" s="8">
        <f>I697/J697*100000</f>
        <v>0</v>
      </c>
      <c r="M697" s="7" t="str">
        <f>IF(L697=0,"Silencioso",IF(AND(L697&gt;0,L697&lt;100),"Baixa",IF(AND(L697&gt;=100,L697&lt;300),"Média",IF(AND(L697&gt;=300,L697&lt;500),"Alta",IF(L697&gt;=500,"Muito Alta","Avaliar")))))</f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19" ht="15.75" x14ac:dyDescent="0.25">
      <c r="A698" s="42">
        <v>693</v>
      </c>
      <c r="B698" s="7">
        <v>315880</v>
      </c>
      <c r="C698" s="17" t="s">
        <v>1112</v>
      </c>
      <c r="D698" s="36" t="s">
        <v>26</v>
      </c>
      <c r="E698" s="36" t="s">
        <v>703</v>
      </c>
      <c r="F698" s="12">
        <f>VLOOKUP(A698,Dengue!$1:$1048576,10,FALSE)</f>
        <v>3</v>
      </c>
      <c r="G698" s="12">
        <f>VLOOKUP($A698,Chik!$1:$1048576,10,FALSE)</f>
        <v>1</v>
      </c>
      <c r="H698" s="12">
        <f>VLOOKUP($A698,zika!$1:$1048576,10,FALSE)</f>
        <v>0</v>
      </c>
      <c r="I698" s="12">
        <f>H698+F698+G698</f>
        <v>4</v>
      </c>
      <c r="J698" s="11">
        <v>4807</v>
      </c>
      <c r="K698" s="58" t="s">
        <v>1121</v>
      </c>
      <c r="L698" s="8">
        <f>I698/J698*100000</f>
        <v>83.211982525483663</v>
      </c>
      <c r="M698" s="7" t="str">
        <f>IF(L698=0,"Silencioso",IF(AND(L698&gt;0,L698&lt;100),"Baixa",IF(AND(L698&gt;=100,L698&lt;300),"Média",IF(AND(L698&gt;=300,L698&lt;500),"Alta",IF(L698&gt;=500,"Muito Alta","Avaliar")))))</f>
        <v>Baixa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19" ht="15.75" x14ac:dyDescent="0.25">
      <c r="A699" s="42">
        <v>694</v>
      </c>
      <c r="B699" s="7">
        <v>315890</v>
      </c>
      <c r="C699" s="17" t="s">
        <v>1109</v>
      </c>
      <c r="D699" s="36" t="s">
        <v>14</v>
      </c>
      <c r="E699" s="36" t="s">
        <v>704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>H699+F699+G699</f>
        <v>0</v>
      </c>
      <c r="J699" s="11">
        <v>8681</v>
      </c>
      <c r="K699" s="58" t="s">
        <v>1121</v>
      </c>
      <c r="L699" s="8">
        <f>I699/J699*100000</f>
        <v>0</v>
      </c>
      <c r="M699" s="7" t="str">
        <f>IF(L699=0,"Silencioso",IF(AND(L699&gt;0,L699&lt;100),"Baixa",IF(AND(L699&gt;=100,L699&lt;300),"Média",IF(AND(L699&gt;=300,L699&lt;500),"Alta",IF(L699&gt;=500,"Muito Alta","Avaliar")))))</f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19" ht="15.75" x14ac:dyDescent="0.25">
      <c r="A700" s="42">
        <v>695</v>
      </c>
      <c r="B700" s="7">
        <v>315895</v>
      </c>
      <c r="C700" s="17" t="s">
        <v>1110</v>
      </c>
      <c r="D700" s="36" t="s">
        <v>20</v>
      </c>
      <c r="E700" s="36" t="s">
        <v>705</v>
      </c>
      <c r="F700" s="12">
        <f>VLOOKUP(A700,Dengue!$1:$1048576,10,FALSE)</f>
        <v>16</v>
      </c>
      <c r="G700" s="12">
        <f>VLOOKUP($A700,Chik!$1:$1048576,10,FALSE)</f>
        <v>4</v>
      </c>
      <c r="H700" s="12">
        <f>VLOOKUP($A700,zika!$1:$1048576,10,FALSE)</f>
        <v>0</v>
      </c>
      <c r="I700" s="12">
        <f>H700+F700+G700</f>
        <v>20</v>
      </c>
      <c r="J700" s="11">
        <v>33934</v>
      </c>
      <c r="K700" s="58" t="s">
        <v>1122</v>
      </c>
      <c r="L700" s="8">
        <f>I700/J700*100000</f>
        <v>58.93793835091649</v>
      </c>
      <c r="M700" s="7" t="str">
        <f>IF(L700=0,"Silencioso",IF(AND(L700&gt;0,L700&lt;100),"Baixa",IF(AND(L700&gt;=100,L700&lt;300),"Média",IF(AND(L700&gt;=300,L700&lt;500),"Alta",IF(L700&gt;=500,"Muito Alta","Avaliar")))))</f>
        <v>Baixa</v>
      </c>
      <c r="N700" s="7">
        <f>VLOOKUP($B700,LIRAa!$1:$1048576,3,FALSE)</f>
        <v>2.6</v>
      </c>
      <c r="O700" s="7">
        <f>VLOOKUP($B700,LIRAa!$1:$1048576,4,FALSE)</f>
        <v>1.9</v>
      </c>
      <c r="P700" s="7">
        <f>VLOOKUP($B700,LIRAa!$1:$1048576,5,FALSE)</f>
        <v>2.6</v>
      </c>
      <c r="S700" s="38"/>
    </row>
    <row r="701" spans="1:19" ht="15.75" x14ac:dyDescent="0.25">
      <c r="A701" s="42">
        <v>696</v>
      </c>
      <c r="B701" s="7">
        <v>315900</v>
      </c>
      <c r="C701" s="17" t="s">
        <v>1108</v>
      </c>
      <c r="D701" s="36" t="s">
        <v>98</v>
      </c>
      <c r="E701" s="36" t="s">
        <v>706</v>
      </c>
      <c r="F701" s="12">
        <f>VLOOKUP(A701,Dengue!$1:$1048576,10,FALSE)</f>
        <v>1</v>
      </c>
      <c r="G701" s="12">
        <f>VLOOKUP($A701,Chik!$1:$1048576,10,FALSE)</f>
        <v>0</v>
      </c>
      <c r="H701" s="12">
        <f>VLOOKUP($A701,zika!$1:$1048576,10,FALSE)</f>
        <v>0</v>
      </c>
      <c r="I701" s="12">
        <f>H701+F701+G701</f>
        <v>1</v>
      </c>
      <c r="J701" s="11">
        <v>4274</v>
      </c>
      <c r="K701" s="58" t="s">
        <v>1121</v>
      </c>
      <c r="L701" s="8">
        <f>I701/J701*100000</f>
        <v>23.39728591483388</v>
      </c>
      <c r="M701" s="7" t="str">
        <f>IF(L701=0,"Silencioso",IF(AND(L701&gt;0,L701&lt;100),"Baixa",IF(AND(L701&gt;=100,L701&lt;300),"Média",IF(AND(L701&gt;=300,L701&lt;500),"Alta",IF(L701&gt;=500,"Muito Alta","Avaliar")))))</f>
        <v>Baixa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19" ht="15.75" x14ac:dyDescent="0.25">
      <c r="A702" s="42">
        <v>697</v>
      </c>
      <c r="B702" s="7">
        <v>315910</v>
      </c>
      <c r="C702" s="17" t="s">
        <v>1116</v>
      </c>
      <c r="D702" s="36" t="s">
        <v>41</v>
      </c>
      <c r="E702" s="36" t="s">
        <v>707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>H702+F702+G702</f>
        <v>0</v>
      </c>
      <c r="J702" s="11">
        <v>3789</v>
      </c>
      <c r="K702" s="58" t="s">
        <v>1121</v>
      </c>
      <c r="L702" s="8">
        <f>I702/J702*100000</f>
        <v>0</v>
      </c>
      <c r="M702" s="7" t="str">
        <f>IF(L702=0,"Silencioso",IF(AND(L702&gt;0,L702&lt;100),"Baixa",IF(AND(L702&gt;=100,L702&lt;300),"Média",IF(AND(L702&gt;=300,L702&lt;500),"Alta",IF(L702&gt;=500,"Muito Alta","Avaliar")))))</f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38"/>
    </row>
    <row r="703" spans="1:19" ht="15.75" x14ac:dyDescent="0.25">
      <c r="A703" s="42">
        <v>698</v>
      </c>
      <c r="B703" s="7">
        <v>315990</v>
      </c>
      <c r="C703" s="17" t="s">
        <v>1112</v>
      </c>
      <c r="D703" s="36" t="s">
        <v>26</v>
      </c>
      <c r="E703" s="36" t="s">
        <v>708</v>
      </c>
      <c r="F703" s="12">
        <f>VLOOKUP(A703,Dengue!$1:$1048576,10,FALSE)</f>
        <v>12</v>
      </c>
      <c r="G703" s="12">
        <f>VLOOKUP($A703,Chik!$1:$1048576,10,FALSE)</f>
        <v>0</v>
      </c>
      <c r="H703" s="12">
        <f>VLOOKUP($A703,zika!$1:$1048576,10,FALSE)</f>
        <v>0</v>
      </c>
      <c r="I703" s="12">
        <f>H703+F703+G703</f>
        <v>12</v>
      </c>
      <c r="J703" s="11">
        <v>18434</v>
      </c>
      <c r="K703" s="58" t="s">
        <v>1121</v>
      </c>
      <c r="L703" s="8">
        <f>I703/J703*100000</f>
        <v>65.09710317890854</v>
      </c>
      <c r="M703" s="7" t="str">
        <f>IF(L703=0,"Silencioso",IF(AND(L703&gt;0,L703&lt;100),"Baixa",IF(AND(L703&gt;=100,L703&lt;300),"Média",IF(AND(L703&gt;=300,L703&lt;500),"Alta",IF(L703&gt;=500,"Muito Alta","Avaliar")))))</f>
        <v>Baixa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19" ht="15.75" x14ac:dyDescent="0.25">
      <c r="A704" s="42">
        <v>699</v>
      </c>
      <c r="B704" s="7">
        <v>316000</v>
      </c>
      <c r="C704" s="17" t="s">
        <v>1115</v>
      </c>
      <c r="D704" s="36" t="s">
        <v>38</v>
      </c>
      <c r="E704" s="36" t="s">
        <v>709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>H704+F704+G704</f>
        <v>0</v>
      </c>
      <c r="J704" s="11">
        <v>3602</v>
      </c>
      <c r="K704" s="58" t="s">
        <v>1121</v>
      </c>
      <c r="L704" s="8">
        <f>I704/J704*100000</f>
        <v>0</v>
      </c>
      <c r="M704" s="7" t="str">
        <f>IF(L704=0,"Silencioso",IF(AND(L704&gt;0,L704&lt;100),"Baixa",IF(AND(L704&gt;=100,L704&lt;300),"Média",IF(AND(L704&gt;=300,L704&lt;500),"Alta",IF(L704&gt;=500,"Muito Alta","Avaliar")))))</f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19" ht="15.75" x14ac:dyDescent="0.25">
      <c r="A705" s="42">
        <v>700</v>
      </c>
      <c r="B705" s="7">
        <v>316010</v>
      </c>
      <c r="C705" s="17" t="s">
        <v>1109</v>
      </c>
      <c r="D705" s="36" t="s">
        <v>17</v>
      </c>
      <c r="E705" s="36" t="s">
        <v>710</v>
      </c>
      <c r="F705" s="12">
        <f>VLOOKUP(A705,Dengue!$1:$1048576,10,FALSE)</f>
        <v>32</v>
      </c>
      <c r="G705" s="12">
        <f>VLOOKUP($A705,Chik!$1:$1048576,10,FALSE)</f>
        <v>0</v>
      </c>
      <c r="H705" s="12">
        <f>VLOOKUP($A705,zika!$1:$1048576,10,FALSE)</f>
        <v>0</v>
      </c>
      <c r="I705" s="12">
        <f>H705+F705+G705</f>
        <v>32</v>
      </c>
      <c r="J705" s="11">
        <v>3937</v>
      </c>
      <c r="K705" s="58" t="s">
        <v>1121</v>
      </c>
      <c r="L705" s="8">
        <f>I705/J705*100000</f>
        <v>812.80162560325107</v>
      </c>
      <c r="M705" s="7" t="str">
        <f>IF(L705=0,"Silencioso",IF(AND(L705&gt;0,L705&lt;100),"Baixa",IF(AND(L705&gt;=100,L705&lt;300),"Média",IF(AND(L705&gt;=300,L705&lt;500),"Alta",IF(L705&gt;=500,"Muito Alta","Avaliar")))))</f>
        <v>Muito Alta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38"/>
    </row>
    <row r="706" spans="1:19" ht="15.75" x14ac:dyDescent="0.25">
      <c r="A706" s="42">
        <v>701</v>
      </c>
      <c r="B706" s="7">
        <v>316020</v>
      </c>
      <c r="C706" s="17" t="s">
        <v>432</v>
      </c>
      <c r="D706" s="36" t="s">
        <v>53</v>
      </c>
      <c r="E706" s="36" t="s">
        <v>711</v>
      </c>
      <c r="F706" s="12">
        <f>VLOOKUP(A706,Dengue!$1:$1048576,10,FALSE)</f>
        <v>1</v>
      </c>
      <c r="G706" s="12">
        <f>VLOOKUP($A706,Chik!$1:$1048576,10,FALSE)</f>
        <v>0</v>
      </c>
      <c r="H706" s="12">
        <f>VLOOKUP($A706,zika!$1:$1048576,10,FALSE)</f>
        <v>0</v>
      </c>
      <c r="I706" s="12">
        <f>H706+F706+G706</f>
        <v>1</v>
      </c>
      <c r="J706" s="11">
        <v>3877</v>
      </c>
      <c r="K706" s="58" t="s">
        <v>1121</v>
      </c>
      <c r="L706" s="8">
        <f>I706/J706*100000</f>
        <v>25.793139025019347</v>
      </c>
      <c r="M706" s="7" t="str">
        <f>IF(L706=0,"Silencioso",IF(AND(L706&gt;0,L706&lt;100),"Baixa",IF(AND(L706&gt;=100,L706&lt;300),"Média",IF(AND(L706&gt;=300,L706&lt;500),"Alta",IF(L706&gt;=500,"Muito Alta","Avaliar")))))</f>
        <v>Baixa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19" ht="15.75" x14ac:dyDescent="0.25">
      <c r="A707" s="42">
        <v>702</v>
      </c>
      <c r="B707" s="7">
        <v>316030</v>
      </c>
      <c r="C707" s="17" t="s">
        <v>1113</v>
      </c>
      <c r="D707" s="36" t="s">
        <v>30</v>
      </c>
      <c r="E707" s="36" t="s">
        <v>712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>H707+F707+G707</f>
        <v>0</v>
      </c>
      <c r="J707" s="11">
        <v>11677</v>
      </c>
      <c r="K707" s="58" t="s">
        <v>1121</v>
      </c>
      <c r="L707" s="8">
        <f>I707/J707*100000</f>
        <v>0</v>
      </c>
      <c r="M707" s="7" t="str">
        <f>IF(L707=0,"Silencioso",IF(AND(L707&gt;0,L707&lt;100),"Baixa",IF(AND(L707&gt;=100,L707&lt;300),"Média",IF(AND(L707&gt;=300,L707&lt;500),"Alta",IF(L707&gt;=500,"Muito Alta","Avaliar")))))</f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19" ht="15.75" x14ac:dyDescent="0.25">
      <c r="A708" s="42">
        <v>703</v>
      </c>
      <c r="B708" s="7">
        <v>316040</v>
      </c>
      <c r="C708" s="17" t="s">
        <v>1112</v>
      </c>
      <c r="D708" s="36" t="s">
        <v>26</v>
      </c>
      <c r="E708" s="36" t="s">
        <v>713</v>
      </c>
      <c r="F708" s="12">
        <f>VLOOKUP(A708,Dengue!$1:$1048576,10,FALSE)</f>
        <v>74</v>
      </c>
      <c r="G708" s="12">
        <f>VLOOKUP($A708,Chik!$1:$1048576,10,FALSE)</f>
        <v>0</v>
      </c>
      <c r="H708" s="12">
        <f>VLOOKUP($A708,zika!$1:$1048576,10,FALSE)</f>
        <v>0</v>
      </c>
      <c r="I708" s="12">
        <f>H708+F708+G708</f>
        <v>74</v>
      </c>
      <c r="J708" s="11">
        <v>28054</v>
      </c>
      <c r="K708" s="58" t="s">
        <v>1122</v>
      </c>
      <c r="L708" s="8">
        <f>I708/J708*100000</f>
        <v>263.77700149711268</v>
      </c>
      <c r="M708" s="7" t="str">
        <f>IF(L708=0,"Silencioso",IF(AND(L708&gt;0,L708&lt;100),"Baixa",IF(AND(L708&gt;=100,L708&lt;300),"Média",IF(AND(L708&gt;=300,L708&lt;500),"Alta",IF(L708&gt;=500,"Muito Alta","Avaliar")))))</f>
        <v>Média</v>
      </c>
      <c r="N708" s="7">
        <f>VLOOKUP($B708,LIRAa!$1:$1048576,3,FALSE)</f>
        <v>2.2000000000000002</v>
      </c>
      <c r="O708" s="7">
        <f>VLOOKUP($B708,LIRAa!$1:$1048576,4,FALSE)</f>
        <v>0.7</v>
      </c>
      <c r="P708" s="7">
        <f>VLOOKUP($B708,LIRAa!$1:$1048576,5,FALSE)</f>
        <v>1.6</v>
      </c>
      <c r="S708" s="38"/>
    </row>
    <row r="709" spans="1:19" ht="15.75" x14ac:dyDescent="0.25">
      <c r="A709" s="42">
        <v>704</v>
      </c>
      <c r="B709" s="7">
        <v>316045</v>
      </c>
      <c r="C709" s="17" t="s">
        <v>1118</v>
      </c>
      <c r="D709" s="36" t="s">
        <v>102</v>
      </c>
      <c r="E709" s="36" t="s">
        <v>714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>H709+F709+G709</f>
        <v>0</v>
      </c>
      <c r="J709" s="11">
        <v>7256</v>
      </c>
      <c r="K709" s="58" t="s">
        <v>1121</v>
      </c>
      <c r="L709" s="8">
        <f>I709/J709*100000</f>
        <v>0</v>
      </c>
      <c r="M709" s="7" t="str">
        <f>IF(L709=0,"Silencioso",IF(AND(L709&gt;0,L709&lt;100),"Baixa",IF(AND(L709&gt;=100,L709&lt;300),"Média",IF(AND(L709&gt;=300,L709&lt;500),"Alta",IF(L709&gt;=500,"Muito Alta","Avaliar")))))</f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19" ht="15.75" x14ac:dyDescent="0.25">
      <c r="A710" s="42">
        <v>705</v>
      </c>
      <c r="B710" s="7">
        <v>316050</v>
      </c>
      <c r="C710" s="17" t="s">
        <v>1108</v>
      </c>
      <c r="D710" s="36" t="s">
        <v>90</v>
      </c>
      <c r="E710" s="36" t="s">
        <v>715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>H710+F710+G710</f>
        <v>0</v>
      </c>
      <c r="J710" s="11">
        <v>1770</v>
      </c>
      <c r="K710" s="58" t="s">
        <v>1121</v>
      </c>
      <c r="L710" s="8">
        <f>I710/J710*100000</f>
        <v>0</v>
      </c>
      <c r="M710" s="7" t="str">
        <f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19" ht="15.75" x14ac:dyDescent="0.25">
      <c r="A711" s="42">
        <v>706</v>
      </c>
      <c r="B711" s="7">
        <v>316060</v>
      </c>
      <c r="C711" s="17" t="s">
        <v>1108</v>
      </c>
      <c r="D711" s="36" t="s">
        <v>11</v>
      </c>
      <c r="E711" s="36" t="s">
        <v>716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>H711+F711+G711</f>
        <v>0</v>
      </c>
      <c r="J711" s="11">
        <v>3109</v>
      </c>
      <c r="K711" s="58" t="s">
        <v>1121</v>
      </c>
      <c r="L711" s="8">
        <f>I711/J711*100000</f>
        <v>0</v>
      </c>
      <c r="M711" s="7" t="str">
        <f>IF(L711=0,"Silencioso",IF(AND(L711&gt;0,L711&lt;100),"Baixa",IF(AND(L711&gt;=100,L711&lt;300),"Média",IF(AND(L711&gt;=300,L711&lt;500),"Alta",IF(L711&gt;=500,"Muito Alta","Avaliar")))))</f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19" ht="15.75" x14ac:dyDescent="0.25">
      <c r="A712" s="42">
        <v>707</v>
      </c>
      <c r="B712" s="7">
        <v>316070</v>
      </c>
      <c r="C712" s="17" t="s">
        <v>1115</v>
      </c>
      <c r="D712" s="36" t="s">
        <v>57</v>
      </c>
      <c r="E712" s="36" t="s">
        <v>717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>H712+F712+G712</f>
        <v>0</v>
      </c>
      <c r="J712" s="11">
        <v>46555</v>
      </c>
      <c r="K712" s="58" t="s">
        <v>1122</v>
      </c>
      <c r="L712" s="8">
        <f>I712/J712*100000</f>
        <v>0</v>
      </c>
      <c r="M712" s="7" t="str">
        <f>IF(L712=0,"Silencioso",IF(AND(L712&gt;0,L712&lt;100),"Baixa",IF(AND(L712&gt;=100,L712&lt;300),"Média",IF(AND(L712&gt;=300,L712&lt;500),"Alta",IF(L712&gt;=500,"Muito Alta","Avaliar")))))</f>
        <v>Silencioso</v>
      </c>
      <c r="N712" s="7">
        <f>VLOOKUP($B712,LIRAa!$1:$1048576,3,FALSE)</f>
        <v>0</v>
      </c>
      <c r="O712" s="7">
        <f>VLOOKUP($B712,LIRAa!$1:$1048576,4,FALSE)</f>
        <v>1</v>
      </c>
      <c r="P712" s="7">
        <f>VLOOKUP($B712,LIRAa!$1:$1048576,5,FALSE)</f>
        <v>1</v>
      </c>
      <c r="S712" s="38"/>
    </row>
    <row r="713" spans="1:19" ht="15.75" x14ac:dyDescent="0.25">
      <c r="A713" s="42">
        <v>708</v>
      </c>
      <c r="B713" s="7">
        <v>316080</v>
      </c>
      <c r="C713" s="17" t="s">
        <v>1114</v>
      </c>
      <c r="D713" s="36" t="s">
        <v>33</v>
      </c>
      <c r="E713" s="36" t="s">
        <v>718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>H713+F713+G713</f>
        <v>0</v>
      </c>
      <c r="J713" s="11">
        <v>5220</v>
      </c>
      <c r="K713" s="58" t="s">
        <v>1121</v>
      </c>
      <c r="L713" s="8">
        <f>I713/J713*100000</f>
        <v>0</v>
      </c>
      <c r="M713" s="7" t="str">
        <f>IF(L713=0,"Silencioso",IF(AND(L713&gt;0,L713&lt;100),"Baixa",IF(AND(L713&gt;=100,L713&lt;300),"Média",IF(AND(L713&gt;=300,L713&lt;500),"Alta",IF(L713&gt;=500,"Muito Alta","Avaliar")))))</f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19" ht="15.75" x14ac:dyDescent="0.25">
      <c r="A714" s="42">
        <v>709</v>
      </c>
      <c r="B714" s="7">
        <v>316090</v>
      </c>
      <c r="C714" s="17" t="s">
        <v>1116</v>
      </c>
      <c r="D714" s="36" t="s">
        <v>41</v>
      </c>
      <c r="E714" s="36" t="s">
        <v>719</v>
      </c>
      <c r="F714" s="12">
        <f>VLOOKUP(A714,Dengue!$1:$1048576,10,FALSE)</f>
        <v>1</v>
      </c>
      <c r="G714" s="12">
        <f>VLOOKUP($A714,Chik!$1:$1048576,10,FALSE)</f>
        <v>0</v>
      </c>
      <c r="H714" s="12">
        <f>VLOOKUP($A714,zika!$1:$1048576,10,FALSE)</f>
        <v>0</v>
      </c>
      <c r="I714" s="12">
        <f>H714+F714+G714</f>
        <v>1</v>
      </c>
      <c r="J714" s="11">
        <v>3721</v>
      </c>
      <c r="K714" s="58" t="s">
        <v>1121</v>
      </c>
      <c r="L714" s="8">
        <f>I714/J714*100000</f>
        <v>26.874496103198062</v>
      </c>
      <c r="M714" s="7" t="str">
        <f>IF(L714=0,"Silencioso",IF(AND(L714&gt;0,L714&lt;100),"Baixa",IF(AND(L714&gt;=100,L714&lt;300),"Média",IF(AND(L714&gt;=300,L714&lt;500),"Alta",IF(L714&gt;=500,"Muito Alta","Avaliar")))))</f>
        <v>Baixa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19" ht="15.75" x14ac:dyDescent="0.25">
      <c r="A715" s="42">
        <v>710</v>
      </c>
      <c r="B715" s="7">
        <v>316095</v>
      </c>
      <c r="C715" s="17" t="s">
        <v>1110</v>
      </c>
      <c r="D715" s="36" t="s">
        <v>20</v>
      </c>
      <c r="E715" s="36" t="s">
        <v>720</v>
      </c>
      <c r="F715" s="12">
        <f>VLOOKUP(A715,Dengue!$1:$1048576,10,FALSE)</f>
        <v>1</v>
      </c>
      <c r="G715" s="12">
        <f>VLOOKUP($A715,Chik!$1:$1048576,10,FALSE)</f>
        <v>0</v>
      </c>
      <c r="H715" s="12">
        <f>VLOOKUP($A715,zika!$1:$1048576,10,FALSE)</f>
        <v>0</v>
      </c>
      <c r="I715" s="12">
        <f>H715+F715+G715</f>
        <v>1</v>
      </c>
      <c r="J715" s="11">
        <v>5630</v>
      </c>
      <c r="K715" s="58" t="s">
        <v>1121</v>
      </c>
      <c r="L715" s="8">
        <f>I715/J715*100000</f>
        <v>17.761989342806395</v>
      </c>
      <c r="M715" s="7" t="str">
        <f>IF(L715=0,"Silencioso",IF(AND(L715&gt;0,L715&lt;100),"Baixa",IF(AND(L715&gt;=100,L715&lt;300),"Média",IF(AND(L715&gt;=300,L715&lt;500),"Alta",IF(L715&gt;=500,"Muito Alta","Avaliar")))))</f>
        <v>Baixa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19" ht="15.75" x14ac:dyDescent="0.25">
      <c r="A716" s="42">
        <v>711</v>
      </c>
      <c r="B716" s="7">
        <v>316100</v>
      </c>
      <c r="C716" s="17" t="s">
        <v>1108</v>
      </c>
      <c r="D716" s="36" t="s">
        <v>90</v>
      </c>
      <c r="E716" s="36" t="s">
        <v>721</v>
      </c>
      <c r="F716" s="12">
        <f>VLOOKUP(A716,Dengue!$1:$1048576,10,FALSE)</f>
        <v>3</v>
      </c>
      <c r="G716" s="12">
        <f>VLOOKUP($A716,Chik!$1:$1048576,10,FALSE)</f>
        <v>0</v>
      </c>
      <c r="H716" s="12">
        <f>VLOOKUP($A716,zika!$1:$1048576,10,FALSE)</f>
        <v>0</v>
      </c>
      <c r="I716" s="12">
        <f>H716+F716+G716</f>
        <v>3</v>
      </c>
      <c r="J716" s="11">
        <v>17393</v>
      </c>
      <c r="K716" s="58" t="s">
        <v>1121</v>
      </c>
      <c r="L716" s="8">
        <f>I716/J716*100000</f>
        <v>17.248318288966825</v>
      </c>
      <c r="M716" s="7" t="str">
        <f>IF(L716=0,"Silencioso",IF(AND(L716&gt;0,L716&lt;100),"Baixa",IF(AND(L716&gt;=100,L716&lt;300),"Média",IF(AND(L716&gt;=300,L716&lt;500),"Alta",IF(L716&gt;=500,"Muito Alta","Avaliar")))))</f>
        <v>Baixa</v>
      </c>
      <c r="N716" s="7">
        <f>VLOOKUP($B716,LIRAa!$1:$1048576,3,FALSE)</f>
        <v>1.4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19" ht="15.75" x14ac:dyDescent="0.25">
      <c r="A717" s="42">
        <v>712</v>
      </c>
      <c r="B717" s="7">
        <v>316105</v>
      </c>
      <c r="C717" s="17" t="s">
        <v>1110</v>
      </c>
      <c r="D717" s="36" t="s">
        <v>22</v>
      </c>
      <c r="E717" s="36" t="s">
        <v>722</v>
      </c>
      <c r="F717" s="12">
        <f>VLOOKUP(A717,Dengue!$1:$1048576,10,FALSE)</f>
        <v>1</v>
      </c>
      <c r="G717" s="12">
        <f>VLOOKUP($A717,Chik!$1:$1048576,10,FALSE)</f>
        <v>0</v>
      </c>
      <c r="H717" s="12">
        <f>VLOOKUP($A717,zika!$1:$1048576,10,FALSE)</f>
        <v>0</v>
      </c>
      <c r="I717" s="12">
        <f>H717+F717+G717</f>
        <v>1</v>
      </c>
      <c r="J717" s="11">
        <v>3377</v>
      </c>
      <c r="K717" s="58" t="s">
        <v>1121</v>
      </c>
      <c r="L717" s="8">
        <f>I717/J717*100000</f>
        <v>29.612081729345572</v>
      </c>
      <c r="M717" s="7" t="str">
        <f>IF(L717=0,"Silencioso",IF(AND(L717&gt;0,L717&lt;100),"Baixa",IF(AND(L717&gt;=100,L717&lt;300),"Média",IF(AND(L717&gt;=300,L717&lt;500),"Alta",IF(L717&gt;=500,"Muito Alta","Avaliar")))))</f>
        <v>Baixa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19" ht="15.75" x14ac:dyDescent="0.25">
      <c r="A718" s="42">
        <v>713</v>
      </c>
      <c r="B718" s="7">
        <v>316110</v>
      </c>
      <c r="C718" s="17" t="s">
        <v>1118</v>
      </c>
      <c r="D718" s="36" t="s">
        <v>121</v>
      </c>
      <c r="E718" s="36" t="s">
        <v>723</v>
      </c>
      <c r="F718" s="12">
        <f>VLOOKUP(A718,Dengue!$1:$1048576,10,FALSE)</f>
        <v>5</v>
      </c>
      <c r="G718" s="12">
        <f>VLOOKUP($A718,Chik!$1:$1048576,10,FALSE)</f>
        <v>0</v>
      </c>
      <c r="H718" s="12">
        <f>VLOOKUP($A718,zika!$1:$1048576,10,FALSE)</f>
        <v>0</v>
      </c>
      <c r="I718" s="12">
        <f>H718+F718+G718</f>
        <v>5</v>
      </c>
      <c r="J718" s="11">
        <v>56163</v>
      </c>
      <c r="K718" s="58" t="s">
        <v>1122</v>
      </c>
      <c r="L718" s="8">
        <f>I718/J718*100000</f>
        <v>8.9026583337784668</v>
      </c>
      <c r="M718" s="7" t="str">
        <f>IF(L718=0,"Silencioso",IF(AND(L718&gt;0,L718&lt;100),"Baixa",IF(AND(L718&gt;=100,L718&lt;300),"Média",IF(AND(L718&gt;=300,L718&lt;500),"Alta",IF(L718&gt;=500,"Muito Alta","Avaliar")))))</f>
        <v>Baixa</v>
      </c>
      <c r="N718" s="7">
        <f>VLOOKUP($B718,LIRAa!$1:$1048576,3,FALSE)</f>
        <v>0</v>
      </c>
      <c r="O718" s="7">
        <f>VLOOKUP($B718,LIRAa!$1:$1048576,4,FALSE)</f>
        <v>0.8</v>
      </c>
      <c r="P718" s="7">
        <f>VLOOKUP($B718,LIRAa!$1:$1048576,5,FALSE)</f>
        <v>1.5</v>
      </c>
      <c r="S718" s="38"/>
    </row>
    <row r="719" spans="1:19" ht="15.75" x14ac:dyDescent="0.25">
      <c r="A719" s="42">
        <v>714</v>
      </c>
      <c r="B719" s="7">
        <v>316120</v>
      </c>
      <c r="C719" s="17" t="s">
        <v>1112</v>
      </c>
      <c r="D719" s="36" t="s">
        <v>26</v>
      </c>
      <c r="E719" s="36" t="s">
        <v>724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>H719+F719+G719</f>
        <v>0</v>
      </c>
      <c r="J719" s="11">
        <v>6535</v>
      </c>
      <c r="K719" s="58" t="s">
        <v>1121</v>
      </c>
      <c r="L719" s="8">
        <f>I719/J719*100000</f>
        <v>0</v>
      </c>
      <c r="M719" s="7" t="str">
        <f>IF(L719=0,"Silencioso",IF(AND(L719&gt;0,L719&lt;100),"Baixa",IF(AND(L719&gt;=100,L719&lt;300),"Média",IF(AND(L719&gt;=300,L719&lt;500),"Alta",IF(L719&gt;=500,"Muito Alta","Avaliar")))))</f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19" ht="15.75" x14ac:dyDescent="0.25">
      <c r="A720" s="42">
        <v>715</v>
      </c>
      <c r="B720" s="7">
        <v>316130</v>
      </c>
      <c r="C720" s="17" t="s">
        <v>1111</v>
      </c>
      <c r="D720" s="36" t="s">
        <v>24</v>
      </c>
      <c r="E720" s="36" t="s">
        <v>725</v>
      </c>
      <c r="F720" s="12">
        <f>VLOOKUP(A720,Dengue!$1:$1048576,10,FALSE)</f>
        <v>5</v>
      </c>
      <c r="G720" s="12">
        <f>VLOOKUP($A720,Chik!$1:$1048576,10,FALSE)</f>
        <v>0</v>
      </c>
      <c r="H720" s="12">
        <f>VLOOKUP($A720,zika!$1:$1048576,10,FALSE)</f>
        <v>0</v>
      </c>
      <c r="I720" s="12">
        <f>H720+F720+G720</f>
        <v>5</v>
      </c>
      <c r="J720" s="11">
        <v>6200</v>
      </c>
      <c r="K720" s="58" t="s">
        <v>1121</v>
      </c>
      <c r="L720" s="8">
        <f>I720/J720*100000</f>
        <v>80.645161290322577</v>
      </c>
      <c r="M720" s="7" t="str">
        <f>IF(L720=0,"Silencioso",IF(AND(L720&gt;0,L720&lt;100),"Baixa",IF(AND(L720&gt;=100,L720&lt;300),"Média",IF(AND(L720&gt;=300,L720&lt;500),"Alta",IF(L720&gt;=500,"Muito Alta","Avaliar")))))</f>
        <v>Baixa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716</v>
      </c>
      <c r="B721" s="7">
        <v>316140</v>
      </c>
      <c r="C721" s="17" t="s">
        <v>1115</v>
      </c>
      <c r="D721" s="36" t="s">
        <v>62</v>
      </c>
      <c r="E721" s="36" t="s">
        <v>726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>H721+F721+G721</f>
        <v>0</v>
      </c>
      <c r="J721" s="11">
        <v>4889</v>
      </c>
      <c r="K721" s="58" t="s">
        <v>1121</v>
      </c>
      <c r="L721" s="8">
        <f>I721/J721*100000</f>
        <v>0</v>
      </c>
      <c r="M721" s="7" t="str">
        <f>IF(L721=0,"Silencioso",IF(AND(L721&gt;0,L721&lt;100),"Baixa",IF(AND(L721&gt;=100,L721&lt;300),"Média",IF(AND(L721&gt;=300,L721&lt;500),"Alta",IF(L721&gt;=500,"Muito Alta","Avaliar")))))</f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717</v>
      </c>
      <c r="B722" s="7">
        <v>316150</v>
      </c>
      <c r="C722" s="17" t="s">
        <v>1115</v>
      </c>
      <c r="D722" s="36" t="s">
        <v>62</v>
      </c>
      <c r="E722" s="36" t="s">
        <v>727</v>
      </c>
      <c r="F722" s="12">
        <f>VLOOKUP(A722,Dengue!$1:$1048576,10,FALSE)</f>
        <v>3</v>
      </c>
      <c r="G722" s="12">
        <f>VLOOKUP($A722,Chik!$1:$1048576,10,FALSE)</f>
        <v>0</v>
      </c>
      <c r="H722" s="12">
        <f>VLOOKUP($A722,zika!$1:$1048576,10,FALSE)</f>
        <v>0</v>
      </c>
      <c r="I722" s="12">
        <f>H722+F722+G722</f>
        <v>3</v>
      </c>
      <c r="J722" s="11">
        <v>12164</v>
      </c>
      <c r="K722" s="58" t="s">
        <v>1121</v>
      </c>
      <c r="L722" s="8">
        <f>I722/J722*100000</f>
        <v>24.662939822426836</v>
      </c>
      <c r="M722" s="7" t="str">
        <f>IF(L722=0,"Silencioso",IF(AND(L722&gt;0,L722&lt;100),"Baixa",IF(AND(L722&gt;=100,L722&lt;300),"Média",IF(AND(L722&gt;=300,L722&lt;500),"Alta",IF(L722&gt;=500,"Muito Alta","Avaliar")))))</f>
        <v>Baixa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718</v>
      </c>
      <c r="B723" s="7">
        <v>316160</v>
      </c>
      <c r="C723" s="17" t="s">
        <v>1110</v>
      </c>
      <c r="D723" s="36" t="s">
        <v>22</v>
      </c>
      <c r="E723" s="36" t="s">
        <v>728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>H723+F723+G723</f>
        <v>0</v>
      </c>
      <c r="J723" s="11">
        <v>4015</v>
      </c>
      <c r="K723" s="58" t="s">
        <v>1121</v>
      </c>
      <c r="L723" s="8">
        <f>I723/J723*100000</f>
        <v>0</v>
      </c>
      <c r="M723" s="7" t="str">
        <f>IF(L723=0,"Silencioso",IF(AND(L723&gt;0,L723&lt;100),"Baixa",IF(AND(L723&gt;=100,L723&lt;300),"Média",IF(AND(L723&gt;=300,L723&lt;500),"Alta",IF(L723&gt;=500,"Muito Alta","Avaliar")))))</f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719</v>
      </c>
      <c r="B724" s="7">
        <v>316165</v>
      </c>
      <c r="C724" s="17" t="s">
        <v>1110</v>
      </c>
      <c r="D724" s="36" t="s">
        <v>22</v>
      </c>
      <c r="E724" s="36" t="s">
        <v>729</v>
      </c>
      <c r="F724" s="12">
        <f>VLOOKUP(A724,Dengue!$1:$1048576,10,FALSE)</f>
        <v>0</v>
      </c>
      <c r="G724" s="12">
        <f>VLOOKUP($A724,Chik!$1:$1048576,10,FALSE)</f>
        <v>0</v>
      </c>
      <c r="H724" s="12">
        <f>VLOOKUP($A724,zika!$1:$1048576,10,FALSE)</f>
        <v>0</v>
      </c>
      <c r="I724" s="12">
        <f>H724+F724+G724</f>
        <v>0</v>
      </c>
      <c r="J724" s="11">
        <v>3963</v>
      </c>
      <c r="K724" s="58" t="s">
        <v>1121</v>
      </c>
      <c r="L724" s="8">
        <f>I724/J724*100000</f>
        <v>0</v>
      </c>
      <c r="M724" s="7" t="str">
        <f>IF(L724=0,"Silencioso",IF(AND(L724&gt;0,L724&lt;100),"Baixa",IF(AND(L724&gt;=100,L724&lt;300),"Média",IF(AND(L724&gt;=300,L724&lt;500),"Alta",IF(L724&gt;=500,"Muito Alta","Avaliar")))))</f>
        <v>Silencioso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720</v>
      </c>
      <c r="B725" s="7">
        <v>316170</v>
      </c>
      <c r="C725" s="17" t="s">
        <v>1117</v>
      </c>
      <c r="D725" s="36" t="s">
        <v>71</v>
      </c>
      <c r="E725" s="36" t="s">
        <v>730</v>
      </c>
      <c r="F725" s="12">
        <f>VLOOKUP(A725,Dengue!$1:$1048576,10,FALSE)</f>
        <v>0</v>
      </c>
      <c r="G725" s="12">
        <f>VLOOKUP($A725,Chik!$1:$1048576,10,FALSE)</f>
        <v>0</v>
      </c>
      <c r="H725" s="12">
        <f>VLOOKUP($A725,zika!$1:$1048576,10,FALSE)</f>
        <v>0</v>
      </c>
      <c r="I725" s="12">
        <f>H725+F725+G725</f>
        <v>0</v>
      </c>
      <c r="J725" s="11">
        <v>6923</v>
      </c>
      <c r="K725" s="58" t="s">
        <v>1121</v>
      </c>
      <c r="L725" s="8">
        <f>I725/J725*100000</f>
        <v>0</v>
      </c>
      <c r="M725" s="7" t="str">
        <f>IF(L725=0,"Silencioso",IF(AND(L725&gt;0,L725&lt;100),"Baixa",IF(AND(L725&gt;=100,L725&lt;300),"Média",IF(AND(L725&gt;=300,L725&lt;500),"Alta",IF(L725&gt;=500,"Muito Alta","Avaliar")))))</f>
        <v>Silencioso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721</v>
      </c>
      <c r="B726" s="7">
        <v>316180</v>
      </c>
      <c r="C726" s="17" t="s">
        <v>1112</v>
      </c>
      <c r="D726" s="36" t="s">
        <v>26</v>
      </c>
      <c r="E726" s="36" t="s">
        <v>731</v>
      </c>
      <c r="F726" s="12">
        <f>VLOOKUP(A726,Dengue!$1:$1048576,10,FALSE)</f>
        <v>1</v>
      </c>
      <c r="G726" s="12">
        <f>VLOOKUP($A726,Chik!$1:$1048576,10,FALSE)</f>
        <v>0</v>
      </c>
      <c r="H726" s="12">
        <f>VLOOKUP($A726,zika!$1:$1048576,10,FALSE)</f>
        <v>0</v>
      </c>
      <c r="I726" s="12">
        <f>H726+F726+G726</f>
        <v>1</v>
      </c>
      <c r="J726" s="11">
        <v>12218</v>
      </c>
      <c r="K726" s="58" t="s">
        <v>1121</v>
      </c>
      <c r="L726" s="8">
        <f>I726/J726*100000</f>
        <v>8.1846456048453096</v>
      </c>
      <c r="M726" s="7" t="str">
        <f>IF(L726=0,"Silencioso",IF(AND(L726&gt;0,L726&lt;100),"Baixa",IF(AND(L726&gt;=100,L726&lt;300),"Média",IF(AND(L726&gt;=300,L726&lt;500),"Alta",IF(L726&gt;=500,"Muito Alta","Avaliar")))))</f>
        <v>Baixa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722</v>
      </c>
      <c r="B727" s="7">
        <v>316190</v>
      </c>
      <c r="C727" s="17" t="s">
        <v>1108</v>
      </c>
      <c r="D727" s="36" t="s">
        <v>90</v>
      </c>
      <c r="E727" s="36" t="s">
        <v>732</v>
      </c>
      <c r="F727" s="12">
        <f>VLOOKUP(A727,Dengue!$1:$1048576,10,FALSE)</f>
        <v>3</v>
      </c>
      <c r="G727" s="12">
        <f>VLOOKUP($A727,Chik!$1:$1048576,10,FALSE)</f>
        <v>0</v>
      </c>
      <c r="H727" s="12">
        <f>VLOOKUP($A727,zika!$1:$1048576,10,FALSE)</f>
        <v>0</v>
      </c>
      <c r="I727" s="12">
        <f>H727+F727+G727</f>
        <v>3</v>
      </c>
      <c r="J727" s="11">
        <v>10818</v>
      </c>
      <c r="K727" s="58" t="s">
        <v>1121</v>
      </c>
      <c r="L727" s="8">
        <f>I727/J727*100000</f>
        <v>27.731558513588467</v>
      </c>
      <c r="M727" s="7" t="str">
        <f>IF(L727=0,"Silencioso",IF(AND(L727&gt;0,L727&lt;100),"Baixa",IF(AND(L727&gt;=100,L727&lt;300),"Média",IF(AND(L727&gt;=300,L727&lt;500),"Alta",IF(L727&gt;=500,"Muito Alta","Avaliar")))))</f>
        <v>Baixa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723</v>
      </c>
      <c r="B728" s="7">
        <v>312550</v>
      </c>
      <c r="C728" s="17" t="s">
        <v>432</v>
      </c>
      <c r="D728" s="36" t="s">
        <v>53</v>
      </c>
      <c r="E728" s="36" t="s">
        <v>733</v>
      </c>
      <c r="F728" s="12">
        <f>VLOOKUP(A728,Dengue!$1:$1048576,10,FALSE)</f>
        <v>2</v>
      </c>
      <c r="G728" s="12">
        <f>VLOOKUP($A728,Chik!$1:$1048576,10,FALSE)</f>
        <v>0</v>
      </c>
      <c r="H728" s="12">
        <f>VLOOKUP($A728,zika!$1:$1048576,10,FALSE)</f>
        <v>0</v>
      </c>
      <c r="I728" s="12">
        <f>H728+F728+G728</f>
        <v>2</v>
      </c>
      <c r="J728" s="11">
        <v>3161</v>
      </c>
      <c r="K728" s="58" t="s">
        <v>1121</v>
      </c>
      <c r="L728" s="8">
        <f>I728/J728*100000</f>
        <v>63.271116735210377</v>
      </c>
      <c r="M728" s="7" t="str">
        <f>IF(L728=0,"Silencioso",IF(AND(L728&gt;0,L728&lt;100),"Baixa",IF(AND(L728&gt;=100,L728&lt;300),"Média",IF(AND(L728&gt;=300,L728&lt;500),"Alta",IF(L728&gt;=500,"Muito Alta","Avaliar")))))</f>
        <v>Baixa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724</v>
      </c>
      <c r="B729" s="7">
        <v>316200</v>
      </c>
      <c r="C729" s="17" t="s">
        <v>1114</v>
      </c>
      <c r="D729" s="36" t="s">
        <v>33</v>
      </c>
      <c r="E729" s="36" t="s">
        <v>734</v>
      </c>
      <c r="F729" s="12">
        <f>VLOOKUP(A729,Dengue!$1:$1048576,10,FALSE)</f>
        <v>2</v>
      </c>
      <c r="G729" s="12">
        <f>VLOOKUP($A729,Chik!$1:$1048576,10,FALSE)</f>
        <v>0</v>
      </c>
      <c r="H729" s="12">
        <f>VLOOKUP($A729,zika!$1:$1048576,10,FALSE)</f>
        <v>0</v>
      </c>
      <c r="I729" s="12">
        <f>H729+F729+G729</f>
        <v>2</v>
      </c>
      <c r="J729" s="11">
        <v>25332</v>
      </c>
      <c r="K729" s="58" t="s">
        <v>1122</v>
      </c>
      <c r="L729" s="8">
        <f>I729/J729*100000</f>
        <v>7.8951523764408655</v>
      </c>
      <c r="M729" s="7" t="str">
        <f>IF(L729=0,"Silencioso",IF(AND(L729&gt;0,L729&lt;100),"Baixa",IF(AND(L729&gt;=100,L729&lt;300),"Média",IF(AND(L729&gt;=300,L729&lt;500),"Alta",IF(L729&gt;=500,"Muito Alta","Avaliar")))))</f>
        <v>Baixa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725</v>
      </c>
      <c r="B730" s="7">
        <v>316210</v>
      </c>
      <c r="C730" s="17" t="s">
        <v>1117</v>
      </c>
      <c r="D730" s="36" t="s">
        <v>71</v>
      </c>
      <c r="E730" s="36" t="s">
        <v>735</v>
      </c>
      <c r="F730" s="12">
        <f>VLOOKUP(A730,Dengue!$1:$1048576,10,FALSE)</f>
        <v>8</v>
      </c>
      <c r="G730" s="12">
        <f>VLOOKUP($A730,Chik!$1:$1048576,10,FALSE)</f>
        <v>0</v>
      </c>
      <c r="H730" s="12">
        <f>VLOOKUP($A730,zika!$1:$1048576,10,FALSE)</f>
        <v>0</v>
      </c>
      <c r="I730" s="12">
        <f>H730+F730+G730</f>
        <v>8</v>
      </c>
      <c r="J730" s="11">
        <v>35145</v>
      </c>
      <c r="K730" s="58" t="s">
        <v>1122</v>
      </c>
      <c r="L730" s="8">
        <f>I730/J730*100000</f>
        <v>22.762839664248116</v>
      </c>
      <c r="M730" s="7" t="str">
        <f>IF(L730=0,"Silencioso",IF(AND(L730&gt;0,L730&lt;100),"Baixa",IF(AND(L730&gt;=100,L730&lt;300),"Média",IF(AND(L730&gt;=300,L730&lt;500),"Alta",IF(L730&gt;=500,"Muito Alta","Avaliar")))))</f>
        <v>Baixa</v>
      </c>
      <c r="N730" s="7">
        <f>VLOOKUP($B730,LIRAa!$1:$1048576,3,FALSE)</f>
        <v>2.2000000000000002</v>
      </c>
      <c r="O730" s="7">
        <f>VLOOKUP($B730,LIRAa!$1:$1048576,4,FALSE)</f>
        <v>3.4</v>
      </c>
      <c r="P730" s="7">
        <f>VLOOKUP($B730,LIRAa!$1:$1048576,5,FALSE)</f>
        <v>1.5</v>
      </c>
      <c r="S730" s="38"/>
    </row>
    <row r="731" spans="1:19" ht="15.75" x14ac:dyDescent="0.25">
      <c r="A731" s="42">
        <v>726</v>
      </c>
      <c r="B731" s="7">
        <v>316220</v>
      </c>
      <c r="C731" s="17" t="s">
        <v>1114</v>
      </c>
      <c r="D731" s="36" t="s">
        <v>45</v>
      </c>
      <c r="E731" s="36" t="s">
        <v>736</v>
      </c>
      <c r="F731" s="12">
        <f>VLOOKUP(A731,Dengue!$1:$1048576,10,FALSE)</f>
        <v>2</v>
      </c>
      <c r="G731" s="12">
        <f>VLOOKUP($A731,Chik!$1:$1048576,10,FALSE)</f>
        <v>0</v>
      </c>
      <c r="H731" s="12">
        <f>VLOOKUP($A731,zika!$1:$1048576,10,FALSE)</f>
        <v>0</v>
      </c>
      <c r="I731" s="12">
        <f>H731+F731+G731</f>
        <v>2</v>
      </c>
      <c r="J731" s="11">
        <v>7407</v>
      </c>
      <c r="K731" s="58" t="s">
        <v>1121</v>
      </c>
      <c r="L731" s="8">
        <f>I731/J731*100000</f>
        <v>27.00148508167949</v>
      </c>
      <c r="M731" s="7" t="str">
        <f>IF(L731=0,"Silencioso",IF(AND(L731&gt;0,L731&lt;100),"Baixa",IF(AND(L731&gt;=100,L731&lt;300),"Média",IF(AND(L731&gt;=300,L731&lt;500),"Alta",IF(L731&gt;=500,"Muito Alta","Avaliar")))))</f>
        <v>Baixa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727</v>
      </c>
      <c r="B732" s="7">
        <v>316225</v>
      </c>
      <c r="C732" s="17" t="s">
        <v>1118</v>
      </c>
      <c r="D732" s="36" t="s">
        <v>102</v>
      </c>
      <c r="E732" s="36" t="s">
        <v>737</v>
      </c>
      <c r="F732" s="12">
        <f>VLOOKUP(A732,Dengue!$1:$1048576,10,FALSE)</f>
        <v>0</v>
      </c>
      <c r="G732" s="12">
        <f>VLOOKUP($A732,Chik!$1:$1048576,10,FALSE)</f>
        <v>0</v>
      </c>
      <c r="H732" s="12">
        <f>VLOOKUP($A732,zika!$1:$1048576,10,FALSE)</f>
        <v>0</v>
      </c>
      <c r="I732" s="12">
        <f>H732+F732+G732</f>
        <v>0</v>
      </c>
      <c r="J732" s="11">
        <v>4896</v>
      </c>
      <c r="K732" s="58" t="s">
        <v>1121</v>
      </c>
      <c r="L732" s="8">
        <f>I732/J732*100000</f>
        <v>0</v>
      </c>
      <c r="M732" s="7" t="str">
        <f>IF(L732=0,"Silencioso",IF(AND(L732&gt;0,L732&lt;100),"Baixa",IF(AND(L732&gt;=100,L732&lt;300),"Média",IF(AND(L732&gt;=300,L732&lt;500),"Alta",IF(L732&gt;=500,"Muito Alta","Avaliar")))))</f>
        <v>Silencioso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728</v>
      </c>
      <c r="B733" s="7">
        <v>316230</v>
      </c>
      <c r="C733" s="17" t="s">
        <v>1114</v>
      </c>
      <c r="D733" s="36" t="s">
        <v>36</v>
      </c>
      <c r="E733" s="36" t="s">
        <v>738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>H733+F733+G733</f>
        <v>0</v>
      </c>
      <c r="J733" s="11">
        <v>2753</v>
      </c>
      <c r="K733" s="58" t="s">
        <v>1121</v>
      </c>
      <c r="L733" s="8">
        <f>I733/J733*100000</f>
        <v>0</v>
      </c>
      <c r="M733" s="7" t="str">
        <f>IF(L733=0,"Silencioso",IF(AND(L733&gt;0,L733&lt;100),"Baixa",IF(AND(L733&gt;=100,L733&lt;300),"Média",IF(AND(L733&gt;=300,L733&lt;500),"Alta",IF(L733&gt;=500,"Muito Alta","Avaliar")))))</f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729</v>
      </c>
      <c r="B734" s="7">
        <v>316240</v>
      </c>
      <c r="C734" s="17" t="s">
        <v>1118</v>
      </c>
      <c r="D734" s="36" t="s">
        <v>121</v>
      </c>
      <c r="E734" s="36" t="s">
        <v>739</v>
      </c>
      <c r="F734" s="12">
        <f>VLOOKUP(A734,Dengue!$1:$1048576,10,FALSE)</f>
        <v>5</v>
      </c>
      <c r="G734" s="12">
        <f>VLOOKUP($A734,Chik!$1:$1048576,10,FALSE)</f>
        <v>0</v>
      </c>
      <c r="H734" s="12">
        <f>VLOOKUP($A734,zika!$1:$1048576,10,FALSE)</f>
        <v>0</v>
      </c>
      <c r="I734" s="12">
        <f>H734+F734+G734</f>
        <v>5</v>
      </c>
      <c r="J734" s="11">
        <v>25235</v>
      </c>
      <c r="K734" s="58" t="s">
        <v>1122</v>
      </c>
      <c r="L734" s="8">
        <f>I734/J734*100000</f>
        <v>19.813750743015653</v>
      </c>
      <c r="M734" s="7" t="str">
        <f>IF(L734=0,"Silencioso",IF(AND(L734&gt;0,L734&lt;100),"Baixa",IF(AND(L734&gt;=100,L734&lt;300),"Média",IF(AND(L734&gt;=300,L734&lt;500),"Alta",IF(L734&gt;=500,"Muito Alta","Avaliar")))))</f>
        <v>Baixa</v>
      </c>
      <c r="N734" s="7">
        <f>VLOOKUP($B734,LIRAa!$1:$1048576,3,FALSE)</f>
        <v>1.3</v>
      </c>
      <c r="O734" s="7">
        <f>VLOOKUP($B734,LIRAa!$1:$1048576,4,FALSE)</f>
        <v>1.3</v>
      </c>
      <c r="P734" s="7">
        <f>VLOOKUP($B734,LIRAa!$1:$1048576,5,FALSE)</f>
        <v>4.3</v>
      </c>
      <c r="S734" s="38"/>
    </row>
    <row r="735" spans="1:19" ht="15.75" x14ac:dyDescent="0.25">
      <c r="A735" s="42">
        <v>730</v>
      </c>
      <c r="B735" s="7">
        <v>316245</v>
      </c>
      <c r="C735" s="17" t="s">
        <v>1118</v>
      </c>
      <c r="D735" s="36" t="s">
        <v>121</v>
      </c>
      <c r="E735" s="36" t="s">
        <v>740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>H735+F735+G735</f>
        <v>0</v>
      </c>
      <c r="J735" s="11">
        <v>12899</v>
      </c>
      <c r="K735" s="58" t="s">
        <v>1121</v>
      </c>
      <c r="L735" s="8">
        <f>I735/J735*100000</f>
        <v>0</v>
      </c>
      <c r="M735" s="7" t="str">
        <f>IF(L735=0,"Silencioso",IF(AND(L735&gt;0,L735&lt;100),"Baixa",IF(AND(L735&gt;=100,L735&lt;300),"Média",IF(AND(L735&gt;=300,L735&lt;500),"Alta",IF(L735&gt;=500,"Muito Alta","Avaliar")))))</f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731</v>
      </c>
      <c r="B736" s="7">
        <v>316250</v>
      </c>
      <c r="C736" s="17" t="s">
        <v>1116</v>
      </c>
      <c r="D736" s="36" t="s">
        <v>94</v>
      </c>
      <c r="E736" s="36" t="s">
        <v>741</v>
      </c>
      <c r="F736" s="12">
        <f>VLOOKUP(A736,Dengue!$1:$1048576,10,FALSE)</f>
        <v>9</v>
      </c>
      <c r="G736" s="12">
        <f>VLOOKUP($A736,Chik!$1:$1048576,10,FALSE)</f>
        <v>1</v>
      </c>
      <c r="H736" s="12">
        <f>VLOOKUP($A736,zika!$1:$1048576,10,FALSE)</f>
        <v>0</v>
      </c>
      <c r="I736" s="12">
        <f>H736+F736+G736</f>
        <v>10</v>
      </c>
      <c r="J736" s="11">
        <v>89653</v>
      </c>
      <c r="K736" s="58" t="s">
        <v>1123</v>
      </c>
      <c r="L736" s="8">
        <f>I736/J736*100000</f>
        <v>11.154116426667262</v>
      </c>
      <c r="M736" s="7" t="str">
        <f>IF(L736=0,"Silencioso",IF(AND(L736&gt;0,L736&lt;100),"Baixa",IF(AND(L736&gt;=100,L736&lt;300),"Média",IF(AND(L736&gt;=300,L736&lt;500),"Alta",IF(L736&gt;=500,"Muito Alta","Avaliar")))))</f>
        <v>Baixa</v>
      </c>
      <c r="N736" s="7">
        <f>VLOOKUP($B736,LIRAa!$1:$1048576,3,FALSE)</f>
        <v>1.1000000000000001</v>
      </c>
      <c r="O736" s="7">
        <f>VLOOKUP($B736,LIRAa!$1:$1048576,4,FALSE)</f>
        <v>4.7</v>
      </c>
      <c r="P736" s="7">
        <f>VLOOKUP($B736,LIRAa!$1:$1048576,5,FALSE)</f>
        <v>2.7</v>
      </c>
      <c r="S736" s="38"/>
    </row>
    <row r="737" spans="1:21" ht="15.75" x14ac:dyDescent="0.25">
      <c r="A737" s="42">
        <v>732</v>
      </c>
      <c r="B737" s="7">
        <v>316255</v>
      </c>
      <c r="C737" s="17" t="s">
        <v>1109</v>
      </c>
      <c r="D737" s="36" t="s">
        <v>14</v>
      </c>
      <c r="E737" s="36" t="s">
        <v>742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>H737+F737+G737</f>
        <v>0</v>
      </c>
      <c r="J737" s="11">
        <v>11440</v>
      </c>
      <c r="K737" s="58" t="s">
        <v>1121</v>
      </c>
      <c r="L737" s="8">
        <f>I737/J737*100000</f>
        <v>0</v>
      </c>
      <c r="M737" s="7" t="str">
        <f>IF(L737=0,"Silencioso",IF(AND(L737&gt;0,L737&lt;100),"Baixa",IF(AND(L737&gt;=100,L737&lt;300),"Média",IF(AND(L737&gt;=300,L737&lt;500),"Alta",IF(L737&gt;=500,"Muito Alta","Avaliar")))))</f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21" ht="15.75" x14ac:dyDescent="0.25">
      <c r="A738" s="42">
        <v>733</v>
      </c>
      <c r="B738" s="7">
        <v>316257</v>
      </c>
      <c r="C738" s="17" t="s">
        <v>1110</v>
      </c>
      <c r="D738" s="36" t="s">
        <v>22</v>
      </c>
      <c r="E738" s="36" t="s">
        <v>743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>H738+F738+G738</f>
        <v>0</v>
      </c>
      <c r="J738" s="11">
        <v>5798</v>
      </c>
      <c r="K738" s="58" t="s">
        <v>1121</v>
      </c>
      <c r="L738" s="8">
        <f>I738/J738*100000</f>
        <v>0</v>
      </c>
      <c r="M738" s="7" t="str">
        <f>IF(L738=0,"Silencioso",IF(AND(L738&gt;0,L738&lt;100),"Baixa",IF(AND(L738&gt;=100,L738&lt;300),"Média",IF(AND(L738&gt;=300,L738&lt;500),"Alta",IF(L738&gt;=500,"Muito Alta","Avaliar")))))</f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21" ht="15.75" x14ac:dyDescent="0.25">
      <c r="A739" s="42">
        <v>734</v>
      </c>
      <c r="B739" s="7">
        <v>316260</v>
      </c>
      <c r="C739" s="17" t="s">
        <v>1110</v>
      </c>
      <c r="D739" s="36" t="s">
        <v>20</v>
      </c>
      <c r="E739" s="36" t="s">
        <v>744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>H739+F739+G739</f>
        <v>0</v>
      </c>
      <c r="J739" s="11">
        <v>7553</v>
      </c>
      <c r="K739" s="58" t="s">
        <v>1121</v>
      </c>
      <c r="L739" s="8">
        <f>I739/J739*100000</f>
        <v>0</v>
      </c>
      <c r="M739" s="7" t="str">
        <f>IF(L739=0,"Silencioso",IF(AND(L739&gt;0,L739&lt;100),"Baixa",IF(AND(L739&gt;=100,L739&lt;300),"Média",IF(AND(L739&gt;=300,L739&lt;500),"Alta",IF(L739&gt;=500,"Muito Alta","Avaliar")))))</f>
        <v>Silencioso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21" ht="15.75" x14ac:dyDescent="0.25">
      <c r="A740" s="42">
        <v>735</v>
      </c>
      <c r="B740" s="7">
        <v>316265</v>
      </c>
      <c r="C740" s="17" t="s">
        <v>1118</v>
      </c>
      <c r="D740" s="36" t="s">
        <v>102</v>
      </c>
      <c r="E740" s="36" t="s">
        <v>745</v>
      </c>
      <c r="F740" s="12">
        <f>VLOOKUP(A740,Dengue!$1:$1048576,10,FALSE)</f>
        <v>0</v>
      </c>
      <c r="G740" s="12">
        <f>VLOOKUP($A740,Chik!$1:$1048576,10,FALSE)</f>
        <v>0</v>
      </c>
      <c r="H740" s="12">
        <f>VLOOKUP($A740,zika!$1:$1048576,10,FALSE)</f>
        <v>0</v>
      </c>
      <c r="I740" s="12">
        <f>H740+F740+G740</f>
        <v>0</v>
      </c>
      <c r="J740" s="11">
        <v>4389</v>
      </c>
      <c r="K740" s="58" t="s">
        <v>1121</v>
      </c>
      <c r="L740" s="8">
        <f>I740/J740*100000</f>
        <v>0</v>
      </c>
      <c r="M740" s="7" t="str">
        <f>IF(L740=0,"Silencioso",IF(AND(L740&gt;0,L740&lt;100),"Baixa",IF(AND(L740&gt;=100,L740&lt;300),"Média",IF(AND(L740&gt;=300,L740&lt;500),"Alta",IF(L740&gt;=500,"Muito Alta","Avaliar")))))</f>
        <v>Silencioso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21" ht="15.75" x14ac:dyDescent="0.25">
      <c r="A741" s="42">
        <v>736</v>
      </c>
      <c r="B741" s="7">
        <v>316270</v>
      </c>
      <c r="C741" s="17" t="s">
        <v>1118</v>
      </c>
      <c r="D741" s="36" t="s">
        <v>102</v>
      </c>
      <c r="E741" s="36" t="s">
        <v>746</v>
      </c>
      <c r="F741" s="12">
        <f>VLOOKUP(A741,Dengue!$1:$1048576,10,FALSE)</f>
        <v>1</v>
      </c>
      <c r="G741" s="12">
        <f>VLOOKUP($A741,Chik!$1:$1048576,10,FALSE)</f>
        <v>0</v>
      </c>
      <c r="H741" s="12">
        <f>VLOOKUP($A741,zika!$1:$1048576,10,FALSE)</f>
        <v>0</v>
      </c>
      <c r="I741" s="12">
        <f>H741+F741+G741</f>
        <v>1</v>
      </c>
      <c r="J741" s="11">
        <v>23524</v>
      </c>
      <c r="K741" s="58" t="s">
        <v>1121</v>
      </c>
      <c r="L741" s="8">
        <f>I741/J741*100000</f>
        <v>4.2509777248767211</v>
      </c>
      <c r="M741" s="7" t="str">
        <f>IF(L741=0,"Silencioso",IF(AND(L741&gt;0,L741&lt;100),"Baixa",IF(AND(L741&gt;=100,L741&lt;300),"Média",IF(AND(L741&gt;=300,L741&lt;500),"Alta",IF(L741&gt;=500,"Muito Alta","Avaliar")))))</f>
        <v>Baixa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>
        <f>VLOOKUP($B741,LIRAa!$1:$1048576,5,FALSE)</f>
        <v>3.3</v>
      </c>
      <c r="S741" s="38"/>
    </row>
    <row r="742" spans="1:21" ht="15.75" x14ac:dyDescent="0.25">
      <c r="A742" s="42">
        <v>737</v>
      </c>
      <c r="B742" s="7">
        <v>316280</v>
      </c>
      <c r="C742" s="17" t="s">
        <v>1110</v>
      </c>
      <c r="D742" s="36" t="s">
        <v>22</v>
      </c>
      <c r="E742" s="36" t="s">
        <v>747</v>
      </c>
      <c r="F742" s="12">
        <f>VLOOKUP(A742,Dengue!$1:$1048576,10,FALSE)</f>
        <v>1</v>
      </c>
      <c r="G742" s="12">
        <f>VLOOKUP($A742,Chik!$1:$1048576,10,FALSE)</f>
        <v>0</v>
      </c>
      <c r="H742" s="12">
        <f>VLOOKUP($A742,zika!$1:$1048576,10,FALSE)</f>
        <v>0</v>
      </c>
      <c r="I742" s="12">
        <f>H742+F742+G742</f>
        <v>1</v>
      </c>
      <c r="J742" s="11">
        <v>15781</v>
      </c>
      <c r="K742" s="58" t="s">
        <v>1121</v>
      </c>
      <c r="L742" s="8">
        <f>I742/J742*100000</f>
        <v>6.3367340472720359</v>
      </c>
      <c r="M742" s="7" t="str">
        <f>IF(L742=0,"Silencioso",IF(AND(L742&gt;0,L742&lt;100),"Baixa",IF(AND(L742&gt;=100,L742&lt;300),"Média",IF(AND(L742&gt;=300,L742&lt;500),"Alta",IF(L742&gt;=500,"Muito Alta","Avaliar")))))</f>
        <v>Baixa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21" ht="15.75" x14ac:dyDescent="0.25">
      <c r="A743" s="42">
        <v>738</v>
      </c>
      <c r="B743" s="7">
        <v>316290</v>
      </c>
      <c r="C743" s="17" t="s">
        <v>1115</v>
      </c>
      <c r="D743" s="36" t="s">
        <v>57</v>
      </c>
      <c r="E743" s="36" t="s">
        <v>748</v>
      </c>
      <c r="F743" s="12">
        <f>VLOOKUP(A743,Dengue!$1:$1048576,10,FALSE)</f>
        <v>1</v>
      </c>
      <c r="G743" s="12">
        <f>VLOOKUP($A743,Chik!$1:$1048576,10,FALSE)</f>
        <v>0</v>
      </c>
      <c r="H743" s="12">
        <f>VLOOKUP($A743,zika!$1:$1048576,10,FALSE)</f>
        <v>0</v>
      </c>
      <c r="I743" s="12">
        <f>H743+F743+G743</f>
        <v>1</v>
      </c>
      <c r="J743" s="11">
        <v>26272</v>
      </c>
      <c r="K743" s="58" t="s">
        <v>1122</v>
      </c>
      <c r="L743" s="8">
        <f>I743/J743*100000</f>
        <v>3.8063337393422652</v>
      </c>
      <c r="M743" s="7" t="str">
        <f>IF(L743=0,"Silencioso",IF(AND(L743&gt;0,L743&lt;100),"Baixa",IF(AND(L743&gt;=100,L743&lt;300),"Média",IF(AND(L743&gt;=300,L743&lt;500),"Alta",IF(L743&gt;=500,"Muito Alta","Avaliar")))))</f>
        <v>Baixa</v>
      </c>
      <c r="N743" s="7">
        <f>VLOOKUP($B743,LIRAa!$1:$1048576,3,FALSE)</f>
        <v>0.8</v>
      </c>
      <c r="O743" s="7">
        <f>VLOOKUP($B743,LIRAa!$1:$1048576,4,FALSE)</f>
        <v>2.1</v>
      </c>
      <c r="P743" s="7">
        <f>VLOOKUP($B743,LIRAa!$1:$1048576,5,FALSE)</f>
        <v>2.1</v>
      </c>
      <c r="S743" s="38"/>
    </row>
    <row r="744" spans="1:21" ht="15.75" x14ac:dyDescent="0.25">
      <c r="A744" s="42">
        <v>739</v>
      </c>
      <c r="B744" s="7">
        <v>316292</v>
      </c>
      <c r="C744" s="17" t="s">
        <v>1108</v>
      </c>
      <c r="D744" s="36" t="s">
        <v>98</v>
      </c>
      <c r="E744" s="36" t="s">
        <v>749</v>
      </c>
      <c r="F744" s="12">
        <f>VLOOKUP(A744,Dengue!$1:$1048576,10,FALSE)</f>
        <v>23</v>
      </c>
      <c r="G744" s="12">
        <f>VLOOKUP($A744,Chik!$1:$1048576,10,FALSE)</f>
        <v>0</v>
      </c>
      <c r="H744" s="12">
        <f>VLOOKUP($A744,zika!$1:$1048576,10,FALSE)</f>
        <v>0</v>
      </c>
      <c r="I744" s="12">
        <f>H744+F744+G744</f>
        <v>23</v>
      </c>
      <c r="J744" s="11">
        <v>30989</v>
      </c>
      <c r="K744" s="58" t="s">
        <v>1122</v>
      </c>
      <c r="L744" s="8">
        <f>I744/J744*100000</f>
        <v>74.21988447513634</v>
      </c>
      <c r="M744" s="7" t="str">
        <f>IF(L744=0,"Silencioso",IF(AND(L744&gt;0,L744&lt;100),"Baixa",IF(AND(L744&gt;=100,L744&lt;300),"Média",IF(AND(L744&gt;=300,L744&lt;500),"Alta",IF(L744&gt;=500,"Muito Alta","Avaliar")))))</f>
        <v>Baixa</v>
      </c>
      <c r="N744" s="7">
        <f>VLOOKUP($B744,LIRAa!$1:$1048576,3,FALSE)</f>
        <v>0.8</v>
      </c>
      <c r="O744" s="7">
        <f>VLOOKUP($B744,LIRAa!$1:$1048576,4,FALSE)</f>
        <v>1.1000000000000001</v>
      </c>
      <c r="P744" s="7">
        <f>VLOOKUP($B744,LIRAa!$1:$1048576,5,FALSE)</f>
        <v>0.6</v>
      </c>
      <c r="S744" s="38"/>
    </row>
    <row r="745" spans="1:21" ht="15.75" x14ac:dyDescent="0.25">
      <c r="A745" s="42">
        <v>740</v>
      </c>
      <c r="B745" s="7">
        <v>316294</v>
      </c>
      <c r="C745" s="17" t="s">
        <v>1114</v>
      </c>
      <c r="D745" s="36" t="s">
        <v>45</v>
      </c>
      <c r="E745" s="36" t="s">
        <v>750</v>
      </c>
      <c r="F745" s="12">
        <f>VLOOKUP(A745,Dengue!$1:$1048576,10,FALSE)</f>
        <v>1</v>
      </c>
      <c r="G745" s="12">
        <f>VLOOKUP($A745,Chik!$1:$1048576,10,FALSE)</f>
        <v>0</v>
      </c>
      <c r="H745" s="12">
        <f>VLOOKUP($A745,zika!$1:$1048576,10,FALSE)</f>
        <v>0</v>
      </c>
      <c r="I745" s="12">
        <f>H745+F745+G745</f>
        <v>1</v>
      </c>
      <c r="J745" s="11">
        <v>7371</v>
      </c>
      <c r="K745" s="58" t="s">
        <v>1121</v>
      </c>
      <c r="L745" s="8">
        <f>I745/J745*100000</f>
        <v>13.566680233346901</v>
      </c>
      <c r="M745" s="7" t="str">
        <f>IF(L745=0,"Silencioso",IF(AND(L745&gt;0,L745&lt;100),"Baixa",IF(AND(L745&gt;=100,L745&lt;300),"Média",IF(AND(L745&gt;=300,L745&lt;500),"Alta",IF(L745&gt;=500,"Muito Alta","Avaliar")))))</f>
        <v>Baixa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21" ht="15.75" x14ac:dyDescent="0.25">
      <c r="A746" s="42">
        <v>741</v>
      </c>
      <c r="B746" s="7">
        <v>316295</v>
      </c>
      <c r="C746" s="17" t="s">
        <v>1108</v>
      </c>
      <c r="D746" s="36" t="s">
        <v>98</v>
      </c>
      <c r="E746" s="36" t="s">
        <v>751</v>
      </c>
      <c r="F746" s="12">
        <f>VLOOKUP(A746,Dengue!$1:$1048576,10,FALSE)</f>
        <v>29</v>
      </c>
      <c r="G746" s="12">
        <f>VLOOKUP($A746,Chik!$1:$1048576,10,FALSE)</f>
        <v>0</v>
      </c>
      <c r="H746" s="12">
        <f>VLOOKUP($A746,zika!$1:$1048576,10,FALSE)</f>
        <v>0</v>
      </c>
      <c r="I746" s="12">
        <f>H746+F746+G746</f>
        <v>29</v>
      </c>
      <c r="J746" s="11">
        <v>23385</v>
      </c>
      <c r="K746" s="58" t="s">
        <v>1121</v>
      </c>
      <c r="L746" s="8">
        <f>I746/J746*100000</f>
        <v>124.01111823818687</v>
      </c>
      <c r="M746" s="7" t="str">
        <f>IF(L746=0,"Silencioso",IF(AND(L746&gt;0,L746&lt;100),"Baixa",IF(AND(L746&gt;=100,L746&lt;300),"Média",IF(AND(L746&gt;=300,L746&lt;500),"Alta",IF(L746&gt;=500,"Muito Alta","Avaliar")))))</f>
        <v>Média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>
        <f>VLOOKUP($B746,LIRAa!$1:$1048576,5,FALSE)</f>
        <v>2.4</v>
      </c>
      <c r="S746" s="38"/>
    </row>
    <row r="747" spans="1:21" ht="15.75" x14ac:dyDescent="0.25">
      <c r="A747" s="42">
        <v>742</v>
      </c>
      <c r="B747" s="7">
        <v>316300</v>
      </c>
      <c r="C747" s="17" t="s">
        <v>1110</v>
      </c>
      <c r="D747" s="36" t="s">
        <v>22</v>
      </c>
      <c r="E747" s="36" t="s">
        <v>752</v>
      </c>
      <c r="F747" s="12">
        <f>VLOOKUP(A747,Dengue!$1:$1048576,10,FALSE)</f>
        <v>26</v>
      </c>
      <c r="G747" s="12">
        <f>VLOOKUP($A747,Chik!$1:$1048576,10,FALSE)</f>
        <v>0</v>
      </c>
      <c r="H747" s="12">
        <f>VLOOKUP($A747,zika!$1:$1048576,10,FALSE)</f>
        <v>0</v>
      </c>
      <c r="I747" s="12">
        <f>H747+F747+G747</f>
        <v>26</v>
      </c>
      <c r="J747" s="11">
        <v>4255</v>
      </c>
      <c r="K747" s="58" t="s">
        <v>1121</v>
      </c>
      <c r="L747" s="8">
        <f>I747/J747*100000</f>
        <v>611.04582843713274</v>
      </c>
      <c r="M747" s="7" t="str">
        <f>IF(L747=0,"Silencioso",IF(AND(L747&gt;0,L747&lt;100),"Baixa",IF(AND(L747&gt;=100,L747&lt;300),"Média",IF(AND(L747&gt;=300,L747&lt;500),"Alta",IF(L747&gt;=500,"Muito Alta","Avaliar")))))</f>
        <v>Muito Alta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21" ht="15.75" x14ac:dyDescent="0.25">
      <c r="A748" s="42">
        <v>743</v>
      </c>
      <c r="B748" s="7">
        <v>316310</v>
      </c>
      <c r="C748" s="17" t="s">
        <v>1112</v>
      </c>
      <c r="D748" s="36" t="s">
        <v>26</v>
      </c>
      <c r="E748" s="36" t="s">
        <v>753</v>
      </c>
      <c r="F748" s="12">
        <f>VLOOKUP(A748,Dengue!$1:$1048576,10,FALSE)</f>
        <v>98</v>
      </c>
      <c r="G748" s="12">
        <f>VLOOKUP($A748,Chik!$1:$1048576,10,FALSE)</f>
        <v>0</v>
      </c>
      <c r="H748" s="12">
        <f>VLOOKUP($A748,zika!$1:$1048576,10,FALSE)</f>
        <v>0</v>
      </c>
      <c r="I748" s="12">
        <f>H748+F748+G748</f>
        <v>98</v>
      </c>
      <c r="J748" s="11">
        <v>4927</v>
      </c>
      <c r="K748" s="58" t="s">
        <v>1121</v>
      </c>
      <c r="L748" s="8">
        <f>I748/J748*100000</f>
        <v>1989.0399837629388</v>
      </c>
      <c r="M748" s="7" t="str">
        <f>IF(L748=0,"Silencioso",IF(AND(L748&gt;0,L748&lt;100),"Baixa",IF(AND(L748&gt;=100,L748&lt;300),"Média",IF(AND(L748&gt;=300,L748&lt;500),"Alta",IF(L748&gt;=500,"Muito Alta","Avaliar")))))</f>
        <v>Muito Alta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10"/>
      <c r="T748" s="10"/>
      <c r="U748" s="10"/>
    </row>
    <row r="749" spans="1:21" ht="15.75" x14ac:dyDescent="0.25">
      <c r="A749" s="42">
        <v>744</v>
      </c>
      <c r="B749" s="7">
        <v>316320</v>
      </c>
      <c r="C749" s="17" t="s">
        <v>1114</v>
      </c>
      <c r="D749" s="36" t="s">
        <v>36</v>
      </c>
      <c r="E749" s="36" t="s">
        <v>754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>H749+F749+G749</f>
        <v>0</v>
      </c>
      <c r="J749" s="11">
        <v>4183</v>
      </c>
      <c r="K749" s="58" t="s">
        <v>1121</v>
      </c>
      <c r="L749" s="8">
        <f>I749/J749*100000</f>
        <v>0</v>
      </c>
      <c r="M749" s="7" t="str">
        <f>IF(L749=0,"Silencioso",IF(AND(L749&gt;0,L749&lt;100),"Baixa",IF(AND(L749&gt;=100,L749&lt;300),"Média",IF(AND(L749&gt;=300,L749&lt;500),"Alta",IF(L749&gt;=500,"Muito Alta","Avaliar")))))</f>
        <v>Silencioso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21" ht="15.75" x14ac:dyDescent="0.25">
      <c r="A750" s="42">
        <v>745</v>
      </c>
      <c r="B750" s="7">
        <v>316330</v>
      </c>
      <c r="C750" s="17" t="s">
        <v>1113</v>
      </c>
      <c r="D750" s="36" t="s">
        <v>28</v>
      </c>
      <c r="E750" s="36" t="s">
        <v>755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>H750+F750+G750</f>
        <v>0</v>
      </c>
      <c r="J750" s="11">
        <v>3865</v>
      </c>
      <c r="K750" s="58" t="s">
        <v>1121</v>
      </c>
      <c r="L750" s="8">
        <f>I750/J750*100000</f>
        <v>0</v>
      </c>
      <c r="M750" s="7" t="str">
        <f>IF(L750=0,"Silencioso",IF(AND(L750&gt;0,L750&lt;100),"Baixa",IF(AND(L750&gt;=100,L750&lt;300),"Média",IF(AND(L750&gt;=300,L750&lt;500),"Alta",IF(L750&gt;=500,"Muito Alta","Avaliar")))))</f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21" ht="15.75" x14ac:dyDescent="0.25">
      <c r="A751" s="42">
        <v>746</v>
      </c>
      <c r="B751" s="7">
        <v>316340</v>
      </c>
      <c r="C751" s="17" t="s">
        <v>1109</v>
      </c>
      <c r="D751" s="36" t="s">
        <v>17</v>
      </c>
      <c r="E751" s="36" t="s">
        <v>756</v>
      </c>
      <c r="F751" s="12">
        <f>VLOOKUP(A751,Dengue!$1:$1048576,10,FALSE)</f>
        <v>33</v>
      </c>
      <c r="G751" s="12">
        <f>VLOOKUP($A751,Chik!$1:$1048576,10,FALSE)</f>
        <v>0</v>
      </c>
      <c r="H751" s="12">
        <f>VLOOKUP($A751,zika!$1:$1048576,10,FALSE)</f>
        <v>0</v>
      </c>
      <c r="I751" s="12">
        <f>H751+F751+G751</f>
        <v>33</v>
      </c>
      <c r="J751" s="11">
        <v>5454</v>
      </c>
      <c r="K751" s="58" t="s">
        <v>1121</v>
      </c>
      <c r="L751" s="8">
        <f>I751/J751*100000</f>
        <v>605.060506050605</v>
      </c>
      <c r="M751" s="7" t="str">
        <f>IF(L751=0,"Silencioso",IF(AND(L751&gt;0,L751&lt;100),"Baixa",IF(AND(L751&gt;=100,L751&lt;300),"Média",IF(AND(L751&gt;=300,L751&lt;500),"Alta",IF(L751&gt;=500,"Muito Alta","Avaliar")))))</f>
        <v>Muito Alta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38"/>
    </row>
    <row r="752" spans="1:21" ht="15.75" x14ac:dyDescent="0.25">
      <c r="A752" s="42">
        <v>747</v>
      </c>
      <c r="B752" s="7">
        <v>316350</v>
      </c>
      <c r="C752" s="17" t="s">
        <v>1110</v>
      </c>
      <c r="D752" s="36" t="s">
        <v>22</v>
      </c>
      <c r="E752" s="36" t="s">
        <v>757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>H752+F752+G752</f>
        <v>0</v>
      </c>
      <c r="J752" s="11">
        <v>6477</v>
      </c>
      <c r="K752" s="58" t="s">
        <v>1121</v>
      </c>
      <c r="L752" s="8">
        <f>I752/J752*100000</f>
        <v>0</v>
      </c>
      <c r="M752" s="7" t="str">
        <f>IF(L752=0,"Silencioso",IF(AND(L752&gt;0,L752&lt;100),"Baixa",IF(AND(L752&gt;=100,L752&lt;300),"Média",IF(AND(L752&gt;=300,L752&lt;500),"Alta",IF(L752&gt;=500,"Muito Alta","Avaliar")))))</f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21" ht="15.75" x14ac:dyDescent="0.25">
      <c r="A753" s="42">
        <v>748</v>
      </c>
      <c r="B753" s="7">
        <v>316360</v>
      </c>
      <c r="C753" s="17" t="s">
        <v>1109</v>
      </c>
      <c r="D753" s="36" t="s">
        <v>14</v>
      </c>
      <c r="E753" s="36" t="s">
        <v>758</v>
      </c>
      <c r="F753" s="12">
        <f>VLOOKUP(A753,Dengue!$1:$1048576,10,FALSE)</f>
        <v>0</v>
      </c>
      <c r="G753" s="12">
        <f>VLOOKUP($A753,Chik!$1:$1048576,10,FALSE)</f>
        <v>0</v>
      </c>
      <c r="H753" s="12">
        <f>VLOOKUP($A753,zika!$1:$1048576,10,FALSE)</f>
        <v>0</v>
      </c>
      <c r="I753" s="12">
        <f>H753+F753+G753</f>
        <v>0</v>
      </c>
      <c r="J753" s="11">
        <v>2775</v>
      </c>
      <c r="K753" s="58" t="s">
        <v>1121</v>
      </c>
      <c r="L753" s="8">
        <f>I753/J753*100000</f>
        <v>0</v>
      </c>
      <c r="M753" s="7" t="str">
        <f>IF(L753=0,"Silencioso",IF(AND(L753&gt;0,L753&lt;100),"Baixa",IF(AND(L753&gt;=100,L753&lt;300),"Média",IF(AND(L753&gt;=300,L753&lt;500),"Alta",IF(L753&gt;=500,"Muito Alta","Avaliar")))))</f>
        <v>Silencioso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21" ht="15.75" x14ac:dyDescent="0.25">
      <c r="A754" s="42">
        <v>749</v>
      </c>
      <c r="B754" s="7">
        <v>316370</v>
      </c>
      <c r="C754" s="17" t="s">
        <v>1114</v>
      </c>
      <c r="D754" s="36" t="s">
        <v>33</v>
      </c>
      <c r="E754" s="36" t="s">
        <v>759</v>
      </c>
      <c r="F754" s="12">
        <f>VLOOKUP(A754,Dengue!$1:$1048576,10,FALSE)</f>
        <v>21</v>
      </c>
      <c r="G754" s="12">
        <f>VLOOKUP($A754,Chik!$1:$1048576,10,FALSE)</f>
        <v>0</v>
      </c>
      <c r="H754" s="12">
        <f>VLOOKUP($A754,zika!$1:$1048576,10,FALSE)</f>
        <v>2</v>
      </c>
      <c r="I754" s="12">
        <f>H754+F754+G754</f>
        <v>23</v>
      </c>
      <c r="J754" s="11">
        <v>45488</v>
      </c>
      <c r="K754" s="58" t="s">
        <v>1122</v>
      </c>
      <c r="L754" s="8">
        <f>I754/J754*100000</f>
        <v>50.562785789658811</v>
      </c>
      <c r="M754" s="7" t="str">
        <f>IF(L754=0,"Silencioso",IF(AND(L754&gt;0,L754&lt;100),"Baixa",IF(AND(L754&gt;=100,L754&lt;300),"Média",IF(AND(L754&gt;=300,L754&lt;500),"Alta",IF(L754&gt;=500,"Muito Alta","Avaliar")))))</f>
        <v>Baixa</v>
      </c>
      <c r="N754" s="7">
        <f>VLOOKUP($B754,LIRAa!$1:$1048576,3,FALSE)</f>
        <v>0.4</v>
      </c>
      <c r="O754" s="7">
        <f>VLOOKUP($B754,LIRAa!$1:$1048576,4,FALSE)</f>
        <v>0.5</v>
      </c>
      <c r="P754" s="7" t="str">
        <f>VLOOKUP($B754,LIRAa!$1:$1048576,5,FALSE)</f>
        <v>Sem Informação</v>
      </c>
      <c r="S754" s="38"/>
    </row>
    <row r="755" spans="1:21" ht="15.75" x14ac:dyDescent="0.25">
      <c r="A755" s="42">
        <v>750</v>
      </c>
      <c r="B755" s="7">
        <v>316380</v>
      </c>
      <c r="C755" s="17" t="s">
        <v>1109</v>
      </c>
      <c r="D755" s="36" t="s">
        <v>17</v>
      </c>
      <c r="E755" s="36" t="s">
        <v>760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>H755+F755+G755</f>
        <v>0</v>
      </c>
      <c r="J755" s="11">
        <v>6933</v>
      </c>
      <c r="K755" s="58" t="s">
        <v>1121</v>
      </c>
      <c r="L755" s="8">
        <f>I755/J755*100000</f>
        <v>0</v>
      </c>
      <c r="M755" s="7" t="str">
        <f>IF(L755=0,"Silencioso",IF(AND(L755&gt;0,L755&lt;100),"Baixa",IF(AND(L755&gt;=100,L755&lt;300),"Média",IF(AND(L755&gt;=300,L755&lt;500),"Alta",IF(L755&gt;=500,"Muito Alta","Avaliar")))))</f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21" ht="15.75" x14ac:dyDescent="0.25">
      <c r="A756" s="42">
        <v>751</v>
      </c>
      <c r="B756" s="7">
        <v>316390</v>
      </c>
      <c r="C756" s="17" t="s">
        <v>1114</v>
      </c>
      <c r="D756" s="36" t="s">
        <v>40</v>
      </c>
      <c r="E756" s="36" t="s">
        <v>761</v>
      </c>
      <c r="F756" s="12">
        <f>VLOOKUP(A756,Dengue!$1:$1048576,10,FALSE)</f>
        <v>0</v>
      </c>
      <c r="G756" s="12">
        <f>VLOOKUP($A756,Chik!$1:$1048576,10,FALSE)</f>
        <v>0</v>
      </c>
      <c r="H756" s="12">
        <f>VLOOKUP($A756,zika!$1:$1048576,10,FALSE)</f>
        <v>0</v>
      </c>
      <c r="I756" s="12">
        <f>H756+F756+G756</f>
        <v>0</v>
      </c>
      <c r="J756" s="11">
        <v>4709</v>
      </c>
      <c r="K756" s="58" t="s">
        <v>1121</v>
      </c>
      <c r="L756" s="8">
        <f>I756/J756*100000</f>
        <v>0</v>
      </c>
      <c r="M756" s="7" t="str">
        <f>IF(L756=0,"Silencioso",IF(AND(L756&gt;0,L756&lt;100),"Baixa",IF(AND(L756&gt;=100,L756&lt;300),"Média",IF(AND(L756&gt;=300,L756&lt;500),"Alta",IF(L756&gt;=500,"Muito Alta","Avaliar")))))</f>
        <v>Silencioso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21" ht="15.75" x14ac:dyDescent="0.25">
      <c r="A757" s="42">
        <v>752</v>
      </c>
      <c r="B757" s="7">
        <v>316410</v>
      </c>
      <c r="C757" s="17" t="s">
        <v>1110</v>
      </c>
      <c r="D757" s="36" t="s">
        <v>22</v>
      </c>
      <c r="E757" s="36" t="s">
        <v>762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>H757+F757+G757</f>
        <v>0</v>
      </c>
      <c r="J757" s="11">
        <v>5291</v>
      </c>
      <c r="K757" s="58" t="s">
        <v>1121</v>
      </c>
      <c r="L757" s="8">
        <f>I757/J757*100000</f>
        <v>0</v>
      </c>
      <c r="M757" s="7" t="str">
        <f>IF(L757=0,"Silencioso",IF(AND(L757&gt;0,L757&lt;100),"Baixa",IF(AND(L757&gt;=100,L757&lt;300),"Média",IF(AND(L757&gt;=300,L757&lt;500),"Alta",IF(L757&gt;=500,"Muito Alta","Avaliar")))))</f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21" ht="15.75" x14ac:dyDescent="0.25">
      <c r="A758" s="42">
        <v>753</v>
      </c>
      <c r="B758" s="7">
        <v>316400</v>
      </c>
      <c r="C758" s="17" t="s">
        <v>1109</v>
      </c>
      <c r="D758" s="36" t="s">
        <v>17</v>
      </c>
      <c r="E758" s="36" t="s">
        <v>763</v>
      </c>
      <c r="F758" s="12">
        <f>VLOOKUP(A758,Dengue!$1:$1048576,10,FALSE)</f>
        <v>97</v>
      </c>
      <c r="G758" s="12">
        <f>VLOOKUP($A758,Chik!$1:$1048576,10,FALSE)</f>
        <v>2</v>
      </c>
      <c r="H758" s="12">
        <f>VLOOKUP($A758,zika!$1:$1048576,10,FALSE)</f>
        <v>0</v>
      </c>
      <c r="I758" s="12">
        <f>H758+F758+G758</f>
        <v>99</v>
      </c>
      <c r="J758" s="11">
        <v>7858</v>
      </c>
      <c r="K758" s="58" t="s">
        <v>1121</v>
      </c>
      <c r="L758" s="8">
        <f>I758/J758*100000</f>
        <v>1259.8625604479512</v>
      </c>
      <c r="M758" s="7" t="str">
        <f>IF(L758=0,"Silencioso",IF(AND(L758&gt;0,L758&lt;100),"Baixa",IF(AND(L758&gt;=100,L758&lt;300),"Média",IF(AND(L758&gt;=300,L758&lt;500),"Alta",IF(L758&gt;=500,"Muito Alta","Avaliar")))))</f>
        <v>Muito Alta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10"/>
      <c r="T758" s="10"/>
      <c r="U758" s="10"/>
    </row>
    <row r="759" spans="1:21" ht="15.75" x14ac:dyDescent="0.25">
      <c r="A759" s="42">
        <v>754</v>
      </c>
      <c r="B759" s="7">
        <v>316420</v>
      </c>
      <c r="C759" s="17" t="s">
        <v>1118</v>
      </c>
      <c r="D759" s="36" t="s">
        <v>121</v>
      </c>
      <c r="E759" s="36" t="s">
        <v>764</v>
      </c>
      <c r="F759" s="12">
        <f>VLOOKUP(A759,Dengue!$1:$1048576,10,FALSE)</f>
        <v>1</v>
      </c>
      <c r="G759" s="12">
        <f>VLOOKUP($A759,Chik!$1:$1048576,10,FALSE)</f>
        <v>0</v>
      </c>
      <c r="H759" s="12">
        <f>VLOOKUP($A759,zika!$1:$1048576,10,FALSE)</f>
        <v>0</v>
      </c>
      <c r="I759" s="12">
        <f>H759+F759+G759</f>
        <v>1</v>
      </c>
      <c r="J759" s="11">
        <v>12139</v>
      </c>
      <c r="K759" s="58" t="s">
        <v>1121</v>
      </c>
      <c r="L759" s="8">
        <f>I759/J759*100000</f>
        <v>8.237910865804432</v>
      </c>
      <c r="M759" s="7" t="str">
        <f>IF(L759=0,"Silencioso",IF(AND(L759&gt;0,L759&lt;100),"Baixa",IF(AND(L759&gt;=100,L759&lt;300),"Média",IF(AND(L759&gt;=300,L759&lt;500),"Alta",IF(L759&gt;=500,"Muito Alta","Avaliar")))))</f>
        <v>Baixa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21" ht="15.75" x14ac:dyDescent="0.25">
      <c r="A760" s="42">
        <v>755</v>
      </c>
      <c r="B760" s="7">
        <v>316430</v>
      </c>
      <c r="C760" s="17" t="s">
        <v>1114</v>
      </c>
      <c r="D760" s="36" t="s">
        <v>45</v>
      </c>
      <c r="E760" s="36" t="s">
        <v>765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>H760+F760+G760</f>
        <v>0</v>
      </c>
      <c r="J760" s="11">
        <v>7026</v>
      </c>
      <c r="K760" s="58" t="s">
        <v>1121</v>
      </c>
      <c r="L760" s="8">
        <f>I760/J760*100000</f>
        <v>0</v>
      </c>
      <c r="M760" s="7" t="str">
        <f>IF(L760=0,"Silencioso",IF(AND(L760&gt;0,L760&lt;100),"Baixa",IF(AND(L760&gt;=100,L760&lt;300),"Média",IF(AND(L760&gt;=300,L760&lt;500),"Alta",IF(L760&gt;=500,"Muito Alta","Avaliar")))))</f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21" ht="15.75" x14ac:dyDescent="0.25">
      <c r="A761" s="42">
        <v>756</v>
      </c>
      <c r="B761" s="7">
        <v>316440</v>
      </c>
      <c r="C761" s="17" t="s">
        <v>1114</v>
      </c>
      <c r="D761" s="36" t="s">
        <v>36</v>
      </c>
      <c r="E761" s="36" t="s">
        <v>766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>H761+F761+G761</f>
        <v>0</v>
      </c>
      <c r="J761" s="11">
        <v>5455</v>
      </c>
      <c r="K761" s="58" t="s">
        <v>1121</v>
      </c>
      <c r="L761" s="8">
        <f>I761/J761*100000</f>
        <v>0</v>
      </c>
      <c r="M761" s="7" t="str">
        <f>IF(L761=0,"Silencioso",IF(AND(L761&gt;0,L761&lt;100),"Baixa",IF(AND(L761&gt;=100,L761&lt;300),"Média",IF(AND(L761&gt;=300,L761&lt;500),"Alta",IF(L761&gt;=500,"Muito Alta","Avaliar")))))</f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21" ht="15.75" x14ac:dyDescent="0.25">
      <c r="A762" s="42">
        <v>757</v>
      </c>
      <c r="B762" s="7">
        <v>316443</v>
      </c>
      <c r="C762" s="17" t="s">
        <v>1115</v>
      </c>
      <c r="D762" s="36" t="s">
        <v>62</v>
      </c>
      <c r="E762" s="36" t="s">
        <v>767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>H762+F762+G762</f>
        <v>0</v>
      </c>
      <c r="J762" s="11">
        <v>2991</v>
      </c>
      <c r="K762" s="58" t="s">
        <v>1121</v>
      </c>
      <c r="L762" s="8">
        <f>I762/J762*100000</f>
        <v>0</v>
      </c>
      <c r="M762" s="7" t="str">
        <f>IF(L762=0,"Silencioso",IF(AND(L762&gt;0,L762&lt;100),"Baixa",IF(AND(L762&gt;=100,L762&lt;300),"Média",IF(AND(L762&gt;=300,L762&lt;500),"Alta",IF(L762&gt;=500,"Muito Alta","Avaliar")))))</f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21" ht="15.75" x14ac:dyDescent="0.25">
      <c r="A763" s="42">
        <v>758</v>
      </c>
      <c r="B763" s="7">
        <v>316447</v>
      </c>
      <c r="C763" s="17" t="s">
        <v>1110</v>
      </c>
      <c r="D763" s="36" t="s">
        <v>20</v>
      </c>
      <c r="E763" s="36" t="s">
        <v>768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>H763+F763+G763</f>
        <v>0</v>
      </c>
      <c r="J763" s="11">
        <v>6479</v>
      </c>
      <c r="K763" s="58" t="s">
        <v>1121</v>
      </c>
      <c r="L763" s="8">
        <f>I763/J763*100000</f>
        <v>0</v>
      </c>
      <c r="M763" s="7" t="str">
        <f>IF(L763=0,"Silencioso",IF(AND(L763&gt;0,L763&lt;100),"Baixa",IF(AND(L763&gt;=100,L763&lt;300),"Média",IF(AND(L763&gt;=300,L763&lt;500),"Alta",IF(L763&gt;=500,"Muito Alta","Avaliar")))))</f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21" ht="15.75" x14ac:dyDescent="0.25">
      <c r="A764" s="42">
        <v>759</v>
      </c>
      <c r="B764" s="7">
        <v>316450</v>
      </c>
      <c r="C764" s="17" t="s">
        <v>1110</v>
      </c>
      <c r="D764" s="36" t="s">
        <v>22</v>
      </c>
      <c r="E764" s="36" t="s">
        <v>769</v>
      </c>
      <c r="F764" s="12">
        <f>VLOOKUP(A764,Dengue!$1:$1048576,10,FALSE)</f>
        <v>1</v>
      </c>
      <c r="G764" s="12">
        <f>VLOOKUP($A764,Chik!$1:$1048576,10,FALSE)</f>
        <v>0</v>
      </c>
      <c r="H764" s="12">
        <f>VLOOKUP($A764,zika!$1:$1048576,10,FALSE)</f>
        <v>0</v>
      </c>
      <c r="I764" s="12">
        <f>H764+F764+G764</f>
        <v>1</v>
      </c>
      <c r="J764" s="11">
        <v>10129</v>
      </c>
      <c r="K764" s="58" t="s">
        <v>1121</v>
      </c>
      <c r="L764" s="8">
        <f>I764/J764*100000</f>
        <v>9.8726429065060728</v>
      </c>
      <c r="M764" s="7" t="str">
        <f>IF(L764=0,"Silencioso",IF(AND(L764&gt;0,L764&lt;100),"Baixa",IF(AND(L764&gt;=100,L764&lt;300),"Média",IF(AND(L764&gt;=300,L764&lt;500),"Alta",IF(L764&gt;=500,"Muito Alta","Avaliar")))))</f>
        <v>Baixa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21" ht="15.75" x14ac:dyDescent="0.25">
      <c r="A765" s="42">
        <v>760</v>
      </c>
      <c r="B765" s="7">
        <v>316460</v>
      </c>
      <c r="C765" s="17" t="s">
        <v>1112</v>
      </c>
      <c r="D765" s="36" t="s">
        <v>26</v>
      </c>
      <c r="E765" s="36" t="s">
        <v>770</v>
      </c>
      <c r="F765" s="12">
        <f>VLOOKUP(A765,Dengue!$1:$1048576,10,FALSE)</f>
        <v>4</v>
      </c>
      <c r="G765" s="12">
        <f>VLOOKUP($A765,Chik!$1:$1048576,10,FALSE)</f>
        <v>0</v>
      </c>
      <c r="H765" s="12">
        <f>VLOOKUP($A765,zika!$1:$1048576,10,FALSE)</f>
        <v>0</v>
      </c>
      <c r="I765" s="12">
        <f>H765+F765+G765</f>
        <v>4</v>
      </c>
      <c r="J765" s="11">
        <v>6684</v>
      </c>
      <c r="K765" s="58" t="s">
        <v>1121</v>
      </c>
      <c r="L765" s="8">
        <f>I765/J765*100000</f>
        <v>59.844404548174744</v>
      </c>
      <c r="M765" s="7" t="str">
        <f>IF(L765=0,"Silencioso",IF(AND(L765&gt;0,L765&lt;100),"Baixa",IF(AND(L765&gt;=100,L765&lt;300),"Média",IF(AND(L765&gt;=300,L765&lt;500),"Alta",IF(L765&gt;=500,"Muito Alta","Avaliar")))))</f>
        <v>Baixa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21" ht="15.75" x14ac:dyDescent="0.25">
      <c r="A766" s="42">
        <v>761</v>
      </c>
      <c r="B766" s="7">
        <v>316470</v>
      </c>
      <c r="C766" s="17" t="s">
        <v>1114</v>
      </c>
      <c r="D766" s="36" t="s">
        <v>45</v>
      </c>
      <c r="E766" s="36" t="s">
        <v>771</v>
      </c>
      <c r="F766" s="12">
        <f>VLOOKUP(A766,Dengue!$1:$1048576,10,FALSE)</f>
        <v>22</v>
      </c>
      <c r="G766" s="12">
        <f>VLOOKUP($A766,Chik!$1:$1048576,10,FALSE)</f>
        <v>0</v>
      </c>
      <c r="H766" s="12">
        <f>VLOOKUP($A766,zika!$1:$1048576,10,FALSE)</f>
        <v>0</v>
      </c>
      <c r="I766" s="12">
        <f>H766+F766+G766</f>
        <v>22</v>
      </c>
      <c r="J766" s="11">
        <v>70450</v>
      </c>
      <c r="K766" s="58" t="s">
        <v>1123</v>
      </c>
      <c r="L766" s="8">
        <f>I766/J766*100000</f>
        <v>31.227821149751598</v>
      </c>
      <c r="M766" s="7" t="str">
        <f>IF(L766=0,"Silencioso",IF(AND(L766&gt;0,L766&lt;100),"Baixa",IF(AND(L766&gt;=100,L766&lt;300),"Média",IF(AND(L766&gt;=300,L766&lt;500),"Alta",IF(L766&gt;=500,"Muito Alta","Avaliar")))))</f>
        <v>Baixa</v>
      </c>
      <c r="N766" s="7">
        <f>VLOOKUP($B766,LIRAa!$1:$1048576,3,FALSE)</f>
        <v>2</v>
      </c>
      <c r="O766" s="7">
        <f>VLOOKUP($B766,LIRAa!$1:$1048576,4,FALSE)</f>
        <v>2.1</v>
      </c>
      <c r="P766" s="7">
        <f>VLOOKUP($B766,LIRAa!$1:$1048576,5,FALSE)</f>
        <v>2.1</v>
      </c>
      <c r="S766" s="38"/>
    </row>
    <row r="767" spans="1:21" ht="15.75" x14ac:dyDescent="0.25">
      <c r="A767" s="42">
        <v>762</v>
      </c>
      <c r="B767" s="7">
        <v>316480</v>
      </c>
      <c r="C767" s="17" t="s">
        <v>1108</v>
      </c>
      <c r="D767" s="36" t="s">
        <v>90</v>
      </c>
      <c r="E767" s="36" t="s">
        <v>772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>H767+F767+G767</f>
        <v>0</v>
      </c>
      <c r="J767" s="11">
        <v>1520</v>
      </c>
      <c r="K767" s="58" t="s">
        <v>1121</v>
      </c>
      <c r="L767" s="8">
        <f>I767/J767*100000</f>
        <v>0</v>
      </c>
      <c r="M767" s="7" t="str">
        <f>IF(L767=0,"Silencioso",IF(AND(L767&gt;0,L767&lt;100),"Baixa",IF(AND(L767&gt;=100,L767&lt;300),"Média",IF(AND(L767&gt;=300,L767&lt;500),"Alta",IF(L767&gt;=500,"Muito Alta","Avaliar")))))</f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21" ht="15.75" x14ac:dyDescent="0.25">
      <c r="A768" s="42">
        <v>763</v>
      </c>
      <c r="B768" s="7">
        <v>316490</v>
      </c>
      <c r="C768" s="17" t="s">
        <v>1114</v>
      </c>
      <c r="D768" s="36" t="s">
        <v>33</v>
      </c>
      <c r="E768" s="36" t="s">
        <v>773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>H768+F768+G768</f>
        <v>0</v>
      </c>
      <c r="J768" s="11">
        <v>2231</v>
      </c>
      <c r="K768" s="58" t="s">
        <v>1121</v>
      </c>
      <c r="L768" s="8">
        <f>I768/J768*100000</f>
        <v>0</v>
      </c>
      <c r="M768" s="7" t="str">
        <f>IF(L768=0,"Silencioso",IF(AND(L768&gt;0,L768&lt;100),"Baixa",IF(AND(L768&gt;=100,L768&lt;300),"Média",IF(AND(L768&gt;=300,L768&lt;500),"Alta",IF(L768&gt;=500,"Muito Alta","Avaliar")))))</f>
        <v>Silencioso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19" ht="15.75" x14ac:dyDescent="0.25">
      <c r="A769" s="42">
        <v>764</v>
      </c>
      <c r="B769" s="7">
        <v>316500</v>
      </c>
      <c r="C769" s="17" t="s">
        <v>1116</v>
      </c>
      <c r="D769" s="36" t="s">
        <v>94</v>
      </c>
      <c r="E769" s="36" t="s">
        <v>774</v>
      </c>
      <c r="F769" s="12">
        <f>VLOOKUP(A769,Dengue!$1:$1048576,10,FALSE)</f>
        <v>8</v>
      </c>
      <c r="G769" s="12">
        <f>VLOOKUP($A769,Chik!$1:$1048576,10,FALSE)</f>
        <v>5</v>
      </c>
      <c r="H769" s="12">
        <f>VLOOKUP($A769,zika!$1:$1048576,10,FALSE)</f>
        <v>0</v>
      </c>
      <c r="I769" s="12">
        <f>H769+F769+G769</f>
        <v>13</v>
      </c>
      <c r="J769" s="11">
        <v>10922</v>
      </c>
      <c r="K769" s="58" t="s">
        <v>1121</v>
      </c>
      <c r="L769" s="8">
        <f>I769/J769*100000</f>
        <v>119.02581944698773</v>
      </c>
      <c r="M769" s="7" t="str">
        <f>IF(L769=0,"Silencioso",IF(AND(L769&gt;0,L769&lt;100),"Baixa",IF(AND(L769&gt;=100,L769&lt;300),"Média",IF(AND(L769&gt;=300,L769&lt;500),"Alta",IF(L769&gt;=500,"Muito Alta","Avaliar")))))</f>
        <v>Média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19" ht="15.75" x14ac:dyDescent="0.25">
      <c r="A770" s="42">
        <v>765</v>
      </c>
      <c r="B770" s="7">
        <v>316510</v>
      </c>
      <c r="C770" s="17" t="s">
        <v>1114</v>
      </c>
      <c r="D770" s="36" t="s">
        <v>45</v>
      </c>
      <c r="E770" s="36" t="s">
        <v>775</v>
      </c>
      <c r="F770" s="12">
        <f>VLOOKUP(A770,Dengue!$1:$1048576,10,FALSE)</f>
        <v>1</v>
      </c>
      <c r="G770" s="12">
        <f>VLOOKUP($A770,Chik!$1:$1048576,10,FALSE)</f>
        <v>0</v>
      </c>
      <c r="H770" s="12">
        <f>VLOOKUP($A770,zika!$1:$1048576,10,FALSE)</f>
        <v>0</v>
      </c>
      <c r="I770" s="12">
        <f>H770+F770+G770</f>
        <v>1</v>
      </c>
      <c r="J770" s="11">
        <v>7042</v>
      </c>
      <c r="K770" s="58" t="s">
        <v>1121</v>
      </c>
      <c r="L770" s="8">
        <f>I770/J770*100000</f>
        <v>14.200511218403863</v>
      </c>
      <c r="M770" s="7" t="str">
        <f>IF(L770=0,"Silencioso",IF(AND(L770&gt;0,L770&lt;100),"Baixa",IF(AND(L770&gt;=100,L770&lt;300),"Média",IF(AND(L770&gt;=300,L770&lt;500),"Alta",IF(L770&gt;=500,"Muito Alta","Avaliar")))))</f>
        <v>Baixa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19" ht="15.75" x14ac:dyDescent="0.25">
      <c r="A771" s="42">
        <v>766</v>
      </c>
      <c r="B771" s="7">
        <v>316520</v>
      </c>
      <c r="C771" s="17" t="s">
        <v>1114</v>
      </c>
      <c r="D771" s="36" t="s">
        <v>33</v>
      </c>
      <c r="E771" s="36" t="s">
        <v>865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>H771+F771+G771</f>
        <v>0</v>
      </c>
      <c r="J771" s="11">
        <v>7056</v>
      </c>
      <c r="K771" s="58" t="s">
        <v>1121</v>
      </c>
      <c r="L771" s="8">
        <f>I771/J771*100000</f>
        <v>0</v>
      </c>
      <c r="M771" s="7" t="str">
        <f>IF(L771=0,"Silencioso",IF(AND(L771&gt;0,L771&lt;100),"Baixa",IF(AND(L771&gt;=100,L771&lt;300),"Média",IF(AND(L771&gt;=300,L771&lt;500),"Alta",IF(L771&gt;=500,"Muito Alta","Avaliar")))))</f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19" ht="15.75" x14ac:dyDescent="0.25">
      <c r="A772" s="42">
        <v>767</v>
      </c>
      <c r="B772" s="7">
        <v>316530</v>
      </c>
      <c r="C772" s="17" t="s">
        <v>1116</v>
      </c>
      <c r="D772" s="36" t="s">
        <v>94</v>
      </c>
      <c r="E772" s="36" t="s">
        <v>776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>H772+F772+G772</f>
        <v>0</v>
      </c>
      <c r="J772" s="11">
        <v>7687</v>
      </c>
      <c r="K772" s="58" t="s">
        <v>1121</v>
      </c>
      <c r="L772" s="8">
        <f>I772/J772*100000</f>
        <v>0</v>
      </c>
      <c r="M772" s="7" t="str">
        <f>IF(L772=0,"Silencioso",IF(AND(L772&gt;0,L772&lt;100),"Baixa",IF(AND(L772&gt;=100,L772&lt;300),"Média",IF(AND(L772&gt;=300,L772&lt;500),"Alta",IF(L772&gt;=500,"Muito Alta","Avaliar")))))</f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19" ht="15.75" x14ac:dyDescent="0.25">
      <c r="A773" s="42">
        <v>768</v>
      </c>
      <c r="B773" s="7">
        <v>316540</v>
      </c>
      <c r="C773" s="17" t="s">
        <v>1114</v>
      </c>
      <c r="D773" s="36" t="s">
        <v>36</v>
      </c>
      <c r="E773" s="36" t="s">
        <v>777</v>
      </c>
      <c r="F773" s="12">
        <f>VLOOKUP(A773,Dengue!$1:$1048576,10,FALSE)</f>
        <v>0</v>
      </c>
      <c r="G773" s="12">
        <f>VLOOKUP($A773,Chik!$1:$1048576,10,FALSE)</f>
        <v>0</v>
      </c>
      <c r="H773" s="12">
        <f>VLOOKUP($A773,zika!$1:$1048576,10,FALSE)</f>
        <v>0</v>
      </c>
      <c r="I773" s="12">
        <f>H773+F773+G773</f>
        <v>0</v>
      </c>
      <c r="J773" s="11">
        <v>6869</v>
      </c>
      <c r="K773" s="58" t="s">
        <v>1121</v>
      </c>
      <c r="L773" s="8">
        <f>I773/J773*100000</f>
        <v>0</v>
      </c>
      <c r="M773" s="7" t="str">
        <f>IF(L773=0,"Silencioso",IF(AND(L773&gt;0,L773&lt;100),"Baixa",IF(AND(L773&gt;=100,L773&lt;300),"Média",IF(AND(L773&gt;=300,L773&lt;500),"Alta",IF(L773&gt;=500,"Muito Alta","Avaliar")))))</f>
        <v>Silencioso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19" ht="15.75" x14ac:dyDescent="0.25">
      <c r="A774" s="42">
        <v>769</v>
      </c>
      <c r="B774" s="7">
        <v>316550</v>
      </c>
      <c r="C774" s="17" t="s">
        <v>1110</v>
      </c>
      <c r="D774" s="36" t="s">
        <v>22</v>
      </c>
      <c r="E774" s="36" t="s">
        <v>778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>H774+F774+G774</f>
        <v>0</v>
      </c>
      <c r="J774" s="11">
        <v>6236</v>
      </c>
      <c r="K774" s="58" t="s">
        <v>1121</v>
      </c>
      <c r="L774" s="8">
        <f>I774/J774*100000</f>
        <v>0</v>
      </c>
      <c r="M774" s="7" t="str">
        <f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38"/>
    </row>
    <row r="775" spans="1:19" ht="15.75" x14ac:dyDescent="0.25">
      <c r="A775" s="42">
        <v>770</v>
      </c>
      <c r="B775" s="7">
        <v>316553</v>
      </c>
      <c r="C775" s="17" t="s">
        <v>1108</v>
      </c>
      <c r="D775" s="36" t="s">
        <v>98</v>
      </c>
      <c r="E775" s="36" t="s">
        <v>779</v>
      </c>
      <c r="F775" s="12">
        <f>VLOOKUP(A775,Dengue!$1:$1048576,10,FALSE)</f>
        <v>6</v>
      </c>
      <c r="G775" s="12">
        <f>VLOOKUP($A775,Chik!$1:$1048576,10,FALSE)</f>
        <v>0</v>
      </c>
      <c r="H775" s="12">
        <f>VLOOKUP($A775,zika!$1:$1048576,10,FALSE)</f>
        <v>0</v>
      </c>
      <c r="I775" s="12">
        <f>H775+F775+G775</f>
        <v>6</v>
      </c>
      <c r="J775" s="11">
        <v>32069</v>
      </c>
      <c r="K775" s="58" t="s">
        <v>1122</v>
      </c>
      <c r="L775" s="8">
        <f>I775/J775*100000</f>
        <v>18.709657301443762</v>
      </c>
      <c r="M775" s="7" t="str">
        <f>IF(L775=0,"Silencioso",IF(AND(L775&gt;0,L775&lt;100),"Baixa",IF(AND(L775&gt;=100,L775&lt;300),"Média",IF(AND(L775&gt;=300,L775&lt;500),"Alta",IF(L775&gt;=500,"Muito Alta","Avaliar")))))</f>
        <v>Baixa</v>
      </c>
      <c r="N775" s="7">
        <f>VLOOKUP($B775,LIRAa!$1:$1048576,3,FALSE)</f>
        <v>0.7</v>
      </c>
      <c r="O775" s="7">
        <f>VLOOKUP($B775,LIRAa!$1:$1048576,4,FALSE)</f>
        <v>1.3</v>
      </c>
      <c r="P775" s="7">
        <f>VLOOKUP($B775,LIRAa!$1:$1048576,5,FALSE)</f>
        <v>2.6</v>
      </c>
      <c r="S775" s="38"/>
    </row>
    <row r="776" spans="1:19" ht="15.75" x14ac:dyDescent="0.25">
      <c r="A776" s="42">
        <v>771</v>
      </c>
      <c r="B776" s="7">
        <v>316556</v>
      </c>
      <c r="C776" s="17" t="s">
        <v>1109</v>
      </c>
      <c r="D776" s="36" t="s">
        <v>17</v>
      </c>
      <c r="E776" s="36" t="s">
        <v>780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>H776+F776+G776</f>
        <v>0</v>
      </c>
      <c r="J776" s="11">
        <v>2661</v>
      </c>
      <c r="K776" s="58" t="s">
        <v>1121</v>
      </c>
      <c r="L776" s="8">
        <f>I776/J776*100000</f>
        <v>0</v>
      </c>
      <c r="M776" s="7" t="str">
        <f>IF(L776=0,"Silencioso",IF(AND(L776&gt;0,L776&lt;100),"Baixa",IF(AND(L776&gt;=100,L776&lt;300),"Média",IF(AND(L776&gt;=300,L776&lt;500),"Alta",IF(L776&gt;=500,"Muito Alta","Avaliar")))))</f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19" ht="15.75" x14ac:dyDescent="0.25">
      <c r="A777" s="42">
        <v>772</v>
      </c>
      <c r="B777" s="7">
        <v>316557</v>
      </c>
      <c r="C777" s="17" t="s">
        <v>1114</v>
      </c>
      <c r="D777" s="36" t="s">
        <v>36</v>
      </c>
      <c r="E777" s="36" t="s">
        <v>781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>H777+F777+G777</f>
        <v>0</v>
      </c>
      <c r="J777" s="11">
        <v>5352</v>
      </c>
      <c r="K777" s="58" t="s">
        <v>1121</v>
      </c>
      <c r="L777" s="8">
        <f>I777/J777*100000</f>
        <v>0</v>
      </c>
      <c r="M777" s="7" t="str">
        <f>IF(L777=0,"Silencioso",IF(AND(L777&gt;0,L777&lt;100),"Baixa",IF(AND(L777&gt;=100,L777&lt;300),"Média",IF(AND(L777&gt;=300,L777&lt;500),"Alta",IF(L777&gt;=500,"Muito Alta","Avaliar")))))</f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19" ht="15.75" x14ac:dyDescent="0.25">
      <c r="A778" s="42">
        <v>773</v>
      </c>
      <c r="B778" s="7">
        <v>316560</v>
      </c>
      <c r="C778" s="17" t="s">
        <v>1115</v>
      </c>
      <c r="D778" s="36" t="s">
        <v>57</v>
      </c>
      <c r="E778" s="36" t="s">
        <v>782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>H778+F778+G778</f>
        <v>0</v>
      </c>
      <c r="J778" s="11">
        <v>2007</v>
      </c>
      <c r="K778" s="58" t="s">
        <v>1121</v>
      </c>
      <c r="L778" s="8">
        <f>I778/J778*100000</f>
        <v>0</v>
      </c>
      <c r="M778" s="7" t="str">
        <f>IF(L778=0,"Silencioso",IF(AND(L778&gt;0,L778&lt;100),"Baixa",IF(AND(L778&gt;=100,L778&lt;300),"Média",IF(AND(L778&gt;=300,L778&lt;500),"Alta",IF(L778&gt;=500,"Muito Alta","Avaliar")))))</f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19" ht="15.75" x14ac:dyDescent="0.25">
      <c r="A779" s="42">
        <v>774</v>
      </c>
      <c r="B779" s="7">
        <v>316570</v>
      </c>
      <c r="C779" s="17" t="s">
        <v>1115</v>
      </c>
      <c r="D779" s="36" t="s">
        <v>62</v>
      </c>
      <c r="E779" s="36" t="s">
        <v>783</v>
      </c>
      <c r="F779" s="12">
        <f>VLOOKUP(A779,Dengue!$1:$1048576,10,FALSE)</f>
        <v>2</v>
      </c>
      <c r="G779" s="12">
        <f>VLOOKUP($A779,Chik!$1:$1048576,10,FALSE)</f>
        <v>0</v>
      </c>
      <c r="H779" s="12">
        <f>VLOOKUP($A779,zika!$1:$1048576,10,FALSE)</f>
        <v>0</v>
      </c>
      <c r="I779" s="12">
        <f>H779+F779+G779</f>
        <v>2</v>
      </c>
      <c r="J779" s="11">
        <v>7764</v>
      </c>
      <c r="K779" s="58" t="s">
        <v>1121</v>
      </c>
      <c r="L779" s="8">
        <f>I779/J779*100000</f>
        <v>25.759917568263784</v>
      </c>
      <c r="M779" s="7" t="str">
        <f>IF(L779=0,"Silencioso",IF(AND(L779&gt;0,L779&lt;100),"Baixa",IF(AND(L779&gt;=100,L779&lt;300),"Média",IF(AND(L779&gt;=300,L779&lt;500),"Alta",IF(L779&gt;=500,"Muito Alta","Avaliar")))))</f>
        <v>Baixa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19" ht="15.75" x14ac:dyDescent="0.25">
      <c r="A780" s="42">
        <v>775</v>
      </c>
      <c r="B780" s="7">
        <v>316580</v>
      </c>
      <c r="C780" s="17" t="s">
        <v>1114</v>
      </c>
      <c r="D780" s="36" t="s">
        <v>36</v>
      </c>
      <c r="E780" s="36" t="s">
        <v>784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>H780+F780+G780</f>
        <v>0</v>
      </c>
      <c r="J780" s="11">
        <v>1545</v>
      </c>
      <c r="K780" s="58" t="s">
        <v>1121</v>
      </c>
      <c r="L780" s="8">
        <f>I780/J780*100000</f>
        <v>0</v>
      </c>
      <c r="M780" s="7" t="str">
        <f>IF(L780=0,"Silencioso",IF(AND(L780&gt;0,L780&lt;100),"Baixa",IF(AND(L780&gt;=100,L780&lt;300),"Média",IF(AND(L780&gt;=300,L780&lt;500),"Alta",IF(L780&gt;=500,"Muito Alta","Avaliar")))))</f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19" ht="15.75" x14ac:dyDescent="0.25">
      <c r="A781" s="42">
        <v>776</v>
      </c>
      <c r="B781" s="7">
        <v>316590</v>
      </c>
      <c r="C781" s="17" t="s">
        <v>432</v>
      </c>
      <c r="D781" s="36" t="s">
        <v>53</v>
      </c>
      <c r="E781" s="36" t="s">
        <v>785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>H781+F781+G781</f>
        <v>0</v>
      </c>
      <c r="J781" s="11">
        <v>4209</v>
      </c>
      <c r="K781" s="58" t="s">
        <v>1121</v>
      </c>
      <c r="L781" s="8">
        <f>I781/J781*100000</f>
        <v>0</v>
      </c>
      <c r="M781" s="7" t="str">
        <f>IF(L781=0,"Silencioso",IF(AND(L781&gt;0,L781&lt;100),"Baixa",IF(AND(L781&gt;=100,L781&lt;300),"Média",IF(AND(L781&gt;=300,L781&lt;500),"Alta",IF(L781&gt;=500,"Muito Alta","Avaliar")))))</f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19" ht="15.75" x14ac:dyDescent="0.25">
      <c r="A782" s="42">
        <v>777</v>
      </c>
      <c r="B782" s="7">
        <v>316600</v>
      </c>
      <c r="C782" s="17" t="s">
        <v>1116</v>
      </c>
      <c r="D782" s="36" t="s">
        <v>41</v>
      </c>
      <c r="E782" s="36" t="s">
        <v>786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>H782+F782+G782</f>
        <v>0</v>
      </c>
      <c r="J782" s="11">
        <v>5786</v>
      </c>
      <c r="K782" s="58" t="s">
        <v>1121</v>
      </c>
      <c r="L782" s="8">
        <f>I782/J782*100000</f>
        <v>0</v>
      </c>
      <c r="M782" s="7" t="str">
        <f>IF(L782=0,"Silencioso",IF(AND(L782&gt;0,L782&lt;100),"Baixa",IF(AND(L782&gt;=100,L782&lt;300),"Média",IF(AND(L782&gt;=300,L782&lt;500),"Alta",IF(L782&gt;=500,"Muito Alta","Avaliar")))))</f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19" ht="15.75" x14ac:dyDescent="0.25">
      <c r="A783" s="42">
        <v>778</v>
      </c>
      <c r="B783" s="7">
        <v>316610</v>
      </c>
      <c r="C783" s="17" t="s">
        <v>1108</v>
      </c>
      <c r="D783" s="36" t="s">
        <v>90</v>
      </c>
      <c r="E783" s="36" t="s">
        <v>787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>H783+F783+G783</f>
        <v>0</v>
      </c>
      <c r="J783" s="11">
        <v>3527</v>
      </c>
      <c r="K783" s="58" t="s">
        <v>1121</v>
      </c>
      <c r="L783" s="8">
        <f>I783/J783*100000</f>
        <v>0</v>
      </c>
      <c r="M783" s="7" t="str">
        <f>IF(L783=0,"Silencioso",IF(AND(L783&gt;0,L783&lt;100),"Baixa",IF(AND(L783&gt;=100,L783&lt;300),"Média",IF(AND(L783&gt;=300,L783&lt;500),"Alta",IF(L783&gt;=500,"Muito Alta","Avaliar")))))</f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19" ht="15.75" x14ac:dyDescent="0.25">
      <c r="A784" s="42">
        <v>779</v>
      </c>
      <c r="B784" s="7">
        <v>316620</v>
      </c>
      <c r="C784" s="17" t="s">
        <v>1116</v>
      </c>
      <c r="D784" s="36" t="s">
        <v>41</v>
      </c>
      <c r="E784" s="36" t="s">
        <v>788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>H784+F784+G784</f>
        <v>0</v>
      </c>
      <c r="J784" s="11">
        <v>10451</v>
      </c>
      <c r="K784" s="58" t="s">
        <v>1121</v>
      </c>
      <c r="L784" s="8">
        <f>I784/J784*100000</f>
        <v>0</v>
      </c>
      <c r="M784" s="7" t="str">
        <f>IF(L784=0,"Silencioso",IF(AND(L784&gt;0,L784&lt;100),"Baixa",IF(AND(L784&gt;=100,L784&lt;300),"Média",IF(AND(L784&gt;=300,L784&lt;500),"Alta",IF(L784&gt;=500,"Muito Alta","Avaliar")))))</f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780</v>
      </c>
      <c r="B785" s="7">
        <v>316630</v>
      </c>
      <c r="C785" s="17" t="s">
        <v>1109</v>
      </c>
      <c r="D785" s="36" t="s">
        <v>17</v>
      </c>
      <c r="E785" s="36" t="s">
        <v>789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>H785+F785+G785</f>
        <v>0</v>
      </c>
      <c r="J785" s="11">
        <v>7319</v>
      </c>
      <c r="K785" s="58" t="s">
        <v>1121</v>
      </c>
      <c r="L785" s="8">
        <f>I785/J785*100000</f>
        <v>0</v>
      </c>
      <c r="M785" s="7" t="str">
        <f>IF(L785=0,"Silencioso",IF(AND(L785&gt;0,L785&lt;100),"Baixa",IF(AND(L785&gt;=100,L785&lt;300),"Média",IF(AND(L785&gt;=300,L785&lt;500),"Alta",IF(L785&gt;=500,"Muito Alta","Avaliar")))))</f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781</v>
      </c>
      <c r="B786" s="7">
        <v>316640</v>
      </c>
      <c r="C786" s="17" t="s">
        <v>1114</v>
      </c>
      <c r="D786" s="36" t="s">
        <v>33</v>
      </c>
      <c r="E786" s="36" t="s">
        <v>790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>H786+F786+G786</f>
        <v>0</v>
      </c>
      <c r="J786" s="11">
        <v>1848</v>
      </c>
      <c r="K786" s="58" t="s">
        <v>1121</v>
      </c>
      <c r="L786" s="8">
        <f>I786/J786*100000</f>
        <v>0</v>
      </c>
      <c r="M786" s="7" t="str">
        <f>IF(L786=0,"Silencioso",IF(AND(L786&gt;0,L786&lt;100),"Baixa",IF(AND(L786&gt;=100,L786&lt;300),"Média",IF(AND(L786&gt;=300,L786&lt;500),"Alta",IF(L786&gt;=500,"Muito Alta","Avaliar")))))</f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782</v>
      </c>
      <c r="B787" s="7">
        <v>316650</v>
      </c>
      <c r="C787" s="17" t="s">
        <v>1108</v>
      </c>
      <c r="D787" s="36" t="s">
        <v>53</v>
      </c>
      <c r="E787" s="36" t="s">
        <v>791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>H787+F787+G787</f>
        <v>0</v>
      </c>
      <c r="J787" s="11">
        <v>4293</v>
      </c>
      <c r="K787" s="58" t="s">
        <v>1121</v>
      </c>
      <c r="L787" s="8">
        <f>I787/J787*100000</f>
        <v>0</v>
      </c>
      <c r="M787" s="7" t="str">
        <f>IF(L787=0,"Silencioso",IF(AND(L787&gt;0,L787&lt;100),"Baixa",IF(AND(L787&gt;=100,L787&lt;300),"Média",IF(AND(L787&gt;=300,L787&lt;500),"Alta",IF(L787&gt;=500,"Muito Alta","Avaliar")))))</f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783</v>
      </c>
      <c r="B788" s="7">
        <v>316660</v>
      </c>
      <c r="C788" s="17" t="s">
        <v>1112</v>
      </c>
      <c r="D788" s="36" t="s">
        <v>26</v>
      </c>
      <c r="E788" s="36" t="s">
        <v>792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>H788+F788+G788</f>
        <v>0</v>
      </c>
      <c r="J788" s="11">
        <v>786</v>
      </c>
      <c r="K788" s="58" t="s">
        <v>1121</v>
      </c>
      <c r="L788" s="8">
        <f>I788/J788*100000</f>
        <v>0</v>
      </c>
      <c r="M788" s="7" t="str">
        <f>IF(L788=0,"Silencioso",IF(AND(L788&gt;0,L788&lt;100),"Baixa",IF(AND(L788&gt;=100,L788&lt;300),"Média",IF(AND(L788&gt;=300,L788&lt;500),"Alta",IF(L788&gt;=500,"Muito Alta","Avaliar")))))</f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784</v>
      </c>
      <c r="B789" s="7">
        <v>316680</v>
      </c>
      <c r="C789" s="17" t="s">
        <v>1117</v>
      </c>
      <c r="D789" s="36" t="s">
        <v>71</v>
      </c>
      <c r="E789" s="36" t="s">
        <v>793</v>
      </c>
      <c r="F789" s="12">
        <f>VLOOKUP(A789,Dengue!$1:$1048576,10,FALSE)</f>
        <v>0</v>
      </c>
      <c r="G789" s="12">
        <f>VLOOKUP($A789,Chik!$1:$1048576,10,FALSE)</f>
        <v>0</v>
      </c>
      <c r="H789" s="12">
        <f>VLOOKUP($A789,zika!$1:$1048576,10,FALSE)</f>
        <v>0</v>
      </c>
      <c r="I789" s="12">
        <f>H789+F789+G789</f>
        <v>0</v>
      </c>
      <c r="J789" s="11">
        <v>11493</v>
      </c>
      <c r="K789" s="58" t="s">
        <v>1121</v>
      </c>
      <c r="L789" s="8">
        <f>I789/J789*100000</f>
        <v>0</v>
      </c>
      <c r="M789" s="7" t="str">
        <f>IF(L789=0,"Silencioso",IF(AND(L789&gt;0,L789&lt;100),"Baixa",IF(AND(L789&gt;=100,L789&lt;300),"Média",IF(AND(L789&gt;=300,L789&lt;500),"Alta",IF(L789&gt;=500,"Muito Alta","Avaliar")))))</f>
        <v>Silencioso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785</v>
      </c>
      <c r="B790" s="7">
        <v>316670</v>
      </c>
      <c r="C790" s="17" t="s">
        <v>1113</v>
      </c>
      <c r="D790" s="36" t="s">
        <v>28</v>
      </c>
      <c r="E790" s="36" t="s">
        <v>794</v>
      </c>
      <c r="F790" s="12">
        <f>VLOOKUP(A790,Dengue!$1:$1048576,10,FALSE)</f>
        <v>3</v>
      </c>
      <c r="G790" s="12">
        <f>VLOOKUP($A790,Chik!$1:$1048576,10,FALSE)</f>
        <v>0</v>
      </c>
      <c r="H790" s="12">
        <f>VLOOKUP($A790,zika!$1:$1048576,10,FALSE)</f>
        <v>0</v>
      </c>
      <c r="I790" s="12">
        <f>H790+F790+G790</f>
        <v>3</v>
      </c>
      <c r="J790" s="11">
        <v>8685</v>
      </c>
      <c r="K790" s="58" t="s">
        <v>1121</v>
      </c>
      <c r="L790" s="8">
        <f>I790/J790*100000</f>
        <v>34.542314335060446</v>
      </c>
      <c r="M790" s="7" t="str">
        <f>IF(L790=0,"Silencioso",IF(AND(L790&gt;0,L790&lt;100),"Baixa",IF(AND(L790&gt;=100,L790&lt;300),"Média",IF(AND(L790&gt;=300,L790&lt;500),"Alta",IF(L790&gt;=500,"Muito Alta","Avaliar")))))</f>
        <v>Baixa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786</v>
      </c>
      <c r="B791" s="7">
        <v>316690</v>
      </c>
      <c r="C791" s="17" t="s">
        <v>1114</v>
      </c>
      <c r="D791" s="36" t="s">
        <v>40</v>
      </c>
      <c r="E791" s="36" t="s">
        <v>795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>H791+F791+G791</f>
        <v>0</v>
      </c>
      <c r="J791" s="11">
        <v>7670</v>
      </c>
      <c r="K791" s="58" t="s">
        <v>1121</v>
      </c>
      <c r="L791" s="8">
        <f>I791/J791*100000</f>
        <v>0</v>
      </c>
      <c r="M791" s="7" t="str">
        <f>IF(L791=0,"Silencioso",IF(AND(L791&gt;0,L791&lt;100),"Baixa",IF(AND(L791&gt;=100,L791&lt;300),"Média",IF(AND(L791&gt;=300,L791&lt;500),"Alta",IF(L791&gt;=500,"Muito Alta","Avaliar")))))</f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787</v>
      </c>
      <c r="B792" s="7">
        <v>316695</v>
      </c>
      <c r="C792" s="17" t="s">
        <v>1118</v>
      </c>
      <c r="D792" s="36" t="s">
        <v>102</v>
      </c>
      <c r="E792" s="36" t="s">
        <v>796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>H792+F792+G792</f>
        <v>0</v>
      </c>
      <c r="J792" s="11">
        <v>4752</v>
      </c>
      <c r="K792" s="58" t="s">
        <v>1121</v>
      </c>
      <c r="L792" s="8">
        <f>I792/J792*100000</f>
        <v>0</v>
      </c>
      <c r="M792" s="7" t="str">
        <f>IF(L792=0,"Silencioso",IF(AND(L792&gt;0,L792&lt;100),"Baixa",IF(AND(L792&gt;=100,L792&lt;300),"Média",IF(AND(L792&gt;=300,L792&lt;500),"Alta",IF(L792&gt;=500,"Muito Alta","Avaliar")))))</f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788</v>
      </c>
      <c r="B793" s="7">
        <v>316700</v>
      </c>
      <c r="C793" s="17" t="s">
        <v>1114</v>
      </c>
      <c r="D793" s="36" t="s">
        <v>33</v>
      </c>
      <c r="E793" s="36" t="s">
        <v>797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>H793+F793+G793</f>
        <v>0</v>
      </c>
      <c r="J793" s="11">
        <v>1970</v>
      </c>
      <c r="K793" s="58" t="s">
        <v>1121</v>
      </c>
      <c r="L793" s="8">
        <f>I793/J793*100000</f>
        <v>0</v>
      </c>
      <c r="M793" s="7" t="str">
        <f>IF(L793=0,"Silencioso",IF(AND(L793&gt;0,L793&lt;100),"Baixa",IF(AND(L793&gt;=100,L793&lt;300),"Média",IF(AND(L793&gt;=300,L793&lt;500),"Alta",IF(L793&gt;=500,"Muito Alta","Avaliar")))))</f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789</v>
      </c>
      <c r="B794" s="7">
        <v>316710</v>
      </c>
      <c r="C794" s="17" t="s">
        <v>432</v>
      </c>
      <c r="D794" s="36" t="s">
        <v>53</v>
      </c>
      <c r="E794" s="36" t="s">
        <v>798</v>
      </c>
      <c r="F794" s="12">
        <f>VLOOKUP(A794,Dengue!$1:$1048576,10,FALSE)</f>
        <v>0</v>
      </c>
      <c r="G794" s="12">
        <f>VLOOKUP($A794,Chik!$1:$1048576,10,FALSE)</f>
        <v>0</v>
      </c>
      <c r="H794" s="12">
        <f>VLOOKUP($A794,zika!$1:$1048576,10,FALSE)</f>
        <v>0</v>
      </c>
      <c r="I794" s="12">
        <f>H794+F794+G794</f>
        <v>0</v>
      </c>
      <c r="J794" s="11">
        <v>20993</v>
      </c>
      <c r="K794" s="58" t="s">
        <v>1121</v>
      </c>
      <c r="L794" s="8">
        <f>I794/J794*100000</f>
        <v>0</v>
      </c>
      <c r="M794" s="7" t="str">
        <f>IF(L794=0,"Silencioso",IF(AND(L794&gt;0,L794&lt;100),"Baixa",IF(AND(L794&gt;=100,L794&lt;300),"Média",IF(AND(L794&gt;=300,L794&lt;500),"Alta",IF(L794&gt;=500,"Muito Alta","Avaliar")))))</f>
        <v>Silencioso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790</v>
      </c>
      <c r="B795" s="7">
        <v>316720</v>
      </c>
      <c r="C795" s="17" t="s">
        <v>1108</v>
      </c>
      <c r="D795" s="36" t="s">
        <v>11</v>
      </c>
      <c r="E795" s="36" t="s">
        <v>11</v>
      </c>
      <c r="F795" s="12">
        <f>VLOOKUP(A795,Dengue!$1:$1048576,10,FALSE)</f>
        <v>61</v>
      </c>
      <c r="G795" s="12">
        <f>VLOOKUP($A795,Chik!$1:$1048576,10,FALSE)</f>
        <v>0</v>
      </c>
      <c r="H795" s="12">
        <f>VLOOKUP($A795,zika!$1:$1048576,10,FALSE)</f>
        <v>0</v>
      </c>
      <c r="I795" s="12">
        <f>H795+F795+G795</f>
        <v>61</v>
      </c>
      <c r="J795" s="11">
        <v>237286</v>
      </c>
      <c r="K795" s="58" t="s">
        <v>1124</v>
      </c>
      <c r="L795" s="8">
        <f>I795/J795*100000</f>
        <v>25.707374223510868</v>
      </c>
      <c r="M795" s="7" t="str">
        <f>IF(L795=0,"Silencioso",IF(AND(L795&gt;0,L795&lt;100),"Baixa",IF(AND(L795&gt;=100,L795&lt;300),"Média",IF(AND(L795&gt;=300,L795&lt;500),"Alta",IF(L795&gt;=500,"Muito Alta","Avaliar")))))</f>
        <v>Baixa</v>
      </c>
      <c r="N795" s="7">
        <f>VLOOKUP($B795,LIRAa!$1:$1048576,3,FALSE)</f>
        <v>2.4</v>
      </c>
      <c r="O795" s="7">
        <f>VLOOKUP($B795,LIRAa!$1:$1048576,4,FALSE)</f>
        <v>3.1</v>
      </c>
      <c r="P795" s="7">
        <f>VLOOKUP($B795,LIRAa!$1:$1048576,5,FALSE)</f>
        <v>3.7</v>
      </c>
      <c r="S795" s="38"/>
    </row>
    <row r="796" spans="1:19" ht="15.75" x14ac:dyDescent="0.25">
      <c r="A796" s="42">
        <v>791</v>
      </c>
      <c r="B796" s="7">
        <v>316555</v>
      </c>
      <c r="C796" s="17" t="s">
        <v>1113</v>
      </c>
      <c r="D796" s="36" t="s">
        <v>28</v>
      </c>
      <c r="E796" s="36" t="s">
        <v>799</v>
      </c>
      <c r="F796" s="12">
        <f>VLOOKUP(A796,Dengue!$1:$1048576,10,FALSE)</f>
        <v>5</v>
      </c>
      <c r="G796" s="12">
        <f>VLOOKUP($A796,Chik!$1:$1048576,10,FALSE)</f>
        <v>0</v>
      </c>
      <c r="H796" s="12">
        <f>VLOOKUP($A796,zika!$1:$1048576,10,FALSE)</f>
        <v>0</v>
      </c>
      <c r="I796" s="12">
        <f>H796+F796+G796</f>
        <v>5</v>
      </c>
      <c r="J796" s="11">
        <v>12134</v>
      </c>
      <c r="K796" s="58" t="s">
        <v>1121</v>
      </c>
      <c r="L796" s="8">
        <f>I796/J796*100000</f>
        <v>41.206527113894843</v>
      </c>
      <c r="M796" s="7" t="str">
        <f>IF(L796=0,"Silencioso",IF(AND(L796&gt;0,L796&lt;100),"Baixa",IF(AND(L796&gt;=100,L796&lt;300),"Média",IF(AND(L796&gt;=300,L796&lt;500),"Alta",IF(L796&gt;=500,"Muito Alta","Avaliar")))))</f>
        <v>Baixa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792</v>
      </c>
      <c r="B797" s="7">
        <v>316730</v>
      </c>
      <c r="C797" s="17" t="s">
        <v>1115</v>
      </c>
      <c r="D797" s="36" t="s">
        <v>62</v>
      </c>
      <c r="E797" s="36" t="s">
        <v>800</v>
      </c>
      <c r="F797" s="12">
        <f>VLOOKUP(A797,Dengue!$1:$1048576,10,FALSE)</f>
        <v>3</v>
      </c>
      <c r="G797" s="12">
        <f>VLOOKUP($A797,Chik!$1:$1048576,10,FALSE)</f>
        <v>0</v>
      </c>
      <c r="H797" s="12">
        <f>VLOOKUP($A797,zika!$1:$1048576,10,FALSE)</f>
        <v>0</v>
      </c>
      <c r="I797" s="12">
        <f>H797+F797+G797</f>
        <v>3</v>
      </c>
      <c r="J797" s="11">
        <v>2258</v>
      </c>
      <c r="K797" s="58" t="s">
        <v>1121</v>
      </c>
      <c r="L797" s="8">
        <f>I797/J797*100000</f>
        <v>132.86093888396812</v>
      </c>
      <c r="M797" s="7" t="str">
        <f>IF(L797=0,"Silencioso",IF(AND(L797&gt;0,L797&lt;100),"Baixa",IF(AND(L797&gt;=100,L797&lt;300),"Média",IF(AND(L797&gt;=300,L797&lt;500),"Alta",IF(L797&gt;=500,"Muito Alta","Avaliar")))))</f>
        <v>Média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793</v>
      </c>
      <c r="B798" s="7">
        <v>316740</v>
      </c>
      <c r="C798" s="17" t="s">
        <v>1114</v>
      </c>
      <c r="D798" s="36" t="s">
        <v>36</v>
      </c>
      <c r="E798" s="36" t="s">
        <v>801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>H798+F798+G798</f>
        <v>0</v>
      </c>
      <c r="J798" s="11">
        <v>6227</v>
      </c>
      <c r="K798" s="58" t="s">
        <v>1121</v>
      </c>
      <c r="L798" s="8">
        <f>I798/J798*100000</f>
        <v>0</v>
      </c>
      <c r="M798" s="7" t="str">
        <f>IF(L798=0,"Silencioso",IF(AND(L798&gt;0,L798&lt;100),"Baixa",IF(AND(L798&gt;=100,L798&lt;300),"Média",IF(AND(L798&gt;=300,L798&lt;500),"Alta",IF(L798&gt;=500,"Muito Alta","Avaliar")))))</f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794</v>
      </c>
      <c r="B799" s="7">
        <v>316750</v>
      </c>
      <c r="C799" s="17" t="s">
        <v>1115</v>
      </c>
      <c r="D799" s="36" t="s">
        <v>57</v>
      </c>
      <c r="E799" s="36" t="s">
        <v>802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>H799+F799+G799</f>
        <v>0</v>
      </c>
      <c r="J799" s="11">
        <v>2612</v>
      </c>
      <c r="K799" s="58" t="s">
        <v>1121</v>
      </c>
      <c r="L799" s="8">
        <f>I799/J799*100000</f>
        <v>0</v>
      </c>
      <c r="M799" s="7" t="str">
        <f>IF(L799=0,"Silencioso",IF(AND(L799&gt;0,L799&lt;100),"Baixa",IF(AND(L799&gt;=100,L799&lt;300),"Média",IF(AND(L799&gt;=300,L799&lt;500),"Alta",IF(L799&gt;=500,"Muito Alta","Avaliar")))))</f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795</v>
      </c>
      <c r="B800" s="7">
        <v>316760</v>
      </c>
      <c r="C800" s="17" t="s">
        <v>1109</v>
      </c>
      <c r="D800" s="36" t="s">
        <v>14</v>
      </c>
      <c r="E800" s="36" t="s">
        <v>803</v>
      </c>
      <c r="F800" s="12">
        <f>VLOOKUP(A800,Dengue!$1:$1048576,10,FALSE)</f>
        <v>0</v>
      </c>
      <c r="G800" s="12">
        <f>VLOOKUP($A800,Chik!$1:$1048576,10,FALSE)</f>
        <v>0</v>
      </c>
      <c r="H800" s="12">
        <f>VLOOKUP($A800,zika!$1:$1048576,10,FALSE)</f>
        <v>0</v>
      </c>
      <c r="I800" s="12">
        <f>H800+F800+G800</f>
        <v>0</v>
      </c>
      <c r="J800" s="11">
        <v>19528</v>
      </c>
      <c r="K800" s="58" t="s">
        <v>1121</v>
      </c>
      <c r="L800" s="8">
        <f>I800/J800*100000</f>
        <v>0</v>
      </c>
      <c r="M800" s="7" t="str">
        <f>IF(L800=0,"Silencioso",IF(AND(L800&gt;0,L800&lt;100),"Baixa",IF(AND(L800&gt;=100,L800&lt;300),"Média",IF(AND(L800&gt;=300,L800&lt;500),"Alta",IF(L800&gt;=500,"Muito Alta","Avaliar")))))</f>
        <v>Silencioso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21" ht="15.75" x14ac:dyDescent="0.25">
      <c r="A801" s="42">
        <v>796</v>
      </c>
      <c r="B801" s="7">
        <v>316770</v>
      </c>
      <c r="C801" s="17" t="s">
        <v>1110</v>
      </c>
      <c r="D801" s="36" t="s">
        <v>22</v>
      </c>
      <c r="E801" s="36" t="s">
        <v>804</v>
      </c>
      <c r="F801" s="12">
        <f>VLOOKUP(A801,Dengue!$1:$1048576,10,FALSE)</f>
        <v>0</v>
      </c>
      <c r="G801" s="12">
        <f>VLOOKUP($A801,Chik!$1:$1048576,10,FALSE)</f>
        <v>0</v>
      </c>
      <c r="H801" s="12">
        <f>VLOOKUP($A801,zika!$1:$1048576,10,FALSE)</f>
        <v>0</v>
      </c>
      <c r="I801" s="12">
        <f>H801+F801+G801</f>
        <v>0</v>
      </c>
      <c r="J801" s="11">
        <v>5594</v>
      </c>
      <c r="K801" s="58" t="s">
        <v>1121</v>
      </c>
      <c r="L801" s="8">
        <f>I801/J801*100000</f>
        <v>0</v>
      </c>
      <c r="M801" s="7" t="str">
        <f>IF(L801=0,"Silencioso",IF(AND(L801&gt;0,L801&lt;100),"Baixa",IF(AND(L801&gt;=100,L801&lt;300),"Média",IF(AND(L801&gt;=300,L801&lt;500),"Alta",IF(L801&gt;=500,"Muito Alta","Avaliar")))))</f>
        <v>Silencioso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21" ht="15.75" x14ac:dyDescent="0.25">
      <c r="A802" s="42">
        <v>797</v>
      </c>
      <c r="B802" s="7">
        <v>316780</v>
      </c>
      <c r="C802" s="17" t="s">
        <v>1114</v>
      </c>
      <c r="D802" s="36" t="s">
        <v>33</v>
      </c>
      <c r="E802" s="36" t="s">
        <v>805</v>
      </c>
      <c r="F802" s="12">
        <f>VLOOKUP(A802,Dengue!$1:$1048576,10,FALSE)</f>
        <v>1</v>
      </c>
      <c r="G802" s="12">
        <f>VLOOKUP($A802,Chik!$1:$1048576,10,FALSE)</f>
        <v>0</v>
      </c>
      <c r="H802" s="12">
        <f>VLOOKUP($A802,zika!$1:$1048576,10,FALSE)</f>
        <v>0</v>
      </c>
      <c r="I802" s="12">
        <f>H802+F802+G802</f>
        <v>1</v>
      </c>
      <c r="J802" s="11">
        <v>6112</v>
      </c>
      <c r="K802" s="58" t="s">
        <v>1121</v>
      </c>
      <c r="L802" s="8">
        <f>I802/J802*100000</f>
        <v>16.36125654450262</v>
      </c>
      <c r="M802" s="7" t="str">
        <f>IF(L802=0,"Silencioso",IF(AND(L802&gt;0,L802&lt;100),"Baixa",IF(AND(L802&gt;=100,L802&lt;300),"Média",IF(AND(L802&gt;=300,L802&lt;500),"Alta",IF(L802&gt;=500,"Muito Alta","Avaliar")))))</f>
        <v>Baixa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21" ht="15.75" x14ac:dyDescent="0.25">
      <c r="A803" s="42">
        <v>798</v>
      </c>
      <c r="B803" s="7">
        <v>316790</v>
      </c>
      <c r="C803" s="17" t="s">
        <v>1115</v>
      </c>
      <c r="D803" s="36" t="s">
        <v>62</v>
      </c>
      <c r="E803" s="36" t="s">
        <v>806</v>
      </c>
      <c r="F803" s="12">
        <f>VLOOKUP(A803,Dengue!$1:$1048576,10,FALSE)</f>
        <v>1</v>
      </c>
      <c r="G803" s="12">
        <f>VLOOKUP($A803,Chik!$1:$1048576,10,FALSE)</f>
        <v>0</v>
      </c>
      <c r="H803" s="12">
        <f>VLOOKUP($A803,zika!$1:$1048576,10,FALSE)</f>
        <v>0</v>
      </c>
      <c r="I803" s="12">
        <f>H803+F803+G803</f>
        <v>1</v>
      </c>
      <c r="J803" s="11">
        <v>3792</v>
      </c>
      <c r="K803" s="58" t="s">
        <v>1121</v>
      </c>
      <c r="L803" s="8">
        <f>I803/J803*100000</f>
        <v>26.371308016877634</v>
      </c>
      <c r="M803" s="7" t="str">
        <f>IF(L803=0,"Silencioso",IF(AND(L803&gt;0,L803&lt;100),"Baixa",IF(AND(L803&gt;=100,L803&lt;300),"Média",IF(AND(L803&gt;=300,L803&lt;500),"Alta",IF(L803&gt;=500,"Muito Alta","Avaliar")))))</f>
        <v>Baixa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21" ht="15.75" x14ac:dyDescent="0.25">
      <c r="A804" s="42">
        <v>799</v>
      </c>
      <c r="B804" s="7">
        <v>316800</v>
      </c>
      <c r="C804" s="17" t="s">
        <v>1118</v>
      </c>
      <c r="D804" s="36" t="s">
        <v>102</v>
      </c>
      <c r="E804" s="36" t="s">
        <v>807</v>
      </c>
      <c r="F804" s="12">
        <f>VLOOKUP(A804,Dengue!$1:$1048576,10,FALSE)</f>
        <v>6</v>
      </c>
      <c r="G804" s="12">
        <f>VLOOKUP($A804,Chik!$1:$1048576,10,FALSE)</f>
        <v>0</v>
      </c>
      <c r="H804" s="12">
        <f>VLOOKUP($A804,zika!$1:$1048576,10,FALSE)</f>
        <v>0</v>
      </c>
      <c r="I804" s="12">
        <f>H804+F804+G804</f>
        <v>6</v>
      </c>
      <c r="J804" s="11">
        <v>33858</v>
      </c>
      <c r="K804" s="58" t="s">
        <v>1122</v>
      </c>
      <c r="L804" s="8">
        <f>I804/J804*100000</f>
        <v>17.721070352649299</v>
      </c>
      <c r="M804" s="7" t="str">
        <f>IF(L804=0,"Silencioso",IF(AND(L804&gt;0,L804&lt;100),"Baixa",IF(AND(L804&gt;=100,L804&lt;300),"Média",IF(AND(L804&gt;=300,L804&lt;500),"Alta",IF(L804&gt;=500,"Muito Alta","Avaliar")))))</f>
        <v>Baixa</v>
      </c>
      <c r="N804" s="7">
        <f>VLOOKUP($B804,LIRAa!$1:$1048576,3,FALSE)</f>
        <v>1</v>
      </c>
      <c r="O804" s="7">
        <f>VLOOKUP($B804,LIRAa!$1:$1048576,4,FALSE)</f>
        <v>1.7</v>
      </c>
      <c r="P804" s="7">
        <f>VLOOKUP($B804,LIRAa!$1:$1048576,5,FALSE)</f>
        <v>2.9</v>
      </c>
      <c r="S804" s="38"/>
    </row>
    <row r="805" spans="1:21" ht="15.75" x14ac:dyDescent="0.25">
      <c r="A805" s="42">
        <v>800</v>
      </c>
      <c r="B805" s="7">
        <v>316805</v>
      </c>
      <c r="C805" s="17" t="s">
        <v>1109</v>
      </c>
      <c r="D805" s="36" t="s">
        <v>14</v>
      </c>
      <c r="E805" s="36" t="s">
        <v>808</v>
      </c>
      <c r="F805" s="12">
        <f>VLOOKUP(A805,Dengue!$1:$1048576,10,FALSE)</f>
        <v>32</v>
      </c>
      <c r="G805" s="12">
        <f>VLOOKUP($A805,Chik!$1:$1048576,10,FALSE)</f>
        <v>0</v>
      </c>
      <c r="H805" s="12">
        <f>VLOOKUP($A805,zika!$1:$1048576,10,FALSE)</f>
        <v>0</v>
      </c>
      <c r="I805" s="12">
        <f>H805+F805+G805</f>
        <v>32</v>
      </c>
      <c r="J805" s="11">
        <v>3119</v>
      </c>
      <c r="K805" s="58" t="s">
        <v>1121</v>
      </c>
      <c r="L805" s="8">
        <f>I805/J805*100000</f>
        <v>1025.9698621352998</v>
      </c>
      <c r="M805" s="7" t="str">
        <f>IF(L805=0,"Silencioso",IF(AND(L805&gt;0,L805&lt;100),"Baixa",IF(AND(L805&gt;=100,L805&lt;300),"Média",IF(AND(L805&gt;=300,L805&lt;500),"Alta",IF(L805&gt;=500,"Muito Alta","Avaliar")))))</f>
        <v>Muito Alta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21" ht="15.75" x14ac:dyDescent="0.25">
      <c r="A806" s="42">
        <v>801</v>
      </c>
      <c r="B806" s="7">
        <v>316810</v>
      </c>
      <c r="C806" s="17" t="s">
        <v>1111</v>
      </c>
      <c r="D806" s="36" t="s">
        <v>24</v>
      </c>
      <c r="E806" s="36" t="s">
        <v>809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>H806+F806+G806</f>
        <v>0</v>
      </c>
      <c r="J806" s="11">
        <v>4711</v>
      </c>
      <c r="K806" s="58" t="s">
        <v>1121</v>
      </c>
      <c r="L806" s="8">
        <f>I806/J806*100000</f>
        <v>0</v>
      </c>
      <c r="M806" s="7" t="str">
        <f>IF(L806=0,"Silencioso",IF(AND(L806&gt;0,L806&lt;100),"Baixa",IF(AND(L806&gt;=100,L806&lt;300),"Média",IF(AND(L806&gt;=300,L806&lt;500),"Alta",IF(L806&gt;=500,"Muito Alta","Avaliar")))))</f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21" ht="15.75" x14ac:dyDescent="0.25">
      <c r="A807" s="42">
        <v>802</v>
      </c>
      <c r="B807" s="7">
        <v>316820</v>
      </c>
      <c r="C807" s="17" t="s">
        <v>1112</v>
      </c>
      <c r="D807" s="36" t="s">
        <v>26</v>
      </c>
      <c r="E807" s="36" t="s">
        <v>810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>H807+F807+G807</f>
        <v>0</v>
      </c>
      <c r="J807" s="11">
        <v>1879</v>
      </c>
      <c r="K807" s="58" t="s">
        <v>1121</v>
      </c>
      <c r="L807" s="8">
        <f>I807/J807*100000</f>
        <v>0</v>
      </c>
      <c r="M807" s="7" t="str">
        <f>IF(L807=0,"Silencioso",IF(AND(L807&gt;0,L807&lt;100),"Baixa",IF(AND(L807&gt;=100,L807&lt;300),"Média",IF(AND(L807&gt;=300,L807&lt;500),"Alta",IF(L807&gt;=500,"Muito Alta","Avaliar")))))</f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21" ht="15.75" x14ac:dyDescent="0.25">
      <c r="A808" s="42">
        <v>803</v>
      </c>
      <c r="B808" s="7">
        <v>316830</v>
      </c>
      <c r="C808" s="17" t="s">
        <v>1108</v>
      </c>
      <c r="D808" s="36" t="s">
        <v>98</v>
      </c>
      <c r="E808" s="36" t="s">
        <v>811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>H808+F808+G808</f>
        <v>0</v>
      </c>
      <c r="J808" s="11">
        <v>4055</v>
      </c>
      <c r="K808" s="58" t="s">
        <v>1121</v>
      </c>
      <c r="L808" s="8">
        <f>I808/J808*100000</f>
        <v>0</v>
      </c>
      <c r="M808" s="7" t="str">
        <f>IF(L808=0,"Silencioso",IF(AND(L808&gt;0,L808&lt;100),"Baixa",IF(AND(L808&gt;=100,L808&lt;300),"Média",IF(AND(L808&gt;=300,L808&lt;500),"Alta",IF(L808&gt;=500,"Muito Alta","Avaliar")))))</f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21" ht="15.75" x14ac:dyDescent="0.25">
      <c r="A809" s="42">
        <v>804</v>
      </c>
      <c r="B809" s="7">
        <v>316840</v>
      </c>
      <c r="C809" s="17" t="s">
        <v>1110</v>
      </c>
      <c r="D809" s="36" t="s">
        <v>22</v>
      </c>
      <c r="E809" s="36" t="s">
        <v>812</v>
      </c>
      <c r="F809" s="12">
        <f>VLOOKUP(A809,Dengue!$1:$1048576,10,FALSE)</f>
        <v>1</v>
      </c>
      <c r="G809" s="12">
        <f>VLOOKUP($A809,Chik!$1:$1048576,10,FALSE)</f>
        <v>0</v>
      </c>
      <c r="H809" s="12">
        <f>VLOOKUP($A809,zika!$1:$1048576,10,FALSE)</f>
        <v>0</v>
      </c>
      <c r="I809" s="12">
        <f>H809+F809+G809</f>
        <v>1</v>
      </c>
      <c r="J809" s="11">
        <v>14350</v>
      </c>
      <c r="K809" s="58" t="s">
        <v>1121</v>
      </c>
      <c r="L809" s="8">
        <f>I809/J809*100000</f>
        <v>6.968641114982578</v>
      </c>
      <c r="M809" s="7" t="str">
        <f>IF(L809=0,"Silencioso",IF(AND(L809&gt;0,L809&lt;100),"Baixa",IF(AND(L809&gt;=100,L809&lt;300),"Média",IF(AND(L809&gt;=300,L809&lt;500),"Alta",IF(L809&gt;=500,"Muito Alta","Avaliar")))))</f>
        <v>Baixa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21" ht="15.75" x14ac:dyDescent="0.25">
      <c r="A810" s="42">
        <v>805</v>
      </c>
      <c r="B810" s="7">
        <v>316850</v>
      </c>
      <c r="C810" s="17" t="s">
        <v>1109</v>
      </c>
      <c r="D810" s="36" t="s">
        <v>17</v>
      </c>
      <c r="E810" s="36" t="s">
        <v>813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>H810+F810+G810</f>
        <v>0</v>
      </c>
      <c r="J810" s="11">
        <v>11650</v>
      </c>
      <c r="K810" s="58" t="s">
        <v>1121</v>
      </c>
      <c r="L810" s="8">
        <f>I810/J810*100000</f>
        <v>0</v>
      </c>
      <c r="M810" s="7" t="str">
        <f>IF(L810=0,"Silencioso",IF(AND(L810&gt;0,L810&lt;100),"Baixa",IF(AND(L810&gt;=100,L810&lt;300),"Média",IF(AND(L810&gt;=300,L810&lt;500),"Alta",IF(L810&gt;=500,"Muito Alta","Avaliar")))))</f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21" ht="15.75" x14ac:dyDescent="0.25">
      <c r="A811" s="42">
        <v>806</v>
      </c>
      <c r="B811" s="7">
        <v>316860</v>
      </c>
      <c r="C811" s="17" t="s">
        <v>1113</v>
      </c>
      <c r="D811" s="36" t="s">
        <v>28</v>
      </c>
      <c r="E811" s="36" t="s">
        <v>28</v>
      </c>
      <c r="F811" s="12">
        <f>VLOOKUP(A811,Dengue!$1:$1048576,10,FALSE)</f>
        <v>51</v>
      </c>
      <c r="G811" s="12">
        <f>VLOOKUP($A811,Chik!$1:$1048576,10,FALSE)</f>
        <v>0</v>
      </c>
      <c r="H811" s="12">
        <f>VLOOKUP($A811,zika!$1:$1048576,10,FALSE)</f>
        <v>0</v>
      </c>
      <c r="I811" s="12">
        <f>H811+F811+G811</f>
        <v>51</v>
      </c>
      <c r="J811" s="11">
        <v>140235</v>
      </c>
      <c r="K811" s="58" t="s">
        <v>1124</v>
      </c>
      <c r="L811" s="8">
        <f>I811/J811*100000</f>
        <v>36.367525938603059</v>
      </c>
      <c r="M811" s="7" t="str">
        <f>IF(L811=0,"Silencioso",IF(AND(L811&gt;0,L811&lt;100),"Baixa",IF(AND(L811&gt;=100,L811&lt;300),"Média",IF(AND(L811&gt;=300,L811&lt;500),"Alta",IF(L811&gt;=500,"Muito Alta","Avaliar")))))</f>
        <v>Baixa</v>
      </c>
      <c r="N811" s="7">
        <f>VLOOKUP($B811,LIRAa!$1:$1048576,3,FALSE)</f>
        <v>1.3</v>
      </c>
      <c r="O811" s="7">
        <f>VLOOKUP($B811,LIRAa!$1:$1048576,4,FALSE)</f>
        <v>2.8</v>
      </c>
      <c r="P811" s="7">
        <f>VLOOKUP($B811,LIRAa!$1:$1048576,5,FALSE)</f>
        <v>1.8</v>
      </c>
      <c r="S811" s="38"/>
    </row>
    <row r="812" spans="1:21" ht="15.75" x14ac:dyDescent="0.25">
      <c r="A812" s="42">
        <v>807</v>
      </c>
      <c r="B812" s="7">
        <v>316870</v>
      </c>
      <c r="C812" s="17" t="s">
        <v>1110</v>
      </c>
      <c r="D812" s="36" t="s">
        <v>20</v>
      </c>
      <c r="E812" s="36" t="s">
        <v>814</v>
      </c>
      <c r="F812" s="12">
        <f>VLOOKUP(A812,Dengue!$1:$1048576,10,FALSE)</f>
        <v>47</v>
      </c>
      <c r="G812" s="12">
        <f>VLOOKUP($A812,Chik!$1:$1048576,10,FALSE)</f>
        <v>2</v>
      </c>
      <c r="H812" s="12">
        <f>VLOOKUP($A812,zika!$1:$1048576,10,FALSE)</f>
        <v>2</v>
      </c>
      <c r="I812" s="12">
        <f>H812+F812+G812</f>
        <v>51</v>
      </c>
      <c r="J812" s="11">
        <v>89090</v>
      </c>
      <c r="K812" s="58" t="s">
        <v>1123</v>
      </c>
      <c r="L812" s="8">
        <f>I812/J812*100000</f>
        <v>57.245482096756085</v>
      </c>
      <c r="M812" s="7" t="str">
        <f>IF(L812=0,"Silencioso",IF(AND(L812&gt;0,L812&lt;100),"Baixa",IF(AND(L812&gt;=100,L812&lt;300),"Média",IF(AND(L812&gt;=300,L812&lt;500),"Alta",IF(L812&gt;=500,"Muito Alta","Avaliar")))))</f>
        <v>Baixa</v>
      </c>
      <c r="N812" s="7">
        <f>VLOOKUP($B812,LIRAa!$1:$1048576,3,FALSE)</f>
        <v>2.5</v>
      </c>
      <c r="O812" s="7">
        <f>VLOOKUP($B812,LIRAa!$1:$1048576,4,FALSE)</f>
        <v>2.6</v>
      </c>
      <c r="P812" s="7">
        <f>VLOOKUP($B812,LIRAa!$1:$1048576,5,FALSE)</f>
        <v>3</v>
      </c>
      <c r="S812" s="38"/>
    </row>
    <row r="813" spans="1:21" ht="15.75" x14ac:dyDescent="0.25">
      <c r="A813" s="42">
        <v>808</v>
      </c>
      <c r="B813" s="7">
        <v>316880</v>
      </c>
      <c r="C813" s="17" t="s">
        <v>1116</v>
      </c>
      <c r="D813" s="36" t="s">
        <v>94</v>
      </c>
      <c r="E813" s="36" t="s">
        <v>815</v>
      </c>
      <c r="F813" s="12">
        <f>VLOOKUP(A813,Dengue!$1:$1048576,10,FALSE)</f>
        <v>2</v>
      </c>
      <c r="G813" s="12">
        <f>VLOOKUP($A813,Chik!$1:$1048576,10,FALSE)</f>
        <v>0</v>
      </c>
      <c r="H813" s="12">
        <f>VLOOKUP($A813,zika!$1:$1048576,10,FALSE)</f>
        <v>0</v>
      </c>
      <c r="I813" s="12">
        <f>H813+F813+G813</f>
        <v>2</v>
      </c>
      <c r="J813" s="11">
        <v>7886</v>
      </c>
      <c r="K813" s="58" t="s">
        <v>1121</v>
      </c>
      <c r="L813" s="8">
        <f>I813/J813*100000</f>
        <v>25.3613999492772</v>
      </c>
      <c r="M813" s="7" t="str">
        <f>IF(L813=0,"Silencioso",IF(AND(L813&gt;0,L813&lt;100),"Baixa",IF(AND(L813&gt;=100,L813&lt;300),"Média",IF(AND(L813&gt;=300,L813&lt;500),"Alta",IF(L813&gt;=500,"Muito Alta","Avaliar")))))</f>
        <v>Baixa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21" ht="15.75" x14ac:dyDescent="0.25">
      <c r="A814" s="42">
        <v>809</v>
      </c>
      <c r="B814" s="7">
        <v>316890</v>
      </c>
      <c r="C814" s="17" t="s">
        <v>1117</v>
      </c>
      <c r="D814" s="36" t="s">
        <v>71</v>
      </c>
      <c r="E814" s="36" t="s">
        <v>816</v>
      </c>
      <c r="F814" s="12">
        <f>VLOOKUP(A814,Dengue!$1:$1048576,10,FALSE)</f>
        <v>5</v>
      </c>
      <c r="G814" s="12">
        <f>VLOOKUP($A814,Chik!$1:$1048576,10,FALSE)</f>
        <v>0</v>
      </c>
      <c r="H814" s="12">
        <f>VLOOKUP($A814,zika!$1:$1048576,10,FALSE)</f>
        <v>0</v>
      </c>
      <c r="I814" s="12">
        <f>H814+F814+G814</f>
        <v>5</v>
      </c>
      <c r="J814" s="11">
        <v>6539</v>
      </c>
      <c r="K814" s="58" t="s">
        <v>1121</v>
      </c>
      <c r="L814" s="8">
        <f>I814/J814*100000</f>
        <v>76.464291176020794</v>
      </c>
      <c r="M814" s="7" t="str">
        <f>IF(L814=0,"Silencioso",IF(AND(L814&gt;0,L814&lt;100),"Baixa",IF(AND(L814&gt;=100,L814&lt;300),"Média",IF(AND(L814&gt;=300,L814&lt;500),"Alta",IF(L814&gt;=500,"Muito Alta","Avaliar")))))</f>
        <v>Baixa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21" ht="15.75" x14ac:dyDescent="0.25">
      <c r="A815" s="42">
        <v>810</v>
      </c>
      <c r="B815" s="7">
        <v>316900</v>
      </c>
      <c r="C815" s="17" t="s">
        <v>1115</v>
      </c>
      <c r="D815" s="36" t="s">
        <v>62</v>
      </c>
      <c r="E815" s="36" t="s">
        <v>817</v>
      </c>
      <c r="F815" s="12">
        <f>VLOOKUP(A815,Dengue!$1:$1048576,10,FALSE)</f>
        <v>615</v>
      </c>
      <c r="G815" s="12">
        <f>VLOOKUP($A815,Chik!$1:$1048576,10,FALSE)</f>
        <v>1</v>
      </c>
      <c r="H815" s="12">
        <f>VLOOKUP($A815,zika!$1:$1048576,10,FALSE)</f>
        <v>1</v>
      </c>
      <c r="I815" s="12">
        <f>H815+F815+G815</f>
        <v>617</v>
      </c>
      <c r="J815" s="11">
        <v>16602</v>
      </c>
      <c r="K815" s="58" t="s">
        <v>1121</v>
      </c>
      <c r="L815" s="8">
        <f>I815/J815*100000</f>
        <v>3716.4197084688594</v>
      </c>
      <c r="M815" s="7" t="str">
        <f>IF(L815=0,"Silencioso",IF(AND(L815&gt;0,L815&lt;100),"Baixa",IF(AND(L815&gt;=100,L815&lt;300),"Média",IF(AND(L815&gt;=300,L815&lt;500),"Alta",IF(L815&gt;=500,"Muito Alta","Avaliar")))))</f>
        <v>Muito Alta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10"/>
      <c r="T815" s="10"/>
      <c r="U815" s="10"/>
    </row>
    <row r="816" spans="1:21" ht="15.75" x14ac:dyDescent="0.25">
      <c r="A816" s="42">
        <v>811</v>
      </c>
      <c r="B816" s="7">
        <v>316905</v>
      </c>
      <c r="C816" s="17" t="s">
        <v>1114</v>
      </c>
      <c r="D816" s="36" t="s">
        <v>36</v>
      </c>
      <c r="E816" s="36" t="s">
        <v>818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>H816+F816+G816</f>
        <v>0</v>
      </c>
      <c r="J816" s="11">
        <v>4093</v>
      </c>
      <c r="K816" s="58" t="s">
        <v>1121</v>
      </c>
      <c r="L816" s="8">
        <f>I816/J816*100000</f>
        <v>0</v>
      </c>
      <c r="M816" s="7" t="str">
        <f>IF(L816=0,"Silencioso",IF(AND(L816&gt;0,L816&lt;100),"Baixa",IF(AND(L816&gt;=100,L816&lt;300),"Média",IF(AND(L816&gt;=300,L816&lt;500),"Alta",IF(L816&gt;=500,"Muito Alta","Avaliar")))))</f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21" ht="15.75" x14ac:dyDescent="0.25">
      <c r="A817" s="42">
        <v>812</v>
      </c>
      <c r="B817" s="7">
        <v>316910</v>
      </c>
      <c r="C817" s="17" t="s">
        <v>1114</v>
      </c>
      <c r="D817" s="36" t="s">
        <v>36</v>
      </c>
      <c r="E817" s="36" t="s">
        <v>819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>H817+F817+G817</f>
        <v>0</v>
      </c>
      <c r="J817" s="11">
        <v>6217</v>
      </c>
      <c r="K817" s="58" t="s">
        <v>1121</v>
      </c>
      <c r="L817" s="8">
        <f>I817/J817*100000</f>
        <v>0</v>
      </c>
      <c r="M817" s="7" t="str">
        <f>IF(L817=0,"Silencioso",IF(AND(L817&gt;0,L817&lt;100),"Baixa",IF(AND(L817&gt;=100,L817&lt;300),"Média",IF(AND(L817&gt;=300,L817&lt;500),"Alta",IF(L817&gt;=500,"Muito Alta","Avaliar")))))</f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21" ht="15.75" x14ac:dyDescent="0.25">
      <c r="A818" s="42">
        <v>813</v>
      </c>
      <c r="B818" s="7">
        <v>316920</v>
      </c>
      <c r="C818" s="17" t="s">
        <v>1115</v>
      </c>
      <c r="D818" s="36" t="s">
        <v>14</v>
      </c>
      <c r="E818" s="36" t="s">
        <v>820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>H818+F818+G818</f>
        <v>0</v>
      </c>
      <c r="J818" s="11">
        <v>8201</v>
      </c>
      <c r="K818" s="58" t="s">
        <v>1121</v>
      </c>
      <c r="L818" s="8">
        <f>I818/J818*100000</f>
        <v>0</v>
      </c>
      <c r="M818" s="7" t="str">
        <f>IF(L818=0,"Silencioso",IF(AND(L818&gt;0,L818&lt;100),"Baixa",IF(AND(L818&gt;=100,L818&lt;300),"Média",IF(AND(L818&gt;=300,L818&lt;500),"Alta",IF(L818&gt;=500,"Muito Alta","Avaliar")))))</f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21" ht="15.75" x14ac:dyDescent="0.25">
      <c r="A819" s="42">
        <v>814</v>
      </c>
      <c r="B819" s="7">
        <v>316930</v>
      </c>
      <c r="C819" s="17" t="s">
        <v>1114</v>
      </c>
      <c r="D819" s="36" t="s">
        <v>33</v>
      </c>
      <c r="E819" s="36" t="s">
        <v>821</v>
      </c>
      <c r="F819" s="12">
        <f>VLOOKUP(A819,Dengue!$1:$1048576,10,FALSE)</f>
        <v>0</v>
      </c>
      <c r="G819" s="12">
        <f>VLOOKUP($A819,Chik!$1:$1048576,10,FALSE)</f>
        <v>0</v>
      </c>
      <c r="H819" s="12">
        <f>VLOOKUP($A819,zika!$1:$1048576,10,FALSE)</f>
        <v>0</v>
      </c>
      <c r="I819" s="12">
        <f>H819+F819+G819</f>
        <v>0</v>
      </c>
      <c r="J819" s="11">
        <v>78913</v>
      </c>
      <c r="K819" s="58" t="s">
        <v>1123</v>
      </c>
      <c r="L819" s="8">
        <f>I819/J819*100000</f>
        <v>0</v>
      </c>
      <c r="M819" s="7" t="str">
        <f>IF(L819=0,"Silencioso",IF(AND(L819&gt;0,L819&lt;100),"Baixa",IF(AND(L819&gt;=100,L819&lt;300),"Média",IF(AND(L819&gt;=300,L819&lt;500),"Alta",IF(L819&gt;=500,"Muito Alta","Avaliar")))))</f>
        <v>Silencioso</v>
      </c>
      <c r="N819" s="7">
        <f>VLOOKUP($B819,LIRAa!$1:$1048576,3,FALSE)</f>
        <v>0.3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21" ht="15.75" x14ac:dyDescent="0.25">
      <c r="A820" s="42">
        <v>815</v>
      </c>
      <c r="B820" s="7">
        <v>316935</v>
      </c>
      <c r="C820" s="17" t="s">
        <v>1108</v>
      </c>
      <c r="D820" s="36" t="s">
        <v>11</v>
      </c>
      <c r="E820" s="36" t="s">
        <v>822</v>
      </c>
      <c r="F820" s="12">
        <f>VLOOKUP(A820,Dengue!$1:$1048576,10,FALSE)</f>
        <v>7</v>
      </c>
      <c r="G820" s="12">
        <f>VLOOKUP($A820,Chik!$1:$1048576,10,FALSE)</f>
        <v>0</v>
      </c>
      <c r="H820" s="12">
        <f>VLOOKUP($A820,zika!$1:$1048576,10,FALSE)</f>
        <v>0</v>
      </c>
      <c r="I820" s="12">
        <f>H820+F820+G820</f>
        <v>7</v>
      </c>
      <c r="J820" s="11">
        <v>31984</v>
      </c>
      <c r="K820" s="58" t="s">
        <v>1122</v>
      </c>
      <c r="L820" s="8">
        <f>I820/J820*100000</f>
        <v>21.885942971485743</v>
      </c>
      <c r="M820" s="7" t="str">
        <f>IF(L820=0,"Silencioso",IF(AND(L820&gt;0,L820&lt;100),"Baixa",IF(AND(L820&gt;=100,L820&lt;300),"Média",IF(AND(L820&gt;=300,L820&lt;500),"Alta",IF(L820&gt;=500,"Muito Alta","Avaliar")))))</f>
        <v>Baixa</v>
      </c>
      <c r="N820" s="7">
        <f>VLOOKUP($B820,LIRAa!$1:$1048576,3,FALSE)</f>
        <v>2</v>
      </c>
      <c r="O820" s="7">
        <f>VLOOKUP($B820,LIRAa!$1:$1048576,4,FALSE)</f>
        <v>4.4000000000000004</v>
      </c>
      <c r="P820" s="7">
        <f>VLOOKUP($B820,LIRAa!$1:$1048576,5,FALSE)</f>
        <v>5</v>
      </c>
      <c r="S820" s="38"/>
    </row>
    <row r="821" spans="1:21" ht="15.75" x14ac:dyDescent="0.25">
      <c r="A821" s="42">
        <v>816</v>
      </c>
      <c r="B821" s="7">
        <v>316940</v>
      </c>
      <c r="C821" s="17" t="s">
        <v>1114</v>
      </c>
      <c r="D821" s="36" t="s">
        <v>33</v>
      </c>
      <c r="E821" s="36" t="s">
        <v>823</v>
      </c>
      <c r="F821" s="12">
        <f>VLOOKUP(A821,Dengue!$1:$1048576,10,FALSE)</f>
        <v>7</v>
      </c>
      <c r="G821" s="12">
        <f>VLOOKUP($A821,Chik!$1:$1048576,10,FALSE)</f>
        <v>0</v>
      </c>
      <c r="H821" s="12">
        <f>VLOOKUP($A821,zika!$1:$1048576,10,FALSE)</f>
        <v>0</v>
      </c>
      <c r="I821" s="12">
        <f>H821+F821+G821</f>
        <v>7</v>
      </c>
      <c r="J821" s="11">
        <v>56546</v>
      </c>
      <c r="K821" s="58" t="s">
        <v>1122</v>
      </c>
      <c r="L821" s="8">
        <f>I821/J821*100000</f>
        <v>12.379301807378065</v>
      </c>
      <c r="M821" s="7" t="str">
        <f>IF(L821=0,"Silencioso",IF(AND(L821&gt;0,L821&lt;100),"Baixa",IF(AND(L821&gt;=100,L821&lt;300),"Média",IF(AND(L821&gt;=300,L821&lt;500),"Alta",IF(L821&gt;=500,"Muito Alta","Avaliar")))))</f>
        <v>Baixa</v>
      </c>
      <c r="N821" s="7">
        <f>VLOOKUP($B821,LIRAa!$1:$1048576,3,FALSE)</f>
        <v>0.6</v>
      </c>
      <c r="O821" s="7">
        <f>VLOOKUP($B821,LIRAa!$1:$1048576,4,FALSE)</f>
        <v>1.6</v>
      </c>
      <c r="P821" s="7" t="str">
        <f>VLOOKUP($B821,LIRAa!$1:$1048576,5,FALSE)</f>
        <v>Sem Informação</v>
      </c>
      <c r="S821" s="38"/>
    </row>
    <row r="822" spans="1:21" ht="15.75" x14ac:dyDescent="0.25">
      <c r="A822" s="42">
        <v>817</v>
      </c>
      <c r="B822" s="7">
        <v>316950</v>
      </c>
      <c r="C822" s="17" t="s">
        <v>1110</v>
      </c>
      <c r="D822" s="36" t="s">
        <v>22</v>
      </c>
      <c r="E822" s="36" t="s">
        <v>824</v>
      </c>
      <c r="F822" s="12">
        <f>VLOOKUP(A822,Dengue!$1:$1048576,10,FALSE)</f>
        <v>15</v>
      </c>
      <c r="G822" s="12">
        <f>VLOOKUP($A822,Chik!$1:$1048576,10,FALSE)</f>
        <v>0</v>
      </c>
      <c r="H822" s="12">
        <f>VLOOKUP($A822,zika!$1:$1048576,10,FALSE)</f>
        <v>0</v>
      </c>
      <c r="I822" s="12">
        <f>H822+F822+G822</f>
        <v>15</v>
      </c>
      <c r="J822" s="11">
        <v>6698</v>
      </c>
      <c r="K822" s="58" t="s">
        <v>1121</v>
      </c>
      <c r="L822" s="8">
        <f>I822/J822*100000</f>
        <v>223.94744699910422</v>
      </c>
      <c r="M822" s="7" t="str">
        <f>IF(L822=0,"Silencioso",IF(AND(L822&gt;0,L822&lt;100),"Baixa",IF(AND(L822&gt;=100,L822&lt;300),"Média",IF(AND(L822&gt;=300,L822&lt;500),"Alta",IF(L822&gt;=500,"Muito Alta","Avaliar")))))</f>
        <v>Média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10"/>
      <c r="T822" s="10"/>
      <c r="U822" s="10"/>
    </row>
    <row r="823" spans="1:21" ht="15.75" x14ac:dyDescent="0.25">
      <c r="A823" s="42">
        <v>818</v>
      </c>
      <c r="B823" s="7">
        <v>316960</v>
      </c>
      <c r="C823" s="17" t="s">
        <v>1107</v>
      </c>
      <c r="D823" s="36" t="s">
        <v>8</v>
      </c>
      <c r="E823" s="36" t="s">
        <v>825</v>
      </c>
      <c r="F823" s="12">
        <f>VLOOKUP(A823,Dengue!$1:$1048576,10,FALSE)</f>
        <v>3</v>
      </c>
      <c r="G823" s="12">
        <f>VLOOKUP($A823,Chik!$1:$1048576,10,FALSE)</f>
        <v>0</v>
      </c>
      <c r="H823" s="12">
        <f>VLOOKUP($A823,zika!$1:$1048576,10,FALSE)</f>
        <v>0</v>
      </c>
      <c r="I823" s="12">
        <f>H823+F823+G823</f>
        <v>3</v>
      </c>
      <c r="J823" s="11">
        <v>25253</v>
      </c>
      <c r="K823" s="58" t="s">
        <v>1122</v>
      </c>
      <c r="L823" s="8">
        <f>I823/J823*100000</f>
        <v>11.879776660198788</v>
      </c>
      <c r="M823" s="7" t="str">
        <f>IF(L823=0,"Silencioso",IF(AND(L823&gt;0,L823&lt;100),"Baixa",IF(AND(L823&gt;=100,L823&lt;300),"Média",IF(AND(L823&gt;=300,L823&lt;500),"Alta",IF(L823&gt;=500,"Muito Alta","Avaliar")))))</f>
        <v>Baixa</v>
      </c>
      <c r="N823" s="7" t="str">
        <f>VLOOKUP($B823,LIRAa!$1:$1048576,3,FALSE)</f>
        <v>Sem Informação</v>
      </c>
      <c r="O823" s="7">
        <f>VLOOKUP($B823,LIRAa!$1:$1048576,4,FALSE)</f>
        <v>3.5</v>
      </c>
      <c r="P823" s="7">
        <f>VLOOKUP($B823,LIRAa!$1:$1048576,5,FALSE)</f>
        <v>0</v>
      </c>
      <c r="S823" s="38"/>
    </row>
    <row r="824" spans="1:21" ht="15.75" x14ac:dyDescent="0.25">
      <c r="A824" s="42">
        <v>819</v>
      </c>
      <c r="B824" s="7">
        <v>316970</v>
      </c>
      <c r="C824" s="17" t="s">
        <v>432</v>
      </c>
      <c r="D824" s="36" t="s">
        <v>53</v>
      </c>
      <c r="E824" s="36" t="s">
        <v>826</v>
      </c>
      <c r="F824" s="12">
        <f>VLOOKUP(A824,Dengue!$1:$1048576,10,FALSE)</f>
        <v>11</v>
      </c>
      <c r="G824" s="12">
        <f>VLOOKUP($A824,Chik!$1:$1048576,10,FALSE)</f>
        <v>0</v>
      </c>
      <c r="H824" s="12">
        <f>VLOOKUP($A824,zika!$1:$1048576,10,FALSE)</f>
        <v>0</v>
      </c>
      <c r="I824" s="12">
        <f>H824+F824+G824</f>
        <v>11</v>
      </c>
      <c r="J824" s="11">
        <v>19797</v>
      </c>
      <c r="K824" s="58" t="s">
        <v>1121</v>
      </c>
      <c r="L824" s="8">
        <f>I824/J824*100000</f>
        <v>55.563974339546391</v>
      </c>
      <c r="M824" s="7" t="str">
        <f>IF(L824=0,"Silencioso",IF(AND(L824&gt;0,L824&lt;100),"Baixa",IF(AND(L824&gt;=100,L824&lt;300),"Média",IF(AND(L824&gt;=300,L824&lt;500),"Alta",IF(L824&gt;=500,"Muito Alta","Avaliar")))))</f>
        <v>Baixa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21" ht="15.75" x14ac:dyDescent="0.25">
      <c r="A825" s="42">
        <v>820</v>
      </c>
      <c r="B825" s="7">
        <v>316980</v>
      </c>
      <c r="C825" s="17" t="s">
        <v>1114</v>
      </c>
      <c r="D825" s="36" t="s">
        <v>36</v>
      </c>
      <c r="E825" s="36" t="s">
        <v>827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>H825+F825+G825</f>
        <v>0</v>
      </c>
      <c r="J825" s="11">
        <v>5008</v>
      </c>
      <c r="K825" s="58" t="s">
        <v>1121</v>
      </c>
      <c r="L825" s="8">
        <f>I825/J825*100000</f>
        <v>0</v>
      </c>
      <c r="M825" s="7" t="str">
        <f>IF(L825=0,"Silencioso",IF(AND(L825&gt;0,L825&lt;100),"Baixa",IF(AND(L825&gt;=100,L825&lt;300),"Média",IF(AND(L825&gt;=300,L825&lt;500),"Alta",IF(L825&gt;=500,"Muito Alta","Avaliar")))))</f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21" ht="15.75" x14ac:dyDescent="0.25">
      <c r="A826" s="42">
        <v>821</v>
      </c>
      <c r="B826" s="7">
        <v>316990</v>
      </c>
      <c r="C826" s="17" t="s">
        <v>1115</v>
      </c>
      <c r="D826" s="36" t="s">
        <v>62</v>
      </c>
      <c r="E826" s="46" t="s">
        <v>62</v>
      </c>
      <c r="F826" s="12">
        <f>VLOOKUP(A826,Dengue!$1:$1048576,10,FALSE)</f>
        <v>249</v>
      </c>
      <c r="G826" s="12">
        <f>VLOOKUP($A826,Chik!$1:$1048576,10,FALSE)</f>
        <v>7</v>
      </c>
      <c r="H826" s="12">
        <f>VLOOKUP($A826,zika!$1:$1048576,10,FALSE)</f>
        <v>9</v>
      </c>
      <c r="I826" s="12">
        <f>H826+F826+G826</f>
        <v>265</v>
      </c>
      <c r="J826" s="11">
        <v>114265</v>
      </c>
      <c r="K826" s="58" t="s">
        <v>1124</v>
      </c>
      <c r="L826" s="8">
        <f>I826/J826*100000</f>
        <v>231.91703496258697</v>
      </c>
      <c r="M826" s="7" t="str">
        <f>IF(L826=0,"Silencioso",IF(AND(L826&gt;0,L826&lt;100),"Baixa",IF(AND(L826&gt;=100,L826&lt;300),"Média",IF(AND(L826&gt;=300,L826&lt;500),"Alta",IF(L826&gt;=500,"Muito Alta","Avaliar")))))</f>
        <v>Média</v>
      </c>
      <c r="N826" s="7">
        <f>VLOOKUP($B826,LIRAa!$1:$1048576,3,FALSE)</f>
        <v>3.8</v>
      </c>
      <c r="O826" s="7">
        <f>VLOOKUP($B826,LIRAa!$1:$1048576,4,FALSE)</f>
        <v>4.9000000000000004</v>
      </c>
      <c r="P826" s="7">
        <f>VLOOKUP($B826,LIRAa!$1:$1048576,5,FALSE)</f>
        <v>5.0999999999999996</v>
      </c>
      <c r="S826" s="38"/>
    </row>
    <row r="827" spans="1:21" ht="15.75" x14ac:dyDescent="0.25">
      <c r="A827" s="42">
        <v>822</v>
      </c>
      <c r="B827" s="7">
        <v>317000</v>
      </c>
      <c r="C827" s="17" t="s">
        <v>1118</v>
      </c>
      <c r="D827" s="36" t="s">
        <v>121</v>
      </c>
      <c r="E827" s="36" t="s">
        <v>828</v>
      </c>
      <c r="F827" s="12">
        <f>VLOOKUP(A827,Dengue!$1:$1048576,10,FALSE)</f>
        <v>2</v>
      </c>
      <c r="G827" s="12">
        <f>VLOOKUP($A827,Chik!$1:$1048576,10,FALSE)</f>
        <v>0</v>
      </c>
      <c r="H827" s="12">
        <f>VLOOKUP($A827,zika!$1:$1048576,10,FALSE)</f>
        <v>0</v>
      </c>
      <c r="I827" s="12">
        <f>H827+F827+G827</f>
        <v>2</v>
      </c>
      <c r="J827" s="11">
        <v>12466</v>
      </c>
      <c r="K827" s="58" t="s">
        <v>1121</v>
      </c>
      <c r="L827" s="8">
        <f>I827/J827*100000</f>
        <v>16.043638697256537</v>
      </c>
      <c r="M827" s="7" t="str">
        <f>IF(L827=0,"Silencioso",IF(AND(L827&gt;0,L827&lt;100),"Baixa",IF(AND(L827&gt;=100,L827&lt;300),"Média",IF(AND(L827&gt;=300,L827&lt;500),"Alta",IF(L827&gt;=500,"Muito Alta","Avaliar")))))</f>
        <v>Baixa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21" ht="15.75" x14ac:dyDescent="0.25">
      <c r="A828" s="42">
        <v>823</v>
      </c>
      <c r="B828" s="7">
        <v>317005</v>
      </c>
      <c r="C828" s="17" t="s">
        <v>1110</v>
      </c>
      <c r="D828" s="36" t="s">
        <v>20</v>
      </c>
      <c r="E828" s="36" t="s">
        <v>829</v>
      </c>
      <c r="F828" s="12">
        <f>VLOOKUP(A828,Dengue!$1:$1048576,10,FALSE)</f>
        <v>1</v>
      </c>
      <c r="G828" s="12">
        <f>VLOOKUP($A828,Chik!$1:$1048576,10,FALSE)</f>
        <v>0</v>
      </c>
      <c r="H828" s="12">
        <f>VLOOKUP($A828,zika!$1:$1048576,10,FALSE)</f>
        <v>0</v>
      </c>
      <c r="I828" s="12">
        <f>H828+F828+G828</f>
        <v>1</v>
      </c>
      <c r="J828" s="11">
        <v>12449</v>
      </c>
      <c r="K828" s="58" t="s">
        <v>1121</v>
      </c>
      <c r="L828" s="8">
        <f>I828/J828*100000</f>
        <v>8.0327737167643996</v>
      </c>
      <c r="M828" s="7" t="str">
        <f>IF(L828=0,"Silencioso",IF(AND(L828&gt;0,L828&lt;100),"Baixa",IF(AND(L828&gt;=100,L828&lt;300),"Média",IF(AND(L828&gt;=300,L828&lt;500),"Alta",IF(L828&gt;=500,"Muito Alta","Avaliar")))))</f>
        <v>Baixa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21" ht="15.75" x14ac:dyDescent="0.25">
      <c r="A829" s="42">
        <v>824</v>
      </c>
      <c r="B829" s="7">
        <v>317010</v>
      </c>
      <c r="C829" s="17" t="s">
        <v>1111</v>
      </c>
      <c r="D829" s="36" t="s">
        <v>24</v>
      </c>
      <c r="E829" s="36" t="s">
        <v>24</v>
      </c>
      <c r="F829" s="12">
        <f>VLOOKUP(A829,Dengue!$1:$1048576,10,FALSE)</f>
        <v>247</v>
      </c>
      <c r="G829" s="12">
        <f>VLOOKUP($A829,Chik!$1:$1048576,10,FALSE)</f>
        <v>2</v>
      </c>
      <c r="H829" s="12">
        <f>VLOOKUP($A829,zika!$1:$1048576,10,FALSE)</f>
        <v>2</v>
      </c>
      <c r="I829" s="12">
        <f>H829+F829+G829</f>
        <v>251</v>
      </c>
      <c r="J829" s="11">
        <v>330361</v>
      </c>
      <c r="K829" s="58" t="s">
        <v>1124</v>
      </c>
      <c r="L829" s="8">
        <f>I829/J829*100000</f>
        <v>75.977491289831434</v>
      </c>
      <c r="M829" s="7" t="str">
        <f>IF(L829=0,"Silencioso",IF(AND(L829&gt;0,L829&lt;100),"Baixa",IF(AND(L829&gt;=100,L829&lt;300),"Média",IF(AND(L829&gt;=300,L829&lt;500),"Alta",IF(L829&gt;=500,"Muito Alta","Avaliar")))))</f>
        <v>Baixa</v>
      </c>
      <c r="N829" s="7">
        <f>VLOOKUP($B829,LIRAa!$1:$1048576,3,FALSE)</f>
        <v>1.6</v>
      </c>
      <c r="O829" s="7">
        <f>VLOOKUP($B829,LIRAa!$1:$1048576,4,FALSE)</f>
        <v>2.4</v>
      </c>
      <c r="P829" s="7">
        <f>VLOOKUP($B829,LIRAa!$1:$1048576,5,FALSE)</f>
        <v>3</v>
      </c>
      <c r="S829" s="38"/>
    </row>
    <row r="830" spans="1:21" ht="15.75" x14ac:dyDescent="0.25">
      <c r="A830" s="42">
        <v>825</v>
      </c>
      <c r="B830" s="7">
        <v>317020</v>
      </c>
      <c r="C830" s="17" t="s">
        <v>1107</v>
      </c>
      <c r="D830" s="36" t="s">
        <v>8</v>
      </c>
      <c r="E830" s="36" t="s">
        <v>8</v>
      </c>
      <c r="F830" s="12">
        <f>VLOOKUP(A830,Dengue!$1:$1048576,10,FALSE)</f>
        <v>297</v>
      </c>
      <c r="G830" s="12">
        <f>VLOOKUP($A830,Chik!$1:$1048576,10,FALSE)</f>
        <v>1</v>
      </c>
      <c r="H830" s="12">
        <f>VLOOKUP($A830,zika!$1:$1048576,10,FALSE)</f>
        <v>0</v>
      </c>
      <c r="I830" s="12">
        <f>H830+F830+G830</f>
        <v>298</v>
      </c>
      <c r="J830" s="11">
        <v>683247</v>
      </c>
      <c r="K830" s="58" t="s">
        <v>1125</v>
      </c>
      <c r="L830" s="8">
        <f>I830/J830*100000</f>
        <v>43.615266514159593</v>
      </c>
      <c r="M830" s="7" t="str">
        <f>IF(L830=0,"Silencioso",IF(AND(L830&gt;0,L830&lt;100),"Baixa",IF(AND(L830&gt;=100,L830&lt;300),"Média",IF(AND(L830&gt;=300,L830&lt;500),"Alta",IF(L830&gt;=500,"Muito Alta","Avaliar")))))</f>
        <v>Baixa</v>
      </c>
      <c r="N830" s="7">
        <f>VLOOKUP($B830,LIRAa!$1:$1048576,3,FALSE)</f>
        <v>2.1</v>
      </c>
      <c r="O830" s="7" t="str">
        <f>VLOOKUP($B830,LIRAa!$1:$1048576,4,FALSE)</f>
        <v>Sem Informação</v>
      </c>
      <c r="P830" s="7">
        <f>VLOOKUP($B830,LIRAa!$1:$1048576,5,FALSE)</f>
        <v>3.5</v>
      </c>
      <c r="S830" s="38"/>
    </row>
    <row r="831" spans="1:21" ht="15.75" x14ac:dyDescent="0.25">
      <c r="A831" s="42">
        <v>826</v>
      </c>
      <c r="B831" s="7">
        <v>317030</v>
      </c>
      <c r="C831" s="17" t="s">
        <v>1113</v>
      </c>
      <c r="D831" s="36" t="s">
        <v>28</v>
      </c>
      <c r="E831" s="36" t="s">
        <v>830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>H831+F831+G831</f>
        <v>0</v>
      </c>
      <c r="J831" s="11">
        <v>2626</v>
      </c>
      <c r="K831" s="58" t="s">
        <v>1121</v>
      </c>
      <c r="L831" s="8">
        <f>I831/J831*100000</f>
        <v>0</v>
      </c>
      <c r="M831" s="7" t="str">
        <f>IF(L831=0,"Silencioso",IF(AND(L831&gt;0,L831&lt;100),"Baixa",IF(AND(L831&gt;=100,L831&lt;300),"Média",IF(AND(L831&gt;=300,L831&lt;500),"Alta",IF(L831&gt;=500,"Muito Alta","Avaliar")))))</f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21" ht="15.75" x14ac:dyDescent="0.25">
      <c r="A832" s="42">
        <v>827</v>
      </c>
      <c r="B832" s="7">
        <v>317040</v>
      </c>
      <c r="C832" s="17" t="s">
        <v>1117</v>
      </c>
      <c r="D832" s="36" t="s">
        <v>80</v>
      </c>
      <c r="E832" s="36" t="s">
        <v>80</v>
      </c>
      <c r="F832" s="12">
        <f>VLOOKUP(A832,Dengue!$1:$1048576,10,FALSE)</f>
        <v>305</v>
      </c>
      <c r="G832" s="12">
        <f>VLOOKUP($A832,Chik!$1:$1048576,10,FALSE)</f>
        <v>0</v>
      </c>
      <c r="H832" s="12">
        <f>VLOOKUP($A832,zika!$1:$1048576,10,FALSE)</f>
        <v>0</v>
      </c>
      <c r="I832" s="12">
        <f>H832+F832+G832</f>
        <v>305</v>
      </c>
      <c r="J832" s="11">
        <v>83808</v>
      </c>
      <c r="K832" s="58" t="s">
        <v>1123</v>
      </c>
      <c r="L832" s="8">
        <f>I832/J832*100000</f>
        <v>363.92707140129818</v>
      </c>
      <c r="M832" s="7" t="str">
        <f>IF(L832=0,"Silencioso",IF(AND(L832&gt;0,L832&lt;100),"Baixa",IF(AND(L832&gt;=100,L832&lt;300),"Média",IF(AND(L832&gt;=300,L832&lt;500),"Alta",IF(L832&gt;=500,"Muito Alta","Avaliar")))))</f>
        <v>Alta</v>
      </c>
      <c r="N832" s="7">
        <f>VLOOKUP($B832,LIRAa!$1:$1048576,3,FALSE)</f>
        <v>1.3</v>
      </c>
      <c r="O832" s="7">
        <f>VLOOKUP($B832,LIRAa!$1:$1048576,4,FALSE)</f>
        <v>3.2</v>
      </c>
      <c r="P832" s="7">
        <f>VLOOKUP($B832,LIRAa!$1:$1048576,5,FALSE)</f>
        <v>3.1</v>
      </c>
      <c r="S832" s="38"/>
    </row>
    <row r="833" spans="1:19" ht="15.75" x14ac:dyDescent="0.25">
      <c r="A833" s="42">
        <v>828</v>
      </c>
      <c r="B833" s="7">
        <v>317043</v>
      </c>
      <c r="C833" s="17" t="s">
        <v>1111</v>
      </c>
      <c r="D833" s="36" t="s">
        <v>24</v>
      </c>
      <c r="E833" s="36" t="s">
        <v>831</v>
      </c>
      <c r="F833" s="12">
        <f>VLOOKUP(A833,Dengue!$1:$1048576,10,FALSE)</f>
        <v>2</v>
      </c>
      <c r="G833" s="12">
        <f>VLOOKUP($A833,Chik!$1:$1048576,10,FALSE)</f>
        <v>0</v>
      </c>
      <c r="H833" s="12">
        <f>VLOOKUP($A833,zika!$1:$1048576,10,FALSE)</f>
        <v>0</v>
      </c>
      <c r="I833" s="12">
        <f>H833+F833+G833</f>
        <v>2</v>
      </c>
      <c r="J833" s="11">
        <v>4325</v>
      </c>
      <c r="K833" s="58" t="s">
        <v>1121</v>
      </c>
      <c r="L833" s="8">
        <f>I833/J833*100000</f>
        <v>46.24277456647399</v>
      </c>
      <c r="M833" s="7" t="str">
        <f>IF(L833=0,"Silencioso",IF(AND(L833&gt;0,L833&lt;100),"Baixa",IF(AND(L833&gt;=100,L833&lt;300),"Média",IF(AND(L833&gt;=300,L833&lt;500),"Alta",IF(L833&gt;=500,"Muito Alta","Avaliar")))))</f>
        <v>Baixa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19" ht="15.75" x14ac:dyDescent="0.25">
      <c r="A834" s="42">
        <v>829</v>
      </c>
      <c r="B834" s="7">
        <v>317047</v>
      </c>
      <c r="C834" s="17" t="s">
        <v>1117</v>
      </c>
      <c r="D834" s="36" t="s">
        <v>80</v>
      </c>
      <c r="E834" s="36" t="s">
        <v>832</v>
      </c>
      <c r="F834" s="12">
        <f>VLOOKUP(A834,Dengue!$1:$1048576,10,FALSE)</f>
        <v>0</v>
      </c>
      <c r="G834" s="12">
        <f>VLOOKUP($A834,Chik!$1:$1048576,10,FALSE)</f>
        <v>0</v>
      </c>
      <c r="H834" s="12">
        <f>VLOOKUP($A834,zika!$1:$1048576,10,FALSE)</f>
        <v>0</v>
      </c>
      <c r="I834" s="12">
        <f>H834+F834+G834</f>
        <v>0</v>
      </c>
      <c r="J834" s="11">
        <v>3267</v>
      </c>
      <c r="K834" s="58" t="s">
        <v>1121</v>
      </c>
      <c r="L834" s="8">
        <f>I834/J834*100000</f>
        <v>0</v>
      </c>
      <c r="M834" s="7" t="str">
        <f>IF(L834=0,"Silencioso",IF(AND(L834&gt;0,L834&lt;100),"Baixa",IF(AND(L834&gt;=100,L834&lt;300),"Média",IF(AND(L834&gt;=300,L834&lt;500),"Alta",IF(L834&gt;=500,"Muito Alta","Avaliar")))))</f>
        <v>Silencioso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19" ht="15.75" x14ac:dyDescent="0.25">
      <c r="A835" s="42">
        <v>830</v>
      </c>
      <c r="B835" s="7">
        <v>317050</v>
      </c>
      <c r="C835" s="17" t="s">
        <v>1109</v>
      </c>
      <c r="D835" s="36" t="s">
        <v>17</v>
      </c>
      <c r="E835" s="36" t="s">
        <v>833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>H835+F835+G835</f>
        <v>0</v>
      </c>
      <c r="J835" s="11">
        <v>10371</v>
      </c>
      <c r="K835" s="58" t="s">
        <v>1121</v>
      </c>
      <c r="L835" s="8">
        <f>I835/J835*100000</f>
        <v>0</v>
      </c>
      <c r="M835" s="7" t="str">
        <f>IF(L835=0,"Silencioso",IF(AND(L835&gt;0,L835&lt;100),"Baixa",IF(AND(L835&gt;=100,L835&lt;300),"Média",IF(AND(L835&gt;=300,L835&lt;500),"Alta",IF(L835&gt;=500,"Muito Alta","Avaliar")))))</f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19" ht="15.75" x14ac:dyDescent="0.25">
      <c r="A836" s="42">
        <v>831</v>
      </c>
      <c r="B836" s="7">
        <v>317052</v>
      </c>
      <c r="C836" s="17" t="s">
        <v>1118</v>
      </c>
      <c r="D836" s="36" t="s">
        <v>121</v>
      </c>
      <c r="E836" s="36" t="s">
        <v>834</v>
      </c>
      <c r="F836" s="12">
        <f>VLOOKUP(A836,Dengue!$1:$1048576,10,FALSE)</f>
        <v>1</v>
      </c>
      <c r="G836" s="12">
        <f>VLOOKUP($A836,Chik!$1:$1048576,10,FALSE)</f>
        <v>0</v>
      </c>
      <c r="H836" s="12">
        <f>VLOOKUP($A836,zika!$1:$1048576,10,FALSE)</f>
        <v>0</v>
      </c>
      <c r="I836" s="12">
        <f>H836+F836+G836</f>
        <v>1</v>
      </c>
      <c r="J836" s="11">
        <v>16547</v>
      </c>
      <c r="K836" s="58" t="s">
        <v>1121</v>
      </c>
      <c r="L836" s="8">
        <f>I836/J836*100000</f>
        <v>6.0433915513386109</v>
      </c>
      <c r="M836" s="7" t="str">
        <f>IF(L836=0,"Silencioso",IF(AND(L836&gt;0,L836&lt;100),"Baixa",IF(AND(L836&gt;=100,L836&lt;300),"Média",IF(AND(L836&gt;=300,L836&lt;500),"Alta",IF(L836&gt;=500,"Muito Alta","Avaliar")))))</f>
        <v>Baixa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38"/>
    </row>
    <row r="837" spans="1:19" ht="15.75" x14ac:dyDescent="0.25">
      <c r="A837" s="42">
        <v>832</v>
      </c>
      <c r="B837" s="7">
        <v>317057</v>
      </c>
      <c r="C837" s="17" t="s">
        <v>1110</v>
      </c>
      <c r="D837" s="36" t="s">
        <v>20</v>
      </c>
      <c r="E837" s="36" t="s">
        <v>835</v>
      </c>
      <c r="F837" s="12">
        <f>VLOOKUP(A837,Dengue!$1:$1048576,10,FALSE)</f>
        <v>5</v>
      </c>
      <c r="G837" s="12">
        <f>VLOOKUP($A837,Chik!$1:$1048576,10,FALSE)</f>
        <v>1</v>
      </c>
      <c r="H837" s="12">
        <f>VLOOKUP($A837,zika!$1:$1048576,10,FALSE)</f>
        <v>0</v>
      </c>
      <c r="I837" s="12">
        <f>H837+F837+G837</f>
        <v>6</v>
      </c>
      <c r="J837" s="11">
        <v>6491</v>
      </c>
      <c r="K837" s="58" t="s">
        <v>1121</v>
      </c>
      <c r="L837" s="8">
        <f>I837/J837*100000</f>
        <v>92.435680172546611</v>
      </c>
      <c r="M837" s="7" t="str">
        <f>IF(L837=0,"Silencioso",IF(AND(L837&gt;0,L837&lt;100),"Baixa",IF(AND(L837&gt;=100,L837&lt;300),"Média",IF(AND(L837&gt;=300,L837&lt;500),"Alta",IF(L837&gt;=500,"Muito Alta","Avaliar")))))</f>
        <v>Baixa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19" ht="15.75" x14ac:dyDescent="0.25">
      <c r="A838" s="42">
        <v>833</v>
      </c>
      <c r="B838" s="7">
        <v>317060</v>
      </c>
      <c r="C838" s="17" t="s">
        <v>1114</v>
      </c>
      <c r="D838" s="36" t="s">
        <v>45</v>
      </c>
      <c r="E838" s="36" t="s">
        <v>836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>H838+F838+G838</f>
        <v>0</v>
      </c>
      <c r="J838" s="11">
        <v>2158</v>
      </c>
      <c r="K838" s="58" t="s">
        <v>1121</v>
      </c>
      <c r="L838" s="8">
        <f>I838/J838*100000</f>
        <v>0</v>
      </c>
      <c r="M838" s="7" t="str">
        <f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19" ht="15.75" x14ac:dyDescent="0.25">
      <c r="A839" s="42">
        <v>834</v>
      </c>
      <c r="B839" s="7">
        <v>317065</v>
      </c>
      <c r="C839" s="17" t="s">
        <v>1118</v>
      </c>
      <c r="D839" s="36" t="s">
        <v>102</v>
      </c>
      <c r="E839" s="36" t="s">
        <v>837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>H839+F839+G839</f>
        <v>0</v>
      </c>
      <c r="J839" s="11">
        <v>4987</v>
      </c>
      <c r="K839" s="58" t="s">
        <v>1121</v>
      </c>
      <c r="L839" s="8">
        <f>I839/J839*100000</f>
        <v>0</v>
      </c>
      <c r="M839" s="7" t="str">
        <f>IF(L839=0,"Silencioso",IF(AND(L839&gt;0,L839&lt;100),"Baixa",IF(AND(L839&gt;=100,L839&lt;300),"Média",IF(AND(L839&gt;=300,L839&lt;500),"Alta",IF(L839&gt;=500,"Muito Alta","Avaliar")))))</f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19" ht="15.75" x14ac:dyDescent="0.25">
      <c r="A840" s="42">
        <v>835</v>
      </c>
      <c r="B840" s="7">
        <v>317070</v>
      </c>
      <c r="C840" s="17" t="s">
        <v>1114</v>
      </c>
      <c r="D840" s="36" t="s">
        <v>33</v>
      </c>
      <c r="E840" s="36" t="s">
        <v>33</v>
      </c>
      <c r="F840" s="12">
        <f>VLOOKUP(A840,Dengue!$1:$1048576,10,FALSE)</f>
        <v>7</v>
      </c>
      <c r="G840" s="12">
        <f>VLOOKUP($A840,Chik!$1:$1048576,10,FALSE)</f>
        <v>0</v>
      </c>
      <c r="H840" s="12">
        <f>VLOOKUP($A840,zika!$1:$1048576,10,FALSE)</f>
        <v>1</v>
      </c>
      <c r="I840" s="12">
        <f>H840+F840+G840</f>
        <v>8</v>
      </c>
      <c r="J840" s="11">
        <v>134477</v>
      </c>
      <c r="K840" s="58" t="s">
        <v>1124</v>
      </c>
      <c r="L840" s="8">
        <f>I840/J840*100000</f>
        <v>5.9489726867791521</v>
      </c>
      <c r="M840" s="7" t="str">
        <f>IF(L840=0,"Silencioso",IF(AND(L840&gt;0,L840&lt;100),"Baixa",IF(AND(L840&gt;=100,L840&lt;300),"Média",IF(AND(L840&gt;=300,L840&lt;500),"Alta",IF(L840&gt;=500,"Muito Alta","Avaliar")))))</f>
        <v>Baixa</v>
      </c>
      <c r="N840" s="7">
        <f>VLOOKUP($B840,LIRAa!$1:$1048576,3,FALSE)</f>
        <v>1.1000000000000001</v>
      </c>
      <c r="O840" s="7">
        <f>VLOOKUP($B840,LIRAa!$1:$1048576,4,FALSE)</f>
        <v>1.1000000000000001</v>
      </c>
      <c r="P840" s="7" t="str">
        <f>VLOOKUP($B840,LIRAa!$1:$1048576,5,FALSE)</f>
        <v>Sem Informação</v>
      </c>
      <c r="S840" s="38"/>
    </row>
    <row r="841" spans="1:19" ht="15.75" x14ac:dyDescent="0.25">
      <c r="A841" s="42">
        <v>836</v>
      </c>
      <c r="B841" s="7">
        <v>317075</v>
      </c>
      <c r="C841" s="17" t="s">
        <v>1117</v>
      </c>
      <c r="D841" s="36" t="s">
        <v>71</v>
      </c>
      <c r="E841" s="36" t="s">
        <v>838</v>
      </c>
      <c r="F841" s="12">
        <f>VLOOKUP(A841,Dengue!$1:$1048576,10,FALSE)</f>
        <v>1</v>
      </c>
      <c r="G841" s="12">
        <f>VLOOKUP($A841,Chik!$1:$1048576,10,FALSE)</f>
        <v>0</v>
      </c>
      <c r="H841" s="12">
        <f>VLOOKUP($A841,zika!$1:$1048576,10,FALSE)</f>
        <v>0</v>
      </c>
      <c r="I841" s="12">
        <f>H841+F841+G841</f>
        <v>1</v>
      </c>
      <c r="J841" s="11">
        <v>7071</v>
      </c>
      <c r="K841" s="58" t="s">
        <v>1121</v>
      </c>
      <c r="L841" s="8">
        <f>I841/J841*100000</f>
        <v>14.142271248762549</v>
      </c>
      <c r="M841" s="7" t="str">
        <f>IF(L841=0,"Silencioso",IF(AND(L841&gt;0,L841&lt;100),"Baixa",IF(AND(L841&gt;=100,L841&lt;300),"Média",IF(AND(L841&gt;=300,L841&lt;500),"Alta",IF(L841&gt;=500,"Muito Alta","Avaliar")))))</f>
        <v>Baixa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19" ht="15.75" x14ac:dyDescent="0.25">
      <c r="A842" s="42">
        <v>837</v>
      </c>
      <c r="B842" s="7">
        <v>317080</v>
      </c>
      <c r="C842" s="17" t="s">
        <v>1118</v>
      </c>
      <c r="D842" s="36" t="s">
        <v>135</v>
      </c>
      <c r="E842" s="36" t="s">
        <v>839</v>
      </c>
      <c r="F842" s="12">
        <f>VLOOKUP(A842,Dengue!$1:$1048576,10,FALSE)</f>
        <v>21</v>
      </c>
      <c r="G842" s="12">
        <f>VLOOKUP($A842,Chik!$1:$1048576,10,FALSE)</f>
        <v>0</v>
      </c>
      <c r="H842" s="12">
        <f>VLOOKUP($A842,zika!$1:$1048576,10,FALSE)</f>
        <v>0</v>
      </c>
      <c r="I842" s="12">
        <f>H842+F842+G842</f>
        <v>21</v>
      </c>
      <c r="J842" s="11">
        <v>39173</v>
      </c>
      <c r="K842" s="58" t="s">
        <v>1122</v>
      </c>
      <c r="L842" s="8">
        <f>I842/J842*100000</f>
        <v>53.608352691905139</v>
      </c>
      <c r="M842" s="7" t="str">
        <f>IF(L842=0,"Silencioso",IF(AND(L842&gt;0,L842&lt;100),"Baixa",IF(AND(L842&gt;=100,L842&lt;300),"Média",IF(AND(L842&gt;=300,L842&lt;500),"Alta",IF(L842&gt;=500,"Muito Alta","Avaliar")))))</f>
        <v>Baixa</v>
      </c>
      <c r="N842" s="7">
        <f>VLOOKUP($B842,LIRAa!$1:$1048576,3,FALSE)</f>
        <v>2.2999999999999998</v>
      </c>
      <c r="O842" s="7">
        <f>VLOOKUP($B842,LIRAa!$1:$1048576,4,FALSE)</f>
        <v>4.8</v>
      </c>
      <c r="P842" s="7" t="str">
        <f>VLOOKUP($B842,LIRAa!$1:$1048576,5,FALSE)</f>
        <v>Sem Informação</v>
      </c>
      <c r="S842" s="38"/>
    </row>
    <row r="843" spans="1:19" ht="15.75" x14ac:dyDescent="0.25">
      <c r="A843" s="42">
        <v>838</v>
      </c>
      <c r="B843" s="7">
        <v>317090</v>
      </c>
      <c r="C843" s="17" t="s">
        <v>1118</v>
      </c>
      <c r="D843" s="36" t="s">
        <v>121</v>
      </c>
      <c r="E843" s="36" t="s">
        <v>840</v>
      </c>
      <c r="F843" s="12">
        <f>VLOOKUP(A843,Dengue!$1:$1048576,10,FALSE)</f>
        <v>3</v>
      </c>
      <c r="G843" s="12">
        <f>VLOOKUP($A843,Chik!$1:$1048576,10,FALSE)</f>
        <v>0</v>
      </c>
      <c r="H843" s="12">
        <f>VLOOKUP($A843,zika!$1:$1048576,10,FALSE)</f>
        <v>0</v>
      </c>
      <c r="I843" s="12">
        <f>H843+F843+G843</f>
        <v>3</v>
      </c>
      <c r="J843" s="11">
        <v>19335</v>
      </c>
      <c r="K843" s="58" t="s">
        <v>1121</v>
      </c>
      <c r="L843" s="8">
        <f>I843/J843*100000</f>
        <v>15.51590380139643</v>
      </c>
      <c r="M843" s="7" t="str">
        <f>IF(L843=0,"Silencioso",IF(AND(L843&gt;0,L843&lt;100),"Baixa",IF(AND(L843&gt;=100,L843&lt;300),"Média",IF(AND(L843&gt;=300,L843&lt;500),"Alta",IF(L843&gt;=500,"Muito Alta","Avaliar")))))</f>
        <v>Baixa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19" ht="15.75" x14ac:dyDescent="0.25">
      <c r="A844" s="42">
        <v>839</v>
      </c>
      <c r="B844" s="7">
        <v>317100</v>
      </c>
      <c r="C844" s="17" t="s">
        <v>1117</v>
      </c>
      <c r="D844" s="36" t="s">
        <v>71</v>
      </c>
      <c r="E844" s="36" t="s">
        <v>841</v>
      </c>
      <c r="F844" s="12">
        <f>VLOOKUP(A844,Dengue!$1:$1048576,10,FALSE)</f>
        <v>11</v>
      </c>
      <c r="G844" s="12">
        <f>VLOOKUP($A844,Chik!$1:$1048576,10,FALSE)</f>
        <v>0</v>
      </c>
      <c r="H844" s="12">
        <f>VLOOKUP($A844,zika!$1:$1048576,10,FALSE)</f>
        <v>0</v>
      </c>
      <c r="I844" s="12">
        <f>H844+F844+G844</f>
        <v>11</v>
      </c>
      <c r="J844" s="11">
        <v>20537</v>
      </c>
      <c r="K844" s="58" t="s">
        <v>1121</v>
      </c>
      <c r="L844" s="8">
        <f>I844/J844*100000</f>
        <v>53.561863952865558</v>
      </c>
      <c r="M844" s="7" t="str">
        <f>IF(L844=0,"Silencioso",IF(AND(L844&gt;0,L844&lt;100),"Baixa",IF(AND(L844&gt;=100,L844&lt;300),"Média",IF(AND(L844&gt;=300,L844&lt;500),"Alta",IF(L844&gt;=500,"Muito Alta","Avaliar")))))</f>
        <v>Baixa</v>
      </c>
      <c r="N844" s="7">
        <f>VLOOKUP($B844,LIRAa!$1:$1048576,3,FALSE)</f>
        <v>1</v>
      </c>
      <c r="O844" s="7">
        <f>VLOOKUP($B844,LIRAa!$1:$1048576,4,FALSE)</f>
        <v>1.7</v>
      </c>
      <c r="P844" s="7">
        <f>VLOOKUP($B844,LIRAa!$1:$1048576,5,FALSE)</f>
        <v>1.8</v>
      </c>
      <c r="S844" s="38"/>
    </row>
    <row r="845" spans="1:19" ht="15.75" x14ac:dyDescent="0.25">
      <c r="A845" s="42">
        <v>840</v>
      </c>
      <c r="B845" s="7">
        <v>317103</v>
      </c>
      <c r="C845" s="17" t="s">
        <v>1118</v>
      </c>
      <c r="D845" s="36" t="s">
        <v>102</v>
      </c>
      <c r="E845" s="36" t="s">
        <v>842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>H845+F845+G845</f>
        <v>0</v>
      </c>
      <c r="J845" s="11">
        <v>9265</v>
      </c>
      <c r="K845" s="58" t="s">
        <v>1121</v>
      </c>
      <c r="L845" s="8">
        <f>I845/J845*100000</f>
        <v>0</v>
      </c>
      <c r="M845" s="7" t="str">
        <f>IF(L845=0,"Silencioso",IF(AND(L845&gt;0,L845&lt;100),"Baixa",IF(AND(L845&gt;=100,L845&lt;300),"Média",IF(AND(L845&gt;=300,L845&lt;500),"Alta",IF(L845&gt;=500,"Muito Alta","Avaliar")))))</f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19" ht="15.75" x14ac:dyDescent="0.25">
      <c r="A846" s="42">
        <v>841</v>
      </c>
      <c r="B846" s="7">
        <v>317107</v>
      </c>
      <c r="C846" s="17" t="s">
        <v>432</v>
      </c>
      <c r="D846" s="36" t="s">
        <v>53</v>
      </c>
      <c r="E846" s="36" t="s">
        <v>843</v>
      </c>
      <c r="F846" s="12">
        <f>VLOOKUP(A846,Dengue!$1:$1048576,10,FALSE)</f>
        <v>1</v>
      </c>
      <c r="G846" s="12">
        <f>VLOOKUP($A846,Chik!$1:$1048576,10,FALSE)</f>
        <v>0</v>
      </c>
      <c r="H846" s="12">
        <f>VLOOKUP($A846,zika!$1:$1048576,10,FALSE)</f>
        <v>0</v>
      </c>
      <c r="I846" s="12">
        <f>H846+F846+G846</f>
        <v>1</v>
      </c>
      <c r="J846" s="11">
        <v>5712</v>
      </c>
      <c r="K846" s="58" t="s">
        <v>1121</v>
      </c>
      <c r="L846" s="8">
        <f>I846/J846*100000</f>
        <v>17.50700280112045</v>
      </c>
      <c r="M846" s="7" t="str">
        <f>IF(L846=0,"Silencioso",IF(AND(L846&gt;0,L846&lt;100),"Baixa",IF(AND(L846&gt;=100,L846&lt;300),"Média",IF(AND(L846&gt;=300,L846&lt;500),"Alta",IF(L846&gt;=500,"Muito Alta","Avaliar")))))</f>
        <v>Baixa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19" ht="15.75" x14ac:dyDescent="0.25">
      <c r="A847" s="42">
        <v>842</v>
      </c>
      <c r="B847" s="7">
        <v>317110</v>
      </c>
      <c r="C847" s="17" t="s">
        <v>1111</v>
      </c>
      <c r="D847" s="36" t="s">
        <v>24</v>
      </c>
      <c r="E847" s="36" t="s">
        <v>844</v>
      </c>
      <c r="F847" s="12">
        <f>VLOOKUP(A847,Dengue!$1:$1048576,10,FALSE)</f>
        <v>5</v>
      </c>
      <c r="G847" s="12">
        <f>VLOOKUP($A847,Chik!$1:$1048576,10,FALSE)</f>
        <v>0</v>
      </c>
      <c r="H847" s="12">
        <f>VLOOKUP($A847,zika!$1:$1048576,10,FALSE)</f>
        <v>0</v>
      </c>
      <c r="I847" s="12">
        <f>H847+F847+G847</f>
        <v>5</v>
      </c>
      <c r="J847" s="11">
        <v>3951</v>
      </c>
      <c r="K847" s="58" t="s">
        <v>1121</v>
      </c>
      <c r="L847" s="8">
        <f>I847/J847*100000</f>
        <v>126.55024044545685</v>
      </c>
      <c r="M847" s="7" t="str">
        <f>IF(L847=0,"Silencioso",IF(AND(L847&gt;0,L847&lt;100),"Baixa",IF(AND(L847&gt;=100,L847&lt;300),"Média",IF(AND(L847&gt;=300,L847&lt;500),"Alta",IF(L847&gt;=500,"Muito Alta","Avaliar")))))</f>
        <v>Média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19" ht="15.75" x14ac:dyDescent="0.25">
      <c r="A848" s="42">
        <v>843</v>
      </c>
      <c r="B848" s="7">
        <v>317115</v>
      </c>
      <c r="C848" s="17" t="s">
        <v>1110</v>
      </c>
      <c r="D848" s="36" t="s">
        <v>20</v>
      </c>
      <c r="E848" s="36" t="s">
        <v>845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>H848+F848+G848</f>
        <v>0</v>
      </c>
      <c r="J848" s="11">
        <v>4832</v>
      </c>
      <c r="K848" s="58" t="s">
        <v>1121</v>
      </c>
      <c r="L848" s="8">
        <f>I848/J848*100000</f>
        <v>0</v>
      </c>
      <c r="M848" s="7" t="str">
        <f>IF(L848=0,"Silencioso",IF(AND(L848&gt;0,L848&lt;100),"Baixa",IF(AND(L848&gt;=100,L848&lt;300),"Média",IF(AND(L848&gt;=300,L848&lt;500),"Alta",IF(L848&gt;=500,"Muito Alta","Avaliar")))))</f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844</v>
      </c>
      <c r="B849" s="7">
        <v>317120</v>
      </c>
      <c r="C849" s="17" t="s">
        <v>1108</v>
      </c>
      <c r="D849" s="36" t="s">
        <v>98</v>
      </c>
      <c r="E849" s="36" t="s">
        <v>846</v>
      </c>
      <c r="F849" s="12">
        <f>VLOOKUP(A849,Dengue!$1:$1048576,10,FALSE)</f>
        <v>11</v>
      </c>
      <c r="G849" s="12">
        <f>VLOOKUP($A849,Chik!$1:$1048576,10,FALSE)</f>
        <v>0</v>
      </c>
      <c r="H849" s="12">
        <f>VLOOKUP($A849,zika!$1:$1048576,10,FALSE)</f>
        <v>0</v>
      </c>
      <c r="I849" s="12">
        <f>H849+F849+G849</f>
        <v>11</v>
      </c>
      <c r="J849" s="11">
        <v>125376</v>
      </c>
      <c r="K849" s="58" t="s">
        <v>1124</v>
      </c>
      <c r="L849" s="8">
        <f>I849/J849*100000</f>
        <v>8.7736089841755991</v>
      </c>
      <c r="M849" s="7" t="str">
        <f>IF(L849=0,"Silencioso",IF(AND(L849&gt;0,L849&lt;100),"Baixa",IF(AND(L849&gt;=100,L849&lt;300),"Média",IF(AND(L849&gt;=300,L849&lt;500),"Alta",IF(L849&gt;=500,"Muito Alta","Avaliar")))))</f>
        <v>Baixa</v>
      </c>
      <c r="N849" s="7">
        <f>VLOOKUP($B849,LIRAa!$1:$1048576,3,FALSE)</f>
        <v>2.1</v>
      </c>
      <c r="O849" s="7">
        <f>VLOOKUP($B849,LIRAa!$1:$1048576,4,FALSE)</f>
        <v>3.3</v>
      </c>
      <c r="P849" s="7">
        <f>VLOOKUP($B849,LIRAa!$1:$1048576,5,FALSE)</f>
        <v>2.5</v>
      </c>
      <c r="S849" s="38"/>
    </row>
    <row r="850" spans="1:19" ht="15.75" x14ac:dyDescent="0.25">
      <c r="A850" s="42">
        <v>845</v>
      </c>
      <c r="B850" s="7">
        <v>317130</v>
      </c>
      <c r="C850" s="17" t="s">
        <v>1109</v>
      </c>
      <c r="D850" s="36" t="s">
        <v>17</v>
      </c>
      <c r="E850" s="36" t="s">
        <v>847</v>
      </c>
      <c r="F850" s="12">
        <f>VLOOKUP(A850,Dengue!$1:$1048576,10,FALSE)</f>
        <v>2</v>
      </c>
      <c r="G850" s="12">
        <f>VLOOKUP($A850,Chik!$1:$1048576,10,FALSE)</f>
        <v>0</v>
      </c>
      <c r="H850" s="12">
        <f>VLOOKUP($A850,zika!$1:$1048576,10,FALSE)</f>
        <v>0</v>
      </c>
      <c r="I850" s="12">
        <f>H850+F850+G850</f>
        <v>2</v>
      </c>
      <c r="J850" s="11">
        <v>78286</v>
      </c>
      <c r="K850" s="58" t="s">
        <v>1123</v>
      </c>
      <c r="L850" s="8">
        <f>I850/J850*100000</f>
        <v>2.554735201696344</v>
      </c>
      <c r="M850" s="7" t="str">
        <f>IF(L850=0,"Silencioso",IF(AND(L850&gt;0,L850&lt;100),"Baixa",IF(AND(L850&gt;=100,L850&lt;300),"Média",IF(AND(L850&gt;=300,L850&lt;500),"Alta",IF(L850&gt;=500,"Muito Alta","Avaliar")))))</f>
        <v>Baixa</v>
      </c>
      <c r="N850" s="7">
        <f>VLOOKUP($B850,LIRAa!$1:$1048576,3,FALSE)</f>
        <v>0.3</v>
      </c>
      <c r="O850" s="7">
        <f>VLOOKUP($B850,LIRAa!$1:$1048576,4,FALSE)</f>
        <v>0.8</v>
      </c>
      <c r="P850" s="7">
        <f>VLOOKUP($B850,LIRAa!$1:$1048576,5,FALSE)</f>
        <v>1</v>
      </c>
      <c r="S850" s="38"/>
    </row>
    <row r="851" spans="1:19" ht="15.75" x14ac:dyDescent="0.25">
      <c r="A851" s="42">
        <v>846</v>
      </c>
      <c r="B851" s="7">
        <v>317140</v>
      </c>
      <c r="C851" s="17" t="s">
        <v>1115</v>
      </c>
      <c r="D851" s="36" t="s">
        <v>62</v>
      </c>
      <c r="E851" s="36" t="s">
        <v>848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>H851+F851+G851</f>
        <v>0</v>
      </c>
      <c r="J851" s="11">
        <v>3629</v>
      </c>
      <c r="K851" s="58" t="s">
        <v>1121</v>
      </c>
      <c r="L851" s="8">
        <f>I851/J851*100000</f>
        <v>0</v>
      </c>
      <c r="M851" s="7" t="str">
        <f>IF(L851=0,"Silencioso",IF(AND(L851&gt;0,L851&lt;100),"Baixa",IF(AND(L851&gt;=100,L851&lt;300),"Média",IF(AND(L851&gt;=300,L851&lt;500),"Alta",IF(L851&gt;=500,"Muito Alta","Avaliar")))))</f>
        <v>Silencioso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847</v>
      </c>
      <c r="B852" s="7">
        <v>317160</v>
      </c>
      <c r="C852" s="17" t="s">
        <v>432</v>
      </c>
      <c r="D852" s="36" t="s">
        <v>53</v>
      </c>
      <c r="E852" s="36" t="s">
        <v>849</v>
      </c>
      <c r="F852" s="12">
        <f>VLOOKUP(A852,Dengue!$1:$1048576,10,FALSE)</f>
        <v>2</v>
      </c>
      <c r="G852" s="12">
        <f>VLOOKUP($A852,Chik!$1:$1048576,10,FALSE)</f>
        <v>0</v>
      </c>
      <c r="H852" s="12">
        <f>VLOOKUP($A852,zika!$1:$1048576,10,FALSE)</f>
        <v>0</v>
      </c>
      <c r="I852" s="12">
        <f>H852+F852+G852</f>
        <v>2</v>
      </c>
      <c r="J852" s="11">
        <v>13764</v>
      </c>
      <c r="K852" s="58" t="s">
        <v>1121</v>
      </c>
      <c r="L852" s="8">
        <f>I852/J852*100000</f>
        <v>14.530659691950015</v>
      </c>
      <c r="M852" s="7" t="str">
        <f>IF(L852=0,"Silencioso",IF(AND(L852&gt;0,L852&lt;100),"Baixa",IF(AND(L852&gt;=100,L852&lt;300),"Média",IF(AND(L852&gt;=300,L852&lt;500),"Alta",IF(L852&gt;=500,"Muito Alta","Avaliar")))))</f>
        <v>Baixa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848</v>
      </c>
      <c r="B853" s="7">
        <v>317170</v>
      </c>
      <c r="C853" s="17" t="s">
        <v>1114</v>
      </c>
      <c r="D853" s="36" t="s">
        <v>33</v>
      </c>
      <c r="E853" s="36" t="s">
        <v>850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>H853+F853+G853</f>
        <v>0</v>
      </c>
      <c r="J853" s="11">
        <v>8685</v>
      </c>
      <c r="K853" s="58" t="s">
        <v>1121</v>
      </c>
      <c r="L853" s="8">
        <f>I853/J853*100000</f>
        <v>0</v>
      </c>
      <c r="M853" s="7" t="str">
        <f>IF(L853=0,"Silencioso",IF(AND(L853&gt;0,L853&lt;100),"Baixa",IF(AND(L853&gt;=100,L853&lt;300),"Média",IF(AND(L853&gt;=300,L853&lt;500),"Alta",IF(L853&gt;=500,"Muito Alta","Avaliar")))))</f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849</v>
      </c>
      <c r="B854" s="7">
        <v>317180</v>
      </c>
      <c r="C854" s="17" t="s">
        <v>1108</v>
      </c>
      <c r="D854" s="36" t="s">
        <v>90</v>
      </c>
      <c r="E854" s="36" t="s">
        <v>851</v>
      </c>
      <c r="F854" s="12">
        <f>VLOOKUP(A854,Dengue!$1:$1048576,10,FALSE)</f>
        <v>1</v>
      </c>
      <c r="G854" s="12">
        <f>VLOOKUP($A854,Chik!$1:$1048576,10,FALSE)</f>
        <v>0</v>
      </c>
      <c r="H854" s="12">
        <f>VLOOKUP($A854,zika!$1:$1048576,10,FALSE)</f>
        <v>0</v>
      </c>
      <c r="I854" s="12">
        <f>H854+F854+G854</f>
        <v>1</v>
      </c>
      <c r="J854" s="11">
        <v>10537</v>
      </c>
      <c r="K854" s="58" t="s">
        <v>1121</v>
      </c>
      <c r="L854" s="8">
        <f>I854/J854*100000</f>
        <v>9.4903672772136289</v>
      </c>
      <c r="M854" s="7" t="str">
        <f>IF(L854=0,"Silencioso",IF(AND(L854&gt;0,L854&lt;100),"Baixa",IF(AND(L854&gt;=100,L854&lt;300),"Média",IF(AND(L854&gt;=300,L854&lt;500),"Alta",IF(L854&gt;=500,"Muito Alta","Avaliar")))))</f>
        <v>Baixa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850</v>
      </c>
      <c r="B855" s="7">
        <v>317190</v>
      </c>
      <c r="C855" s="17" t="s">
        <v>1110</v>
      </c>
      <c r="D855" s="36" t="s">
        <v>22</v>
      </c>
      <c r="E855" s="36" t="s">
        <v>852</v>
      </c>
      <c r="F855" s="12">
        <f>VLOOKUP(A855,Dengue!$1:$1048576,10,FALSE)</f>
        <v>0</v>
      </c>
      <c r="G855" s="12">
        <f>VLOOKUP($A855,Chik!$1:$1048576,10,FALSE)</f>
        <v>0</v>
      </c>
      <c r="H855" s="12">
        <f>VLOOKUP($A855,zika!$1:$1048576,10,FALSE)</f>
        <v>0</v>
      </c>
      <c r="I855" s="12">
        <f>H855+F855+G855</f>
        <v>0</v>
      </c>
      <c r="J855" s="11">
        <v>5420</v>
      </c>
      <c r="K855" s="58" t="s">
        <v>1121</v>
      </c>
      <c r="L855" s="8">
        <f>I855/J855*100000</f>
        <v>0</v>
      </c>
      <c r="M855" s="7" t="str">
        <f>IF(L855=0,"Silencioso",IF(AND(L855&gt;0,L855&lt;100),"Baixa",IF(AND(L855&gt;=100,L855&lt;300),"Média",IF(AND(L855&gt;=300,L855&lt;500),"Alta",IF(L855&gt;=500,"Muito Alta","Avaliar")))))</f>
        <v>Silencioso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851</v>
      </c>
      <c r="B856" s="7">
        <v>317200</v>
      </c>
      <c r="C856" s="17" t="s">
        <v>1115</v>
      </c>
      <c r="D856" s="36" t="s">
        <v>62</v>
      </c>
      <c r="E856" s="36" t="s">
        <v>853</v>
      </c>
      <c r="F856" s="12">
        <f>VLOOKUP(A856,Dengue!$1:$1048576,10,FALSE)</f>
        <v>102</v>
      </c>
      <c r="G856" s="12">
        <f>VLOOKUP($A856,Chik!$1:$1048576,10,FALSE)</f>
        <v>0</v>
      </c>
      <c r="H856" s="12">
        <f>VLOOKUP($A856,zika!$1:$1048576,10,FALSE)</f>
        <v>0</v>
      </c>
      <c r="I856" s="12">
        <f>H856+F856+G856</f>
        <v>102</v>
      </c>
      <c r="J856" s="11">
        <v>42149</v>
      </c>
      <c r="K856" s="58" t="s">
        <v>1122</v>
      </c>
      <c r="L856" s="8">
        <f>I856/J856*100000</f>
        <v>241.99862392939335</v>
      </c>
      <c r="M856" s="7" t="str">
        <f>IF(L856=0,"Silencioso",IF(AND(L856&gt;0,L856&lt;100),"Baixa",IF(AND(L856&gt;=100,L856&lt;300),"Média",IF(AND(L856&gt;=300,L856&lt;500),"Alta",IF(L856&gt;=500,"Muito Alta","Avaliar")))))</f>
        <v>Média</v>
      </c>
      <c r="N856" s="7">
        <f>VLOOKUP($B856,LIRAa!$1:$1048576,3,FALSE)</f>
        <v>2.2999999999999998</v>
      </c>
      <c r="O856" s="7">
        <f>VLOOKUP($B856,LIRAa!$1:$1048576,4,FALSE)</f>
        <v>1.3</v>
      </c>
      <c r="P856" s="7">
        <f>VLOOKUP($B856,LIRAa!$1:$1048576,5,FALSE)</f>
        <v>1.7</v>
      </c>
      <c r="S856" s="38"/>
    </row>
    <row r="857" spans="1:19" ht="15.75" x14ac:dyDescent="0.25">
      <c r="A857" s="42">
        <v>852</v>
      </c>
      <c r="B857" s="7">
        <v>317210</v>
      </c>
      <c r="C857" s="17" t="s">
        <v>1115</v>
      </c>
      <c r="D857" s="36" t="s">
        <v>38</v>
      </c>
      <c r="E857" s="36" t="s">
        <v>854</v>
      </c>
      <c r="F857" s="12">
        <f>VLOOKUP(A857,Dengue!$1:$1048576,10,FALSE)</f>
        <v>1</v>
      </c>
      <c r="G857" s="12">
        <f>VLOOKUP($A857,Chik!$1:$1048576,10,FALSE)</f>
        <v>2</v>
      </c>
      <c r="H857" s="12">
        <f>VLOOKUP($A857,zika!$1:$1048576,10,FALSE)</f>
        <v>0</v>
      </c>
      <c r="I857" s="12">
        <f>H857+F857+G857</f>
        <v>3</v>
      </c>
      <c r="J857" s="11">
        <v>5243</v>
      </c>
      <c r="K857" s="58" t="s">
        <v>1121</v>
      </c>
      <c r="L857" s="8">
        <f>I857/J857*100000</f>
        <v>57.219149341979787</v>
      </c>
      <c r="M857" s="7" t="str">
        <f>IF(L857=0,"Silencioso",IF(AND(L857&gt;0,L857&lt;100),"Baixa",IF(AND(L857&gt;=100,L857&lt;300),"Média",IF(AND(L857&gt;=300,L857&lt;500),"Alta",IF(L857&gt;=500,"Muito Alta","Avaliar")))))</f>
        <v>Baixa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1114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>H858+F858+G858</f>
        <v>0</v>
      </c>
      <c r="J858" s="11">
        <v>2558</v>
      </c>
      <c r="K858" s="58" t="s">
        <v>1121</v>
      </c>
      <c r="L858" s="8">
        <f>I858/J858*100000</f>
        <v>0</v>
      </c>
      <c r="M858" s="7" t="str">
        <f>IF(L858=0,"Silencioso",IF(AND(L858&gt;0,L858&lt;100),"Baixa",IF(AND(L858&gt;=100,L858&lt;300),"Média",IF(AND(L858&gt;=300,L858&lt;500),"Alta",IF(L858&gt;=500,"Muito Alta","Avaliar")))))</f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/>
      <c r="G859" s="15"/>
      <c r="H859" s="15"/>
      <c r="I859" s="15"/>
      <c r="J859" s="15"/>
      <c r="K859" s="15"/>
      <c r="L859" s="12"/>
      <c r="M859" s="12"/>
      <c r="N859" s="12"/>
      <c r="O859" s="12"/>
      <c r="P859" s="12"/>
    </row>
  </sheetData>
  <autoFilter ref="A5:U859">
    <sortState ref="A6:U859">
      <sortCondition ref="E5:E859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32" operator="equal">
      <formula>"Alta"</formula>
    </cfRule>
    <cfRule type="cellIs" dxfId="16" priority="33" operator="equal">
      <formula>"Média"</formula>
    </cfRule>
    <cfRule type="cellIs" dxfId="15" priority="34" operator="equal">
      <formula>"Baixa"</formula>
    </cfRule>
  </conditionalFormatting>
  <conditionalFormatting sqref="N6:P858">
    <cfRule type="cellIs" dxfId="14" priority="27" operator="equal">
      <formula>"Sem Informação"</formula>
    </cfRule>
    <cfRule type="cellIs" dxfId="13" priority="28" operator="greaterThanOrEqual">
      <formula>4</formula>
    </cfRule>
    <cfRule type="cellIs" dxfId="12" priority="29" operator="between">
      <formula>1</formula>
      <formula>3.9</formula>
    </cfRule>
    <cfRule type="cellIs" dxfId="11" priority="30" operator="between">
      <formula>0</formula>
      <formula>0.9</formula>
    </cfRule>
  </conditionalFormatting>
  <conditionalFormatting sqref="M6:M858">
    <cfRule type="cellIs" dxfId="10" priority="20" operator="equal">
      <formula>"Muito Alta"</formula>
    </cfRule>
    <cfRule type="cellIs" dxfId="9" priority="21" operator="equal">
      <formula>"Alta"</formula>
    </cfRule>
    <cfRule type="cellIs" dxfId="8" priority="22" operator="equal">
      <formula>"Média"</formula>
    </cfRule>
    <cfRule type="cellIs" dxfId="7" priority="23" operator="equal">
      <formula>"Baixa"</formula>
    </cfRule>
  </conditionalFormatting>
  <conditionalFormatting sqref="S7:S10">
    <cfRule type="cellIs" dxfId="6" priority="17" stopIfTrue="1" operator="equal">
      <formula>"Alta"</formula>
    </cfRule>
    <cfRule type="cellIs" dxfId="5" priority="18" stopIfTrue="1" operator="equal">
      <formula>"Média"</formula>
    </cfRule>
    <cfRule type="cellIs" dxfId="4" priority="19" stopIfTrue="1" operator="equal">
      <formula>"Baixa"</formula>
    </cfRule>
  </conditionalFormatting>
  <conditionalFormatting sqref="S6">
    <cfRule type="cellIs" dxfId="3" priority="13" operator="equal">
      <formula>"Muito Alta"</formula>
    </cfRule>
    <cfRule type="cellIs" dxfId="2" priority="14" operator="equal">
      <formula>"Alta"</formula>
    </cfRule>
    <cfRule type="cellIs" dxfId="1" priority="15" operator="equal">
      <formula>"Média"</formula>
    </cfRule>
    <cfRule type="cellIs" dxfId="0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showGridLines="0" workbookViewId="0">
      <selection activeCell="N12" sqref="N12"/>
    </sheetView>
  </sheetViews>
  <sheetFormatPr defaultRowHeight="11.25" x14ac:dyDescent="0.2"/>
  <cols>
    <col min="1" max="1" width="17.7109375" style="98" customWidth="1"/>
    <col min="2" max="2" width="18.85546875" style="99" customWidth="1"/>
    <col min="3" max="3" width="7.5703125" style="100" customWidth="1"/>
    <col min="4" max="4" width="5.42578125" style="100" customWidth="1"/>
    <col min="5" max="5" width="4.85546875" style="100" customWidth="1"/>
    <col min="6" max="6" width="5.85546875" style="100" customWidth="1"/>
    <col min="7" max="7" width="7" style="100" customWidth="1"/>
    <col min="8" max="8" width="8.85546875" style="101" bestFit="1" customWidth="1"/>
    <col min="9" max="9" width="10.28515625" style="100" bestFit="1" customWidth="1"/>
    <col min="10" max="16384" width="9.140625" style="96"/>
  </cols>
  <sheetData>
    <row r="1" spans="1:9" ht="24" customHeight="1" x14ac:dyDescent="0.2">
      <c r="A1" s="79" t="s">
        <v>2</v>
      </c>
      <c r="B1" s="80" t="s">
        <v>872</v>
      </c>
      <c r="C1" s="81" t="s">
        <v>867</v>
      </c>
      <c r="D1" s="81" t="s">
        <v>868</v>
      </c>
      <c r="E1" s="81" t="s">
        <v>1126</v>
      </c>
      <c r="F1" s="81" t="s">
        <v>3</v>
      </c>
      <c r="G1" s="81" t="s">
        <v>1105</v>
      </c>
      <c r="H1" s="82" t="s">
        <v>4</v>
      </c>
      <c r="I1" s="83" t="s">
        <v>5</v>
      </c>
    </row>
    <row r="2" spans="1:9" x14ac:dyDescent="0.2">
      <c r="A2" s="102" t="s">
        <v>62</v>
      </c>
      <c r="B2" s="103" t="s">
        <v>817</v>
      </c>
      <c r="C2" s="104">
        <v>615</v>
      </c>
      <c r="D2" s="104">
        <v>1</v>
      </c>
      <c r="E2" s="104">
        <v>1</v>
      </c>
      <c r="F2" s="104">
        <v>617</v>
      </c>
      <c r="G2" s="104">
        <v>16602</v>
      </c>
      <c r="H2" s="105">
        <v>3716.4197084688594</v>
      </c>
      <c r="I2" s="110" t="s">
        <v>1127</v>
      </c>
    </row>
    <row r="3" spans="1:9" x14ac:dyDescent="0.2">
      <c r="A3" s="114" t="s">
        <v>11</v>
      </c>
      <c r="B3" s="115" t="s">
        <v>382</v>
      </c>
      <c r="C3" s="116">
        <v>135</v>
      </c>
      <c r="D3" s="116">
        <v>0</v>
      </c>
      <c r="E3" s="116">
        <v>0</v>
      </c>
      <c r="F3" s="116">
        <v>135</v>
      </c>
      <c r="G3" s="116">
        <v>6228</v>
      </c>
      <c r="H3" s="117">
        <v>2167.6300578034684</v>
      </c>
      <c r="I3" s="110" t="s">
        <v>1127</v>
      </c>
    </row>
    <row r="4" spans="1:9" x14ac:dyDescent="0.2">
      <c r="A4" s="102" t="s">
        <v>26</v>
      </c>
      <c r="B4" s="103" t="s">
        <v>753</v>
      </c>
      <c r="C4" s="104">
        <v>98</v>
      </c>
      <c r="D4" s="104">
        <v>0</v>
      </c>
      <c r="E4" s="104">
        <v>0</v>
      </c>
      <c r="F4" s="104">
        <v>98</v>
      </c>
      <c r="G4" s="104">
        <v>4927</v>
      </c>
      <c r="H4" s="105">
        <v>1989.0399837629388</v>
      </c>
      <c r="I4" s="110" t="s">
        <v>1127</v>
      </c>
    </row>
    <row r="5" spans="1:9" x14ac:dyDescent="0.2">
      <c r="A5" s="114" t="s">
        <v>28</v>
      </c>
      <c r="B5" s="115" t="s">
        <v>549</v>
      </c>
      <c r="C5" s="116">
        <v>160</v>
      </c>
      <c r="D5" s="116">
        <v>0</v>
      </c>
      <c r="E5" s="116">
        <v>0</v>
      </c>
      <c r="F5" s="116">
        <v>160</v>
      </c>
      <c r="G5" s="116">
        <v>10731</v>
      </c>
      <c r="H5" s="117">
        <v>1491.0073618488491</v>
      </c>
      <c r="I5" s="110" t="s">
        <v>1127</v>
      </c>
    </row>
    <row r="6" spans="1:9" x14ac:dyDescent="0.2">
      <c r="A6" s="102" t="s">
        <v>20</v>
      </c>
      <c r="B6" s="103" t="s">
        <v>276</v>
      </c>
      <c r="C6" s="104">
        <v>106</v>
      </c>
      <c r="D6" s="104">
        <v>0</v>
      </c>
      <c r="E6" s="104">
        <v>0</v>
      </c>
      <c r="F6" s="104">
        <v>106</v>
      </c>
      <c r="G6" s="104">
        <v>7852</v>
      </c>
      <c r="H6" s="105">
        <v>1349.9745287824758</v>
      </c>
      <c r="I6" s="110" t="s">
        <v>1127</v>
      </c>
    </row>
    <row r="7" spans="1:9" x14ac:dyDescent="0.2">
      <c r="A7" s="114" t="s">
        <v>17</v>
      </c>
      <c r="B7" s="115" t="s">
        <v>763</v>
      </c>
      <c r="C7" s="116">
        <v>97</v>
      </c>
      <c r="D7" s="116">
        <v>2</v>
      </c>
      <c r="E7" s="116">
        <v>0</v>
      </c>
      <c r="F7" s="116">
        <v>99</v>
      </c>
      <c r="G7" s="116">
        <v>7858</v>
      </c>
      <c r="H7" s="117">
        <v>1259.8625604479512</v>
      </c>
      <c r="I7" s="110" t="s">
        <v>1127</v>
      </c>
    </row>
    <row r="8" spans="1:9" x14ac:dyDescent="0.2">
      <c r="A8" s="102" t="s">
        <v>30</v>
      </c>
      <c r="B8" s="103" t="s">
        <v>88</v>
      </c>
      <c r="C8" s="104">
        <v>56</v>
      </c>
      <c r="D8" s="104">
        <v>0</v>
      </c>
      <c r="E8" s="104">
        <v>0</v>
      </c>
      <c r="F8" s="104">
        <v>56</v>
      </c>
      <c r="G8" s="104">
        <v>4825</v>
      </c>
      <c r="H8" s="105">
        <v>1160.6217616580311</v>
      </c>
      <c r="I8" s="110" t="s">
        <v>1127</v>
      </c>
    </row>
    <row r="9" spans="1:9" x14ac:dyDescent="0.2">
      <c r="A9" s="114" t="s">
        <v>14</v>
      </c>
      <c r="B9" s="115" t="s">
        <v>808</v>
      </c>
      <c r="C9" s="116">
        <v>32</v>
      </c>
      <c r="D9" s="116">
        <v>0</v>
      </c>
      <c r="E9" s="116">
        <v>0</v>
      </c>
      <c r="F9" s="116">
        <v>32</v>
      </c>
      <c r="G9" s="116">
        <v>3119</v>
      </c>
      <c r="H9" s="117">
        <v>1025.9698621352998</v>
      </c>
      <c r="I9" s="110" t="s">
        <v>1127</v>
      </c>
    </row>
    <row r="10" spans="1:9" x14ac:dyDescent="0.2">
      <c r="A10" s="102" t="s">
        <v>62</v>
      </c>
      <c r="B10" s="103" t="s">
        <v>665</v>
      </c>
      <c r="C10" s="104">
        <v>78</v>
      </c>
      <c r="D10" s="104">
        <v>0</v>
      </c>
      <c r="E10" s="104">
        <v>0</v>
      </c>
      <c r="F10" s="104">
        <v>78</v>
      </c>
      <c r="G10" s="104">
        <v>7991</v>
      </c>
      <c r="H10" s="105">
        <v>976.09811037417103</v>
      </c>
      <c r="I10" s="110" t="s">
        <v>1127</v>
      </c>
    </row>
    <row r="11" spans="1:9" x14ac:dyDescent="0.2">
      <c r="A11" s="114" t="s">
        <v>28</v>
      </c>
      <c r="B11" s="115" t="s">
        <v>398</v>
      </c>
      <c r="C11" s="116">
        <v>226</v>
      </c>
      <c r="D11" s="116">
        <v>0</v>
      </c>
      <c r="E11" s="116">
        <v>0</v>
      </c>
      <c r="F11" s="116">
        <v>226</v>
      </c>
      <c r="G11" s="116">
        <v>23212</v>
      </c>
      <c r="H11" s="117">
        <v>973.63432707220397</v>
      </c>
      <c r="I11" s="110" t="s">
        <v>1127</v>
      </c>
    </row>
    <row r="12" spans="1:9" x14ac:dyDescent="0.2">
      <c r="A12" s="102" t="s">
        <v>53</v>
      </c>
      <c r="B12" s="103" t="s">
        <v>440</v>
      </c>
      <c r="C12" s="104">
        <v>38</v>
      </c>
      <c r="D12" s="104">
        <v>0</v>
      </c>
      <c r="E12" s="104">
        <v>0</v>
      </c>
      <c r="F12" s="104">
        <v>38</v>
      </c>
      <c r="G12" s="104">
        <v>4516</v>
      </c>
      <c r="H12" s="105">
        <v>841.45261293179806</v>
      </c>
      <c r="I12" s="110" t="s">
        <v>1127</v>
      </c>
    </row>
    <row r="13" spans="1:9" x14ac:dyDescent="0.2">
      <c r="A13" s="114" t="s">
        <v>30</v>
      </c>
      <c r="B13" s="115" t="s">
        <v>570</v>
      </c>
      <c r="C13" s="116">
        <v>47</v>
      </c>
      <c r="D13" s="116">
        <v>0</v>
      </c>
      <c r="E13" s="116">
        <v>0</v>
      </c>
      <c r="F13" s="116">
        <v>47</v>
      </c>
      <c r="G13" s="116">
        <v>5671</v>
      </c>
      <c r="H13" s="117">
        <v>828.77799329924176</v>
      </c>
      <c r="I13" s="110" t="s">
        <v>1127</v>
      </c>
    </row>
    <row r="14" spans="1:9" x14ac:dyDescent="0.2">
      <c r="A14" s="102" t="s">
        <v>17</v>
      </c>
      <c r="B14" s="103" t="s">
        <v>710</v>
      </c>
      <c r="C14" s="104">
        <v>32</v>
      </c>
      <c r="D14" s="104">
        <v>0</v>
      </c>
      <c r="E14" s="104">
        <v>0</v>
      </c>
      <c r="F14" s="104">
        <v>32</v>
      </c>
      <c r="G14" s="104">
        <v>3937</v>
      </c>
      <c r="H14" s="105">
        <v>812.80162560325107</v>
      </c>
      <c r="I14" s="110" t="s">
        <v>1127</v>
      </c>
    </row>
    <row r="15" spans="1:9" x14ac:dyDescent="0.2">
      <c r="A15" s="114" t="s">
        <v>14</v>
      </c>
      <c r="B15" s="115" t="s">
        <v>385</v>
      </c>
      <c r="C15" s="116">
        <v>141</v>
      </c>
      <c r="D15" s="116">
        <v>1</v>
      </c>
      <c r="E15" s="116">
        <v>0</v>
      </c>
      <c r="F15" s="116">
        <v>142</v>
      </c>
      <c r="G15" s="116">
        <v>19717</v>
      </c>
      <c r="H15" s="117">
        <v>720.1906983821068</v>
      </c>
      <c r="I15" s="110" t="s">
        <v>1127</v>
      </c>
    </row>
    <row r="16" spans="1:9" x14ac:dyDescent="0.2">
      <c r="A16" s="102" t="s">
        <v>30</v>
      </c>
      <c r="B16" s="103" t="s">
        <v>501</v>
      </c>
      <c r="C16" s="104">
        <v>146</v>
      </c>
      <c r="D16" s="104">
        <v>0</v>
      </c>
      <c r="E16" s="104">
        <v>1</v>
      </c>
      <c r="F16" s="104">
        <v>147</v>
      </c>
      <c r="G16" s="104">
        <v>20882</v>
      </c>
      <c r="H16" s="105">
        <v>703.95555981227847</v>
      </c>
      <c r="I16" s="110" t="s">
        <v>1127</v>
      </c>
    </row>
    <row r="17" spans="1:16" x14ac:dyDescent="0.2">
      <c r="A17" s="114" t="s">
        <v>28</v>
      </c>
      <c r="B17" s="115" t="s">
        <v>330</v>
      </c>
      <c r="C17" s="116">
        <v>41</v>
      </c>
      <c r="D17" s="116">
        <v>0</v>
      </c>
      <c r="E17" s="116">
        <v>0</v>
      </c>
      <c r="F17" s="116">
        <v>41</v>
      </c>
      <c r="G17" s="116">
        <v>5891</v>
      </c>
      <c r="H17" s="117">
        <v>695.97691393651337</v>
      </c>
      <c r="I17" s="110" t="s">
        <v>1127</v>
      </c>
    </row>
    <row r="18" spans="1:16" x14ac:dyDescent="0.2">
      <c r="A18" s="102" t="s">
        <v>20</v>
      </c>
      <c r="B18" s="103" t="s">
        <v>861</v>
      </c>
      <c r="C18" s="104">
        <v>34</v>
      </c>
      <c r="D18" s="104">
        <v>0</v>
      </c>
      <c r="E18" s="104">
        <v>0</v>
      </c>
      <c r="F18" s="104">
        <v>34</v>
      </c>
      <c r="G18" s="104">
        <v>4894</v>
      </c>
      <c r="H18" s="105">
        <v>694.72823865958321</v>
      </c>
      <c r="I18" s="110" t="s">
        <v>1127</v>
      </c>
    </row>
    <row r="19" spans="1:16" x14ac:dyDescent="0.2">
      <c r="A19" s="114" t="s">
        <v>30</v>
      </c>
      <c r="B19" s="115" t="s">
        <v>669</v>
      </c>
      <c r="C19" s="116">
        <v>71</v>
      </c>
      <c r="D19" s="116">
        <v>0</v>
      </c>
      <c r="E19" s="116">
        <v>0</v>
      </c>
      <c r="F19" s="116">
        <v>71</v>
      </c>
      <c r="G19" s="116">
        <v>10226</v>
      </c>
      <c r="H19" s="117">
        <v>694.30862507334245</v>
      </c>
      <c r="I19" s="110" t="s">
        <v>1127</v>
      </c>
    </row>
    <row r="20" spans="1:16" x14ac:dyDescent="0.2">
      <c r="A20" s="102" t="s">
        <v>14</v>
      </c>
      <c r="B20" s="103" t="s">
        <v>529</v>
      </c>
      <c r="C20" s="104">
        <v>182</v>
      </c>
      <c r="D20" s="104">
        <v>0</v>
      </c>
      <c r="E20" s="104">
        <v>2</v>
      </c>
      <c r="F20" s="104">
        <v>184</v>
      </c>
      <c r="G20" s="104">
        <v>26997</v>
      </c>
      <c r="H20" s="105">
        <v>681.55721006037709</v>
      </c>
      <c r="I20" s="110" t="s">
        <v>1127</v>
      </c>
      <c r="P20" s="97"/>
    </row>
    <row r="21" spans="1:16" x14ac:dyDescent="0.2">
      <c r="A21" s="114" t="s">
        <v>26</v>
      </c>
      <c r="B21" s="115" t="s">
        <v>572</v>
      </c>
      <c r="C21" s="116">
        <v>600</v>
      </c>
      <c r="D21" s="116">
        <v>0</v>
      </c>
      <c r="E21" s="116">
        <v>3</v>
      </c>
      <c r="F21" s="116">
        <v>603</v>
      </c>
      <c r="G21" s="116">
        <v>93101</v>
      </c>
      <c r="H21" s="117">
        <v>647.6836983491047</v>
      </c>
      <c r="I21" s="110" t="s">
        <v>1127</v>
      </c>
    </row>
    <row r="22" spans="1:16" x14ac:dyDescent="0.2">
      <c r="A22" s="102" t="s">
        <v>53</v>
      </c>
      <c r="B22" s="103" t="s">
        <v>256</v>
      </c>
      <c r="C22" s="104">
        <v>28</v>
      </c>
      <c r="D22" s="104">
        <v>0</v>
      </c>
      <c r="E22" s="104">
        <v>0</v>
      </c>
      <c r="F22" s="104">
        <v>28</v>
      </c>
      <c r="G22" s="104">
        <v>4396</v>
      </c>
      <c r="H22" s="105">
        <v>636.9426751592357</v>
      </c>
      <c r="I22" s="110" t="s">
        <v>1127</v>
      </c>
    </row>
    <row r="23" spans="1:16" x14ac:dyDescent="0.2">
      <c r="A23" s="114" t="s">
        <v>22</v>
      </c>
      <c r="B23" s="115" t="s">
        <v>752</v>
      </c>
      <c r="C23" s="116">
        <v>26</v>
      </c>
      <c r="D23" s="116">
        <v>0</v>
      </c>
      <c r="E23" s="116">
        <v>0</v>
      </c>
      <c r="F23" s="116">
        <v>26</v>
      </c>
      <c r="G23" s="116">
        <v>4255</v>
      </c>
      <c r="H23" s="117">
        <v>611.04582843713274</v>
      </c>
      <c r="I23" s="110" t="s">
        <v>1127</v>
      </c>
    </row>
    <row r="24" spans="1:16" x14ac:dyDescent="0.2">
      <c r="A24" s="118" t="s">
        <v>17</v>
      </c>
      <c r="B24" s="119" t="s">
        <v>756</v>
      </c>
      <c r="C24" s="104">
        <v>33</v>
      </c>
      <c r="D24" s="104">
        <v>0</v>
      </c>
      <c r="E24" s="104">
        <v>0</v>
      </c>
      <c r="F24" s="104">
        <v>33</v>
      </c>
      <c r="G24" s="104">
        <v>5454</v>
      </c>
      <c r="H24" s="105">
        <v>605.060506050605</v>
      </c>
      <c r="I24" s="110" t="s">
        <v>1127</v>
      </c>
    </row>
    <row r="25" spans="1:16" x14ac:dyDescent="0.2">
      <c r="A25" s="114" t="s">
        <v>14</v>
      </c>
      <c r="B25" s="115" t="s">
        <v>49</v>
      </c>
      <c r="C25" s="116">
        <v>50</v>
      </c>
      <c r="D25" s="116">
        <v>0</v>
      </c>
      <c r="E25" s="116">
        <v>0</v>
      </c>
      <c r="F25" s="116">
        <v>50</v>
      </c>
      <c r="G25" s="116">
        <v>8333</v>
      </c>
      <c r="H25" s="117">
        <v>600.02400096003839</v>
      </c>
      <c r="I25" s="110" t="s">
        <v>1127</v>
      </c>
    </row>
    <row r="26" spans="1:16" x14ac:dyDescent="0.2">
      <c r="A26" s="102" t="s">
        <v>38</v>
      </c>
      <c r="B26" s="103" t="s">
        <v>82</v>
      </c>
      <c r="C26" s="104">
        <v>81</v>
      </c>
      <c r="D26" s="104">
        <v>1</v>
      </c>
      <c r="E26" s="104">
        <v>0</v>
      </c>
      <c r="F26" s="104">
        <v>82</v>
      </c>
      <c r="G26" s="104">
        <v>14085</v>
      </c>
      <c r="H26" s="105">
        <v>582.17962371317003</v>
      </c>
      <c r="I26" s="110" t="s">
        <v>1127</v>
      </c>
    </row>
    <row r="27" spans="1:16" x14ac:dyDescent="0.2">
      <c r="A27" s="114" t="s">
        <v>33</v>
      </c>
      <c r="B27" s="115" t="s">
        <v>649</v>
      </c>
      <c r="C27" s="116">
        <v>21</v>
      </c>
      <c r="D27" s="116">
        <v>0</v>
      </c>
      <c r="E27" s="116">
        <v>0</v>
      </c>
      <c r="F27" s="116">
        <v>21</v>
      </c>
      <c r="G27" s="116">
        <v>4019</v>
      </c>
      <c r="H27" s="117">
        <v>522.51803931326208</v>
      </c>
      <c r="I27" s="110" t="s">
        <v>1127</v>
      </c>
    </row>
    <row r="28" spans="1:16" x14ac:dyDescent="0.2">
      <c r="A28" s="102" t="s">
        <v>28</v>
      </c>
      <c r="B28" s="103" t="s">
        <v>153</v>
      </c>
      <c r="C28" s="104">
        <v>19</v>
      </c>
      <c r="D28" s="104">
        <v>0</v>
      </c>
      <c r="E28" s="104">
        <v>0</v>
      </c>
      <c r="F28" s="104">
        <v>19</v>
      </c>
      <c r="G28" s="104">
        <v>3711</v>
      </c>
      <c r="H28" s="105">
        <v>511.99137698733495</v>
      </c>
      <c r="I28" s="110" t="s">
        <v>1127</v>
      </c>
    </row>
    <row r="29" spans="1:16" x14ac:dyDescent="0.2">
      <c r="A29" s="114" t="s">
        <v>53</v>
      </c>
      <c r="B29" s="115" t="s">
        <v>462</v>
      </c>
      <c r="C29" s="116">
        <v>25</v>
      </c>
      <c r="D29" s="116">
        <v>0</v>
      </c>
      <c r="E29" s="116">
        <v>0</v>
      </c>
      <c r="F29" s="116">
        <v>25</v>
      </c>
      <c r="G29" s="116">
        <v>4915</v>
      </c>
      <c r="H29" s="117">
        <v>508.64699898270601</v>
      </c>
      <c r="I29" s="110" t="s">
        <v>1127</v>
      </c>
    </row>
    <row r="30" spans="1:16" x14ac:dyDescent="0.2">
      <c r="A30" s="102" t="s">
        <v>20</v>
      </c>
      <c r="B30" s="103" t="s">
        <v>99</v>
      </c>
      <c r="C30" s="104">
        <v>113</v>
      </c>
      <c r="D30" s="104">
        <v>18</v>
      </c>
      <c r="E30" s="104">
        <v>0</v>
      </c>
      <c r="F30" s="104">
        <v>131</v>
      </c>
      <c r="G30" s="104">
        <v>26396</v>
      </c>
      <c r="H30" s="105">
        <v>496.28731626003935</v>
      </c>
      <c r="I30" s="113" t="s">
        <v>10</v>
      </c>
    </row>
    <row r="31" spans="1:16" x14ac:dyDescent="0.2">
      <c r="A31" s="114" t="s">
        <v>26</v>
      </c>
      <c r="B31" s="115" t="s">
        <v>322</v>
      </c>
      <c r="C31" s="116">
        <v>329</v>
      </c>
      <c r="D31" s="116">
        <v>1</v>
      </c>
      <c r="E31" s="116">
        <v>0</v>
      </c>
      <c r="F31" s="116">
        <v>330</v>
      </c>
      <c r="G31" s="116">
        <v>67540</v>
      </c>
      <c r="H31" s="117">
        <v>488.59934853420191</v>
      </c>
      <c r="I31" s="113" t="s">
        <v>10</v>
      </c>
    </row>
    <row r="32" spans="1:16" x14ac:dyDescent="0.2">
      <c r="A32" s="102" t="s">
        <v>24</v>
      </c>
      <c r="B32" s="103" t="s">
        <v>194</v>
      </c>
      <c r="C32" s="104">
        <v>48</v>
      </c>
      <c r="D32" s="104">
        <v>0</v>
      </c>
      <c r="E32" s="104">
        <v>0</v>
      </c>
      <c r="F32" s="104">
        <v>48</v>
      </c>
      <c r="G32" s="104">
        <v>9986</v>
      </c>
      <c r="H32" s="105">
        <v>480.67294211896655</v>
      </c>
      <c r="I32" s="113" t="s">
        <v>10</v>
      </c>
    </row>
    <row r="33" spans="1:9" x14ac:dyDescent="0.2">
      <c r="A33" s="114" t="s">
        <v>30</v>
      </c>
      <c r="B33" s="115" t="s">
        <v>434</v>
      </c>
      <c r="C33" s="116">
        <v>72</v>
      </c>
      <c r="D33" s="116">
        <v>0</v>
      </c>
      <c r="E33" s="116">
        <v>0</v>
      </c>
      <c r="F33" s="116">
        <v>72</v>
      </c>
      <c r="G33" s="116">
        <v>15410</v>
      </c>
      <c r="H33" s="117">
        <v>467.22907203114858</v>
      </c>
      <c r="I33" s="113" t="s">
        <v>10</v>
      </c>
    </row>
    <row r="34" spans="1:9" x14ac:dyDescent="0.2">
      <c r="A34" s="102" t="s">
        <v>22</v>
      </c>
      <c r="B34" s="103" t="s">
        <v>403</v>
      </c>
      <c r="C34" s="104">
        <v>55</v>
      </c>
      <c r="D34" s="104">
        <v>2</v>
      </c>
      <c r="E34" s="104">
        <v>0</v>
      </c>
      <c r="F34" s="104">
        <v>57</v>
      </c>
      <c r="G34" s="104">
        <v>12212</v>
      </c>
      <c r="H34" s="105">
        <v>466.75401244677369</v>
      </c>
      <c r="I34" s="113" t="s">
        <v>10</v>
      </c>
    </row>
    <row r="35" spans="1:9" x14ac:dyDescent="0.2">
      <c r="A35" s="114" t="s">
        <v>24</v>
      </c>
      <c r="B35" s="115" t="s">
        <v>618</v>
      </c>
      <c r="C35" s="116">
        <v>51</v>
      </c>
      <c r="D35" s="116">
        <v>0</v>
      </c>
      <c r="E35" s="116">
        <v>0</v>
      </c>
      <c r="F35" s="116">
        <v>51</v>
      </c>
      <c r="G35" s="116">
        <v>11968</v>
      </c>
      <c r="H35" s="117">
        <v>426.13636363636363</v>
      </c>
      <c r="I35" s="113" t="s">
        <v>10</v>
      </c>
    </row>
    <row r="36" spans="1:9" x14ac:dyDescent="0.2">
      <c r="A36" s="102" t="s">
        <v>11</v>
      </c>
      <c r="B36" s="103" t="s">
        <v>172</v>
      </c>
      <c r="C36" s="104">
        <v>41</v>
      </c>
      <c r="D36" s="104">
        <v>0</v>
      </c>
      <c r="E36" s="104">
        <v>0</v>
      </c>
      <c r="F36" s="104">
        <v>41</v>
      </c>
      <c r="G36" s="104">
        <v>9679</v>
      </c>
      <c r="H36" s="105">
        <v>423.59747907841717</v>
      </c>
      <c r="I36" s="113" t="s">
        <v>10</v>
      </c>
    </row>
    <row r="37" spans="1:9" x14ac:dyDescent="0.2">
      <c r="A37" s="114" t="s">
        <v>142</v>
      </c>
      <c r="B37" s="115" t="s">
        <v>359</v>
      </c>
      <c r="C37" s="116">
        <v>24</v>
      </c>
      <c r="D37" s="116">
        <v>0</v>
      </c>
      <c r="E37" s="116">
        <v>0</v>
      </c>
      <c r="F37" s="116">
        <v>24</v>
      </c>
      <c r="G37" s="116">
        <v>5704</v>
      </c>
      <c r="H37" s="117">
        <v>420.75736325385691</v>
      </c>
      <c r="I37" s="113" t="s">
        <v>10</v>
      </c>
    </row>
    <row r="38" spans="1:9" x14ac:dyDescent="0.2">
      <c r="A38" s="102" t="s">
        <v>24</v>
      </c>
      <c r="B38" s="103" t="s">
        <v>237</v>
      </c>
      <c r="C38" s="104">
        <v>28</v>
      </c>
      <c r="D38" s="104">
        <v>0</v>
      </c>
      <c r="E38" s="104">
        <v>0</v>
      </c>
      <c r="F38" s="104">
        <v>28</v>
      </c>
      <c r="G38" s="104">
        <v>6908</v>
      </c>
      <c r="H38" s="105">
        <v>405.32715691951358</v>
      </c>
      <c r="I38" s="113" t="s">
        <v>10</v>
      </c>
    </row>
    <row r="39" spans="1:9" x14ac:dyDescent="0.2">
      <c r="A39" s="114" t="s">
        <v>26</v>
      </c>
      <c r="B39" s="115" t="s">
        <v>158</v>
      </c>
      <c r="C39" s="116">
        <v>212</v>
      </c>
      <c r="D39" s="116">
        <v>1</v>
      </c>
      <c r="E39" s="116">
        <v>0</v>
      </c>
      <c r="F39" s="116">
        <v>213</v>
      </c>
      <c r="G39" s="116">
        <v>53866</v>
      </c>
      <c r="H39" s="117">
        <v>395.42568596145986</v>
      </c>
      <c r="I39" s="113" t="s">
        <v>10</v>
      </c>
    </row>
    <row r="40" spans="1:9" x14ac:dyDescent="0.2">
      <c r="A40" s="102" t="s">
        <v>102</v>
      </c>
      <c r="B40" s="103" t="s">
        <v>442</v>
      </c>
      <c r="C40" s="104">
        <v>19</v>
      </c>
      <c r="D40" s="104">
        <v>0</v>
      </c>
      <c r="E40" s="104">
        <v>0</v>
      </c>
      <c r="F40" s="104">
        <v>19</v>
      </c>
      <c r="G40" s="104">
        <v>4844</v>
      </c>
      <c r="H40" s="105">
        <v>392.23781998348471</v>
      </c>
      <c r="I40" s="113" t="s">
        <v>10</v>
      </c>
    </row>
    <row r="41" spans="1:9" x14ac:dyDescent="0.2">
      <c r="A41" s="114" t="s">
        <v>20</v>
      </c>
      <c r="B41" s="115" t="s">
        <v>601</v>
      </c>
      <c r="C41" s="116">
        <v>21</v>
      </c>
      <c r="D41" s="116">
        <v>5</v>
      </c>
      <c r="E41" s="116">
        <v>0</v>
      </c>
      <c r="F41" s="116">
        <v>26</v>
      </c>
      <c r="G41" s="116">
        <v>6847</v>
      </c>
      <c r="H41" s="117">
        <v>379.72834818168542</v>
      </c>
      <c r="I41" s="113" t="s">
        <v>10</v>
      </c>
    </row>
    <row r="42" spans="1:9" x14ac:dyDescent="0.2">
      <c r="A42" s="102" t="s">
        <v>11</v>
      </c>
      <c r="B42" s="103" t="s">
        <v>325</v>
      </c>
      <c r="C42" s="104">
        <v>11</v>
      </c>
      <c r="D42" s="104">
        <v>0</v>
      </c>
      <c r="E42" s="104">
        <v>0</v>
      </c>
      <c r="F42" s="104">
        <v>11</v>
      </c>
      <c r="G42" s="104">
        <v>2927</v>
      </c>
      <c r="H42" s="105">
        <v>375.81141100102496</v>
      </c>
      <c r="I42" s="113" t="s">
        <v>10</v>
      </c>
    </row>
    <row r="43" spans="1:9" x14ac:dyDescent="0.2">
      <c r="A43" s="114" t="s">
        <v>24</v>
      </c>
      <c r="B43" s="115" t="s">
        <v>465</v>
      </c>
      <c r="C43" s="116">
        <v>28</v>
      </c>
      <c r="D43" s="116">
        <v>0</v>
      </c>
      <c r="E43" s="116">
        <v>0</v>
      </c>
      <c r="F43" s="116">
        <v>28</v>
      </c>
      <c r="G43" s="116">
        <v>7481</v>
      </c>
      <c r="H43" s="117">
        <v>374.28151316668897</v>
      </c>
      <c r="I43" s="113" t="s">
        <v>10</v>
      </c>
    </row>
    <row r="44" spans="1:9" x14ac:dyDescent="0.2">
      <c r="A44" s="102" t="s">
        <v>38</v>
      </c>
      <c r="B44" s="103" t="s">
        <v>615</v>
      </c>
      <c r="C44" s="104">
        <v>2</v>
      </c>
      <c r="D44" s="104">
        <v>38</v>
      </c>
      <c r="E44" s="104">
        <v>0</v>
      </c>
      <c r="F44" s="104">
        <v>40</v>
      </c>
      <c r="G44" s="104">
        <v>10731</v>
      </c>
      <c r="H44" s="105">
        <v>372.75184046221227</v>
      </c>
      <c r="I44" s="113" t="s">
        <v>10</v>
      </c>
    </row>
    <row r="45" spans="1:9" x14ac:dyDescent="0.2">
      <c r="A45" s="114" t="s">
        <v>80</v>
      </c>
      <c r="B45" s="115" t="s">
        <v>80</v>
      </c>
      <c r="C45" s="116">
        <v>305</v>
      </c>
      <c r="D45" s="116">
        <v>0</v>
      </c>
      <c r="E45" s="116">
        <v>0</v>
      </c>
      <c r="F45" s="116">
        <v>305</v>
      </c>
      <c r="G45" s="116">
        <v>83808</v>
      </c>
      <c r="H45" s="117">
        <v>363.92707140129818</v>
      </c>
      <c r="I45" s="113" t="s">
        <v>10</v>
      </c>
    </row>
    <row r="46" spans="1:9" x14ac:dyDescent="0.2">
      <c r="A46" s="102" t="s">
        <v>40</v>
      </c>
      <c r="B46" s="103" t="s">
        <v>75</v>
      </c>
      <c r="C46" s="104">
        <v>38</v>
      </c>
      <c r="D46" s="104">
        <v>0</v>
      </c>
      <c r="E46" s="104">
        <v>0</v>
      </c>
      <c r="F46" s="104">
        <v>38</v>
      </c>
      <c r="G46" s="104">
        <v>10657</v>
      </c>
      <c r="H46" s="105">
        <v>356.5731444121235</v>
      </c>
      <c r="I46" s="113" t="s">
        <v>10</v>
      </c>
    </row>
    <row r="47" spans="1:9" x14ac:dyDescent="0.2">
      <c r="A47" s="114" t="s">
        <v>22</v>
      </c>
      <c r="B47" s="115" t="s">
        <v>423</v>
      </c>
      <c r="C47" s="116">
        <v>13</v>
      </c>
      <c r="D47" s="116">
        <v>0</v>
      </c>
      <c r="E47" s="116">
        <v>5</v>
      </c>
      <c r="F47" s="116">
        <v>18</v>
      </c>
      <c r="G47" s="116">
        <v>5378</v>
      </c>
      <c r="H47" s="117">
        <v>334.69691335068802</v>
      </c>
      <c r="I47" s="113" t="s">
        <v>10</v>
      </c>
    </row>
    <row r="48" spans="1:9" x14ac:dyDescent="0.2">
      <c r="A48" s="102" t="s">
        <v>11</v>
      </c>
      <c r="B48" s="103" t="s">
        <v>139</v>
      </c>
      <c r="C48" s="104">
        <v>12</v>
      </c>
      <c r="D48" s="104">
        <v>0</v>
      </c>
      <c r="E48" s="104">
        <v>0</v>
      </c>
      <c r="F48" s="104">
        <v>12</v>
      </c>
      <c r="G48" s="104">
        <v>3616</v>
      </c>
      <c r="H48" s="105">
        <v>331.85840707964599</v>
      </c>
      <c r="I48" s="113" t="s">
        <v>10</v>
      </c>
    </row>
    <row r="49" spans="1:9" x14ac:dyDescent="0.2">
      <c r="A49" s="114" t="s">
        <v>8</v>
      </c>
      <c r="B49" s="115" t="s">
        <v>516</v>
      </c>
      <c r="C49" s="116">
        <v>68</v>
      </c>
      <c r="D49" s="116">
        <v>0</v>
      </c>
      <c r="E49" s="116">
        <v>0</v>
      </c>
      <c r="F49" s="116">
        <v>68</v>
      </c>
      <c r="G49" s="116">
        <v>20999</v>
      </c>
      <c r="H49" s="117">
        <v>323.82494404495452</v>
      </c>
      <c r="I49" s="113" t="s">
        <v>10</v>
      </c>
    </row>
    <row r="50" spans="1:9" x14ac:dyDescent="0.2">
      <c r="A50" s="102" t="s">
        <v>24</v>
      </c>
      <c r="B50" s="103" t="s">
        <v>415</v>
      </c>
      <c r="C50" s="104">
        <v>119</v>
      </c>
      <c r="D50" s="104">
        <v>2</v>
      </c>
      <c r="E50" s="104">
        <v>1</v>
      </c>
      <c r="F50" s="104">
        <v>122</v>
      </c>
      <c r="G50" s="104">
        <v>38822</v>
      </c>
      <c r="H50" s="105">
        <v>314.25480397712636</v>
      </c>
      <c r="I50" s="113" t="s">
        <v>10</v>
      </c>
    </row>
    <row r="51" spans="1:9" x14ac:dyDescent="0.2">
      <c r="A51" s="114" t="s">
        <v>22</v>
      </c>
      <c r="B51" s="115" t="s">
        <v>208</v>
      </c>
      <c r="C51" s="116">
        <v>22</v>
      </c>
      <c r="D51" s="116">
        <v>0</v>
      </c>
      <c r="E51" s="116">
        <v>0</v>
      </c>
      <c r="F51" s="116">
        <v>22</v>
      </c>
      <c r="G51" s="116">
        <v>7017</v>
      </c>
      <c r="H51" s="117">
        <v>313.52429813310533</v>
      </c>
      <c r="I51" s="113" t="s">
        <v>10</v>
      </c>
    </row>
    <row r="52" spans="1:9" x14ac:dyDescent="0.2">
      <c r="A52" s="102" t="s">
        <v>26</v>
      </c>
      <c r="B52" s="103" t="s">
        <v>112</v>
      </c>
      <c r="C52" s="104">
        <v>155</v>
      </c>
      <c r="D52" s="104">
        <v>0</v>
      </c>
      <c r="E52" s="104">
        <v>0</v>
      </c>
      <c r="F52" s="104">
        <v>155</v>
      </c>
      <c r="G52" s="104">
        <v>50166</v>
      </c>
      <c r="H52" s="105">
        <v>308.97420563728423</v>
      </c>
      <c r="I52" s="113" t="s">
        <v>10</v>
      </c>
    </row>
    <row r="53" spans="1:9" x14ac:dyDescent="0.2">
      <c r="A53" s="114" t="s">
        <v>24</v>
      </c>
      <c r="B53" s="115" t="s">
        <v>611</v>
      </c>
      <c r="C53" s="116">
        <v>18</v>
      </c>
      <c r="D53" s="116">
        <v>0</v>
      </c>
      <c r="E53" s="116">
        <v>0</v>
      </c>
      <c r="F53" s="116">
        <v>18</v>
      </c>
      <c r="G53" s="116">
        <v>6044</v>
      </c>
      <c r="H53" s="117">
        <v>297.81601588352083</v>
      </c>
      <c r="I53" s="111" t="s">
        <v>13</v>
      </c>
    </row>
    <row r="54" spans="1:9" x14ac:dyDescent="0.2">
      <c r="A54" s="102" t="s">
        <v>30</v>
      </c>
      <c r="B54" s="103" t="s">
        <v>30</v>
      </c>
      <c r="C54" s="104">
        <v>71</v>
      </c>
      <c r="D54" s="104">
        <v>1</v>
      </c>
      <c r="E54" s="104">
        <v>0</v>
      </c>
      <c r="F54" s="104">
        <v>72</v>
      </c>
      <c r="G54" s="104">
        <v>24319</v>
      </c>
      <c r="H54" s="105">
        <v>296.06480529627038</v>
      </c>
      <c r="I54" s="111" t="s">
        <v>13</v>
      </c>
    </row>
    <row r="55" spans="1:9" x14ac:dyDescent="0.2">
      <c r="A55" s="114" t="s">
        <v>30</v>
      </c>
      <c r="B55" s="115" t="s">
        <v>404</v>
      </c>
      <c r="C55" s="116">
        <v>61</v>
      </c>
      <c r="D55" s="116">
        <v>1</v>
      </c>
      <c r="E55" s="116">
        <v>0</v>
      </c>
      <c r="F55" s="116">
        <v>62</v>
      </c>
      <c r="G55" s="116">
        <v>21096</v>
      </c>
      <c r="H55" s="117">
        <v>293.89457717102772</v>
      </c>
      <c r="I55" s="111" t="s">
        <v>13</v>
      </c>
    </row>
    <row r="56" spans="1:9" x14ac:dyDescent="0.2">
      <c r="A56" s="102" t="s">
        <v>53</v>
      </c>
      <c r="B56" s="103" t="s">
        <v>53</v>
      </c>
      <c r="C56" s="104">
        <v>136</v>
      </c>
      <c r="D56" s="104">
        <v>0</v>
      </c>
      <c r="E56" s="104">
        <v>0</v>
      </c>
      <c r="F56" s="104">
        <v>136</v>
      </c>
      <c r="G56" s="104">
        <v>47617</v>
      </c>
      <c r="H56" s="105">
        <v>285.61228132809714</v>
      </c>
      <c r="I56" s="111" t="s">
        <v>13</v>
      </c>
    </row>
    <row r="57" spans="1:9" x14ac:dyDescent="0.2">
      <c r="A57" s="114" t="s">
        <v>22</v>
      </c>
      <c r="B57" s="115" t="s">
        <v>859</v>
      </c>
      <c r="C57" s="116">
        <v>32</v>
      </c>
      <c r="D57" s="116">
        <v>0</v>
      </c>
      <c r="E57" s="116">
        <v>0</v>
      </c>
      <c r="F57" s="116">
        <v>32</v>
      </c>
      <c r="G57" s="116">
        <v>11446</v>
      </c>
      <c r="H57" s="117">
        <v>279.57365018347019</v>
      </c>
      <c r="I57" s="111" t="s">
        <v>13</v>
      </c>
    </row>
    <row r="58" spans="1:9" x14ac:dyDescent="0.2">
      <c r="A58" s="102" t="s">
        <v>142</v>
      </c>
      <c r="B58" s="103" t="s">
        <v>142</v>
      </c>
      <c r="C58" s="104">
        <v>282</v>
      </c>
      <c r="D58" s="104">
        <v>0</v>
      </c>
      <c r="E58" s="104">
        <v>7</v>
      </c>
      <c r="F58" s="104">
        <v>289</v>
      </c>
      <c r="G58" s="104">
        <v>104067</v>
      </c>
      <c r="H58" s="105">
        <v>277.70570882220107</v>
      </c>
      <c r="I58" s="111" t="s">
        <v>13</v>
      </c>
    </row>
    <row r="59" spans="1:9" x14ac:dyDescent="0.2">
      <c r="A59" s="114" t="s">
        <v>22</v>
      </c>
      <c r="B59" s="115" t="s">
        <v>174</v>
      </c>
      <c r="C59" s="116">
        <v>15</v>
      </c>
      <c r="D59" s="116">
        <v>0</v>
      </c>
      <c r="E59" s="116">
        <v>0</v>
      </c>
      <c r="F59" s="116">
        <v>15</v>
      </c>
      <c r="G59" s="116">
        <v>5420</v>
      </c>
      <c r="H59" s="117">
        <v>276.75276752767525</v>
      </c>
      <c r="I59" s="111" t="s">
        <v>13</v>
      </c>
    </row>
    <row r="60" spans="1:9" x14ac:dyDescent="0.2">
      <c r="A60" s="102" t="s">
        <v>26</v>
      </c>
      <c r="B60" s="103" t="s">
        <v>713</v>
      </c>
      <c r="C60" s="104">
        <v>74</v>
      </c>
      <c r="D60" s="104">
        <v>0</v>
      </c>
      <c r="E60" s="104">
        <v>0</v>
      </c>
      <c r="F60" s="104">
        <v>74</v>
      </c>
      <c r="G60" s="104">
        <v>28054</v>
      </c>
      <c r="H60" s="105">
        <v>263.77700149711268</v>
      </c>
      <c r="I60" s="111" t="s">
        <v>13</v>
      </c>
    </row>
    <row r="61" spans="1:9" x14ac:dyDescent="0.2">
      <c r="A61" s="114" t="s">
        <v>33</v>
      </c>
      <c r="B61" s="115" t="s">
        <v>85</v>
      </c>
      <c r="C61" s="116">
        <v>49</v>
      </c>
      <c r="D61" s="116">
        <v>1</v>
      </c>
      <c r="E61" s="116">
        <v>0</v>
      </c>
      <c r="F61" s="116">
        <v>50</v>
      </c>
      <c r="G61" s="116">
        <v>19094</v>
      </c>
      <c r="H61" s="117">
        <v>261.86236514088199</v>
      </c>
      <c r="I61" s="111" t="s">
        <v>13</v>
      </c>
    </row>
    <row r="62" spans="1:9" x14ac:dyDescent="0.2">
      <c r="A62" s="102" t="s">
        <v>30</v>
      </c>
      <c r="B62" s="103" t="s">
        <v>412</v>
      </c>
      <c r="C62" s="104">
        <v>39</v>
      </c>
      <c r="D62" s="104">
        <v>0</v>
      </c>
      <c r="E62" s="104">
        <v>0</v>
      </c>
      <c r="F62" s="104">
        <v>39</v>
      </c>
      <c r="G62" s="104">
        <v>14956</v>
      </c>
      <c r="H62" s="105">
        <v>260.76491040385133</v>
      </c>
      <c r="I62" s="111" t="s">
        <v>13</v>
      </c>
    </row>
    <row r="63" spans="1:9" x14ac:dyDescent="0.2">
      <c r="A63" s="114" t="s">
        <v>26</v>
      </c>
      <c r="B63" s="115" t="s">
        <v>598</v>
      </c>
      <c r="C63" s="116">
        <v>27</v>
      </c>
      <c r="D63" s="116">
        <v>2</v>
      </c>
      <c r="E63" s="116">
        <v>0</v>
      </c>
      <c r="F63" s="116">
        <v>29</v>
      </c>
      <c r="G63" s="116">
        <v>11249</v>
      </c>
      <c r="H63" s="117">
        <v>257.80069339496845</v>
      </c>
      <c r="I63" s="111" t="s">
        <v>13</v>
      </c>
    </row>
    <row r="64" spans="1:9" x14ac:dyDescent="0.2">
      <c r="A64" s="102" t="s">
        <v>22</v>
      </c>
      <c r="B64" s="103" t="s">
        <v>239</v>
      </c>
      <c r="C64" s="104">
        <v>59</v>
      </c>
      <c r="D64" s="104">
        <v>0</v>
      </c>
      <c r="E64" s="104">
        <v>0</v>
      </c>
      <c r="F64" s="104">
        <v>59</v>
      </c>
      <c r="G64" s="104">
        <v>22892</v>
      </c>
      <c r="H64" s="105">
        <v>257.73195876288662</v>
      </c>
      <c r="I64" s="111" t="s">
        <v>13</v>
      </c>
    </row>
    <row r="65" spans="1:9" x14ac:dyDescent="0.2">
      <c r="A65" s="114" t="s">
        <v>40</v>
      </c>
      <c r="B65" s="115" t="s">
        <v>574</v>
      </c>
      <c r="C65" s="116">
        <v>55</v>
      </c>
      <c r="D65" s="116">
        <v>0</v>
      </c>
      <c r="E65" s="116">
        <v>0</v>
      </c>
      <c r="F65" s="116">
        <v>55</v>
      </c>
      <c r="G65" s="116">
        <v>21418</v>
      </c>
      <c r="H65" s="117">
        <v>256.79335138668409</v>
      </c>
      <c r="I65" s="111" t="s">
        <v>13</v>
      </c>
    </row>
    <row r="66" spans="1:9" x14ac:dyDescent="0.2">
      <c r="A66" s="102" t="s">
        <v>57</v>
      </c>
      <c r="B66" s="103" t="s">
        <v>701</v>
      </c>
      <c r="C66" s="104">
        <v>6</v>
      </c>
      <c r="D66" s="104">
        <v>4</v>
      </c>
      <c r="E66" s="104">
        <v>0</v>
      </c>
      <c r="F66" s="104">
        <v>10</v>
      </c>
      <c r="G66" s="104">
        <v>3971</v>
      </c>
      <c r="H66" s="105">
        <v>251.82573659027955</v>
      </c>
      <c r="I66" s="111" t="s">
        <v>13</v>
      </c>
    </row>
    <row r="67" spans="1:9" x14ac:dyDescent="0.2">
      <c r="A67" s="114" t="s">
        <v>30</v>
      </c>
      <c r="B67" s="115" t="s">
        <v>316</v>
      </c>
      <c r="C67" s="116">
        <v>18</v>
      </c>
      <c r="D67" s="116">
        <v>0</v>
      </c>
      <c r="E67" s="116">
        <v>0</v>
      </c>
      <c r="F67" s="116">
        <v>18</v>
      </c>
      <c r="G67" s="116">
        <v>7409</v>
      </c>
      <c r="H67" s="117">
        <v>242.9477662302605</v>
      </c>
      <c r="I67" s="111" t="s">
        <v>13</v>
      </c>
    </row>
    <row r="68" spans="1:9" x14ac:dyDescent="0.2">
      <c r="A68" s="102" t="s">
        <v>62</v>
      </c>
      <c r="B68" s="103" t="s">
        <v>853</v>
      </c>
      <c r="C68" s="104">
        <v>102</v>
      </c>
      <c r="D68" s="104">
        <v>0</v>
      </c>
      <c r="E68" s="104">
        <v>0</v>
      </c>
      <c r="F68" s="104">
        <v>102</v>
      </c>
      <c r="G68" s="104">
        <v>42149</v>
      </c>
      <c r="H68" s="105">
        <v>241.99862392939335</v>
      </c>
      <c r="I68" s="111" t="s">
        <v>13</v>
      </c>
    </row>
    <row r="69" spans="1:9" x14ac:dyDescent="0.2">
      <c r="A69" s="114" t="s">
        <v>121</v>
      </c>
      <c r="B69" s="115" t="s">
        <v>157</v>
      </c>
      <c r="C69" s="116">
        <v>9</v>
      </c>
      <c r="D69" s="116">
        <v>0</v>
      </c>
      <c r="E69" s="116">
        <v>0</v>
      </c>
      <c r="F69" s="116">
        <v>9</v>
      </c>
      <c r="G69" s="116">
        <v>3810</v>
      </c>
      <c r="H69" s="117">
        <v>236.22047244094489</v>
      </c>
      <c r="I69" s="111" t="s">
        <v>13</v>
      </c>
    </row>
    <row r="70" spans="1:9" x14ac:dyDescent="0.2">
      <c r="A70" s="102" t="s">
        <v>62</v>
      </c>
      <c r="B70" s="103" t="s">
        <v>62</v>
      </c>
      <c r="C70" s="104">
        <v>249</v>
      </c>
      <c r="D70" s="104">
        <v>7</v>
      </c>
      <c r="E70" s="104">
        <v>9</v>
      </c>
      <c r="F70" s="104">
        <v>265</v>
      </c>
      <c r="G70" s="104">
        <v>114265</v>
      </c>
      <c r="H70" s="105">
        <v>231.91703496258697</v>
      </c>
      <c r="I70" s="111" t="s">
        <v>13</v>
      </c>
    </row>
    <row r="71" spans="1:9" x14ac:dyDescent="0.2">
      <c r="A71" s="114" t="s">
        <v>20</v>
      </c>
      <c r="B71" s="115" t="s">
        <v>21</v>
      </c>
      <c r="C71" s="116">
        <v>20</v>
      </c>
      <c r="D71" s="116">
        <v>1</v>
      </c>
      <c r="E71" s="116">
        <v>1</v>
      </c>
      <c r="F71" s="116">
        <v>22</v>
      </c>
      <c r="G71" s="116">
        <v>9575</v>
      </c>
      <c r="H71" s="117">
        <v>229.76501305483026</v>
      </c>
      <c r="I71" s="111" t="s">
        <v>13</v>
      </c>
    </row>
    <row r="72" spans="1:9" x14ac:dyDescent="0.2">
      <c r="A72" s="102" t="s">
        <v>22</v>
      </c>
      <c r="B72" s="103" t="s">
        <v>824</v>
      </c>
      <c r="C72" s="104">
        <v>15</v>
      </c>
      <c r="D72" s="104">
        <v>0</v>
      </c>
      <c r="E72" s="104">
        <v>0</v>
      </c>
      <c r="F72" s="104">
        <v>15</v>
      </c>
      <c r="G72" s="104">
        <v>6698</v>
      </c>
      <c r="H72" s="105">
        <v>223.94744699910422</v>
      </c>
      <c r="I72" s="111" t="s">
        <v>13</v>
      </c>
    </row>
    <row r="73" spans="1:9" x14ac:dyDescent="0.2">
      <c r="A73" s="114" t="s">
        <v>102</v>
      </c>
      <c r="B73" s="115" t="s">
        <v>563</v>
      </c>
      <c r="C73" s="116">
        <v>14</v>
      </c>
      <c r="D73" s="116">
        <v>0</v>
      </c>
      <c r="E73" s="116">
        <v>0</v>
      </c>
      <c r="F73" s="116">
        <v>14</v>
      </c>
      <c r="G73" s="116">
        <v>6332</v>
      </c>
      <c r="H73" s="117">
        <v>221.09917877447884</v>
      </c>
      <c r="I73" s="111" t="s">
        <v>13</v>
      </c>
    </row>
    <row r="74" spans="1:9" x14ac:dyDescent="0.2">
      <c r="A74" s="102" t="s">
        <v>17</v>
      </c>
      <c r="B74" s="103" t="s">
        <v>640</v>
      </c>
      <c r="C74" s="104">
        <v>48</v>
      </c>
      <c r="D74" s="104">
        <v>0</v>
      </c>
      <c r="E74" s="104">
        <v>0</v>
      </c>
      <c r="F74" s="104">
        <v>48</v>
      </c>
      <c r="G74" s="104">
        <v>23814</v>
      </c>
      <c r="H74" s="105">
        <v>201.5621063240111</v>
      </c>
      <c r="I74" s="111" t="s">
        <v>13</v>
      </c>
    </row>
    <row r="75" spans="1:9" x14ac:dyDescent="0.2">
      <c r="A75" s="114" t="s">
        <v>22</v>
      </c>
      <c r="B75" s="115" t="s">
        <v>478</v>
      </c>
      <c r="C75" s="116">
        <v>54</v>
      </c>
      <c r="D75" s="116">
        <v>0</v>
      </c>
      <c r="E75" s="116">
        <v>0</v>
      </c>
      <c r="F75" s="116">
        <v>54</v>
      </c>
      <c r="G75" s="116">
        <v>27640</v>
      </c>
      <c r="H75" s="117">
        <v>195.36903039073806</v>
      </c>
      <c r="I75" s="111" t="s">
        <v>13</v>
      </c>
    </row>
    <row r="76" spans="1:9" x14ac:dyDescent="0.2">
      <c r="A76" s="118" t="s">
        <v>62</v>
      </c>
      <c r="B76" s="119" t="s">
        <v>616</v>
      </c>
      <c r="C76" s="104">
        <v>21</v>
      </c>
      <c r="D76" s="104">
        <v>0</v>
      </c>
      <c r="E76" s="104">
        <v>0</v>
      </c>
      <c r="F76" s="104">
        <v>21</v>
      </c>
      <c r="G76" s="104">
        <v>10816</v>
      </c>
      <c r="H76" s="105">
        <v>194.1568047337278</v>
      </c>
      <c r="I76" s="111" t="s">
        <v>13</v>
      </c>
    </row>
    <row r="77" spans="1:9" x14ac:dyDescent="0.2">
      <c r="A77" s="114" t="s">
        <v>45</v>
      </c>
      <c r="B77" s="115" t="s">
        <v>114</v>
      </c>
      <c r="C77" s="116">
        <v>8</v>
      </c>
      <c r="D77" s="116">
        <v>0</v>
      </c>
      <c r="E77" s="116">
        <v>0</v>
      </c>
      <c r="F77" s="116">
        <v>8</v>
      </c>
      <c r="G77" s="116">
        <v>4190</v>
      </c>
      <c r="H77" s="117">
        <v>190.93078758949881</v>
      </c>
      <c r="I77" s="111" t="s">
        <v>13</v>
      </c>
    </row>
    <row r="78" spans="1:9" x14ac:dyDescent="0.2">
      <c r="A78" s="102" t="s">
        <v>24</v>
      </c>
      <c r="B78" s="103" t="s">
        <v>336</v>
      </c>
      <c r="C78" s="104">
        <v>102</v>
      </c>
      <c r="D78" s="104">
        <v>2</v>
      </c>
      <c r="E78" s="104">
        <v>7</v>
      </c>
      <c r="F78" s="104">
        <v>111</v>
      </c>
      <c r="G78" s="104">
        <v>58962</v>
      </c>
      <c r="H78" s="105">
        <v>188.25684339065839</v>
      </c>
      <c r="I78" s="111" t="s">
        <v>13</v>
      </c>
    </row>
    <row r="79" spans="1:9" x14ac:dyDescent="0.2">
      <c r="A79" s="114" t="s">
        <v>36</v>
      </c>
      <c r="B79" s="115" t="s">
        <v>395</v>
      </c>
      <c r="C79" s="116">
        <v>179</v>
      </c>
      <c r="D79" s="116">
        <v>0</v>
      </c>
      <c r="E79" s="116">
        <v>0</v>
      </c>
      <c r="F79" s="116">
        <v>179</v>
      </c>
      <c r="G79" s="116">
        <v>96389</v>
      </c>
      <c r="H79" s="117">
        <v>185.70583780306882</v>
      </c>
      <c r="I79" s="111" t="s">
        <v>13</v>
      </c>
    </row>
    <row r="80" spans="1:9" x14ac:dyDescent="0.2">
      <c r="A80" s="102" t="s">
        <v>135</v>
      </c>
      <c r="B80" s="103" t="s">
        <v>459</v>
      </c>
      <c r="C80" s="104">
        <v>5</v>
      </c>
      <c r="D80" s="104">
        <v>7</v>
      </c>
      <c r="E80" s="104">
        <v>0</v>
      </c>
      <c r="F80" s="104">
        <v>12</v>
      </c>
      <c r="G80" s="104">
        <v>6522</v>
      </c>
      <c r="H80" s="105">
        <v>183.99264029438822</v>
      </c>
      <c r="I80" s="111" t="s">
        <v>13</v>
      </c>
    </row>
    <row r="81" spans="1:9" x14ac:dyDescent="0.2">
      <c r="A81" s="114" t="s">
        <v>62</v>
      </c>
      <c r="B81" s="115" t="s">
        <v>660</v>
      </c>
      <c r="C81" s="116">
        <v>32</v>
      </c>
      <c r="D81" s="116">
        <v>0</v>
      </c>
      <c r="E81" s="116">
        <v>0</v>
      </c>
      <c r="F81" s="116">
        <v>32</v>
      </c>
      <c r="G81" s="116">
        <v>17858</v>
      </c>
      <c r="H81" s="117">
        <v>179.19139881285699</v>
      </c>
      <c r="I81" s="111" t="s">
        <v>13</v>
      </c>
    </row>
    <row r="82" spans="1:9" x14ac:dyDescent="0.2">
      <c r="A82" s="102" t="s">
        <v>26</v>
      </c>
      <c r="B82" s="103" t="s">
        <v>373</v>
      </c>
      <c r="C82" s="104">
        <v>14</v>
      </c>
      <c r="D82" s="104">
        <v>0</v>
      </c>
      <c r="E82" s="104">
        <v>0</v>
      </c>
      <c r="F82" s="104">
        <v>14</v>
      </c>
      <c r="G82" s="104">
        <v>7971</v>
      </c>
      <c r="H82" s="105">
        <v>175.63668297578724</v>
      </c>
      <c r="I82" s="111" t="s">
        <v>13</v>
      </c>
    </row>
    <row r="83" spans="1:9" x14ac:dyDescent="0.2">
      <c r="A83" s="114" t="s">
        <v>98</v>
      </c>
      <c r="B83" s="115" t="s">
        <v>547</v>
      </c>
      <c r="C83" s="116">
        <v>10</v>
      </c>
      <c r="D83" s="116">
        <v>0</v>
      </c>
      <c r="E83" s="116">
        <v>0</v>
      </c>
      <c r="F83" s="116">
        <v>10</v>
      </c>
      <c r="G83" s="116">
        <v>5718</v>
      </c>
      <c r="H83" s="117">
        <v>174.88632388947184</v>
      </c>
      <c r="I83" s="111" t="s">
        <v>13</v>
      </c>
    </row>
    <row r="84" spans="1:9" x14ac:dyDescent="0.2">
      <c r="A84" s="102" t="s">
        <v>22</v>
      </c>
      <c r="B84" s="103" t="s">
        <v>247</v>
      </c>
      <c r="C84" s="104">
        <v>15</v>
      </c>
      <c r="D84" s="104">
        <v>1</v>
      </c>
      <c r="E84" s="104">
        <v>0</v>
      </c>
      <c r="F84" s="104">
        <v>16</v>
      </c>
      <c r="G84" s="104">
        <v>10040</v>
      </c>
      <c r="H84" s="105">
        <v>159.36254980079681</v>
      </c>
      <c r="I84" s="111" t="s">
        <v>13</v>
      </c>
    </row>
    <row r="85" spans="1:9" x14ac:dyDescent="0.2">
      <c r="A85" s="114" t="s">
        <v>26</v>
      </c>
      <c r="B85" s="115" t="s">
        <v>556</v>
      </c>
      <c r="C85" s="116">
        <v>5</v>
      </c>
      <c r="D85" s="116">
        <v>0</v>
      </c>
      <c r="E85" s="116">
        <v>0</v>
      </c>
      <c r="F85" s="116">
        <v>5</v>
      </c>
      <c r="G85" s="116">
        <v>3144</v>
      </c>
      <c r="H85" s="117">
        <v>159.03307888040712</v>
      </c>
      <c r="I85" s="111" t="s">
        <v>13</v>
      </c>
    </row>
    <row r="86" spans="1:9" x14ac:dyDescent="0.2">
      <c r="A86" s="102" t="s">
        <v>11</v>
      </c>
      <c r="B86" s="103" t="s">
        <v>317</v>
      </c>
      <c r="C86" s="104">
        <v>21</v>
      </c>
      <c r="D86" s="104">
        <v>3</v>
      </c>
      <c r="E86" s="104">
        <v>0</v>
      </c>
      <c r="F86" s="104">
        <v>24</v>
      </c>
      <c r="G86" s="104">
        <v>15235</v>
      </c>
      <c r="H86" s="105">
        <v>157.53199868723334</v>
      </c>
      <c r="I86" s="111" t="s">
        <v>13</v>
      </c>
    </row>
    <row r="87" spans="1:9" x14ac:dyDescent="0.2">
      <c r="A87" s="114" t="s">
        <v>26</v>
      </c>
      <c r="B87" s="115" t="s">
        <v>461</v>
      </c>
      <c r="C87" s="116">
        <v>5</v>
      </c>
      <c r="D87" s="116">
        <v>0</v>
      </c>
      <c r="E87" s="116">
        <v>0</v>
      </c>
      <c r="F87" s="116">
        <v>5</v>
      </c>
      <c r="G87" s="116">
        <v>3233</v>
      </c>
      <c r="H87" s="117">
        <v>154.65511908444171</v>
      </c>
      <c r="I87" s="111" t="s">
        <v>13</v>
      </c>
    </row>
    <row r="88" spans="1:9" x14ac:dyDescent="0.2">
      <c r="A88" s="102" t="s">
        <v>98</v>
      </c>
      <c r="B88" s="103" t="s">
        <v>417</v>
      </c>
      <c r="C88" s="104">
        <v>30</v>
      </c>
      <c r="D88" s="104">
        <v>0</v>
      </c>
      <c r="E88" s="104">
        <v>0</v>
      </c>
      <c r="F88" s="104">
        <v>30</v>
      </c>
      <c r="G88" s="104">
        <v>19858</v>
      </c>
      <c r="H88" s="105">
        <v>151.07261557055091</v>
      </c>
      <c r="I88" s="111" t="s">
        <v>13</v>
      </c>
    </row>
    <row r="89" spans="1:9" x14ac:dyDescent="0.2">
      <c r="A89" s="114" t="s">
        <v>22</v>
      </c>
      <c r="B89" s="115" t="s">
        <v>338</v>
      </c>
      <c r="C89" s="116">
        <v>10</v>
      </c>
      <c r="D89" s="116">
        <v>0</v>
      </c>
      <c r="E89" s="116">
        <v>0</v>
      </c>
      <c r="F89" s="116">
        <v>10</v>
      </c>
      <c r="G89" s="116">
        <v>6844</v>
      </c>
      <c r="H89" s="117">
        <v>146.11338398597312</v>
      </c>
      <c r="I89" s="111" t="s">
        <v>13</v>
      </c>
    </row>
    <row r="90" spans="1:9" x14ac:dyDescent="0.2">
      <c r="A90" s="102" t="s">
        <v>24</v>
      </c>
      <c r="B90" s="103" t="s">
        <v>405</v>
      </c>
      <c r="C90" s="104">
        <v>21</v>
      </c>
      <c r="D90" s="104">
        <v>1</v>
      </c>
      <c r="E90" s="104">
        <v>0</v>
      </c>
      <c r="F90" s="104">
        <v>22</v>
      </c>
      <c r="G90" s="104">
        <v>15102</v>
      </c>
      <c r="H90" s="105">
        <v>145.67606939478213</v>
      </c>
      <c r="I90" s="111" t="s">
        <v>13</v>
      </c>
    </row>
    <row r="91" spans="1:9" x14ac:dyDescent="0.2">
      <c r="A91" s="114" t="s">
        <v>8</v>
      </c>
      <c r="B91" s="115" t="s">
        <v>389</v>
      </c>
      <c r="C91" s="116">
        <v>10</v>
      </c>
      <c r="D91" s="116">
        <v>0</v>
      </c>
      <c r="E91" s="116">
        <v>0</v>
      </c>
      <c r="F91" s="116">
        <v>10</v>
      </c>
      <c r="G91" s="116">
        <v>6944</v>
      </c>
      <c r="H91" s="117">
        <v>144.00921658986175</v>
      </c>
      <c r="I91" s="111" t="s">
        <v>13</v>
      </c>
    </row>
    <row r="92" spans="1:9" x14ac:dyDescent="0.2">
      <c r="A92" s="102" t="s">
        <v>8</v>
      </c>
      <c r="B92" s="103" t="s">
        <v>346</v>
      </c>
      <c r="C92" s="104">
        <v>2</v>
      </c>
      <c r="D92" s="104">
        <v>0</v>
      </c>
      <c r="E92" s="104">
        <v>0</v>
      </c>
      <c r="F92" s="104">
        <v>2</v>
      </c>
      <c r="G92" s="104">
        <v>1389</v>
      </c>
      <c r="H92" s="105">
        <v>143.98848092152627</v>
      </c>
      <c r="I92" s="111" t="s">
        <v>13</v>
      </c>
    </row>
    <row r="93" spans="1:9" x14ac:dyDescent="0.2">
      <c r="A93" s="114" t="s">
        <v>26</v>
      </c>
      <c r="B93" s="115" t="s">
        <v>73</v>
      </c>
      <c r="C93" s="116">
        <v>13</v>
      </c>
      <c r="D93" s="116">
        <v>0</v>
      </c>
      <c r="E93" s="116">
        <v>0</v>
      </c>
      <c r="F93" s="116">
        <v>13</v>
      </c>
      <c r="G93" s="116">
        <v>9142</v>
      </c>
      <c r="H93" s="117">
        <v>142.20083132793698</v>
      </c>
      <c r="I93" s="111" t="s">
        <v>13</v>
      </c>
    </row>
    <row r="94" spans="1:9" x14ac:dyDescent="0.2">
      <c r="A94" s="102" t="s">
        <v>11</v>
      </c>
      <c r="B94" s="103" t="s">
        <v>597</v>
      </c>
      <c r="C94" s="104">
        <v>6</v>
      </c>
      <c r="D94" s="104">
        <v>0</v>
      </c>
      <c r="E94" s="104">
        <v>0</v>
      </c>
      <c r="F94" s="104">
        <v>6</v>
      </c>
      <c r="G94" s="104">
        <v>4379</v>
      </c>
      <c r="H94" s="105">
        <v>137.01758392327014</v>
      </c>
      <c r="I94" s="111" t="s">
        <v>13</v>
      </c>
    </row>
    <row r="95" spans="1:9" x14ac:dyDescent="0.2">
      <c r="A95" s="114" t="s">
        <v>24</v>
      </c>
      <c r="B95" s="115" t="s">
        <v>271</v>
      </c>
      <c r="C95" s="116">
        <v>14</v>
      </c>
      <c r="D95" s="116">
        <v>0</v>
      </c>
      <c r="E95" s="116">
        <v>0</v>
      </c>
      <c r="F95" s="116">
        <v>14</v>
      </c>
      <c r="G95" s="116">
        <v>10291</v>
      </c>
      <c r="H95" s="117">
        <v>136.04120104946071</v>
      </c>
      <c r="I95" s="111" t="s">
        <v>13</v>
      </c>
    </row>
    <row r="96" spans="1:9" x14ac:dyDescent="0.2">
      <c r="A96" s="102" t="s">
        <v>98</v>
      </c>
      <c r="B96" s="103" t="s">
        <v>443</v>
      </c>
      <c r="C96" s="104">
        <v>36</v>
      </c>
      <c r="D96" s="104">
        <v>0</v>
      </c>
      <c r="E96" s="104">
        <v>0</v>
      </c>
      <c r="F96" s="104">
        <v>36</v>
      </c>
      <c r="G96" s="104">
        <v>26484</v>
      </c>
      <c r="H96" s="105">
        <v>135.93112822836432</v>
      </c>
      <c r="I96" s="111" t="s">
        <v>13</v>
      </c>
    </row>
    <row r="97" spans="1:14" x14ac:dyDescent="0.2">
      <c r="A97" s="114" t="s">
        <v>26</v>
      </c>
      <c r="B97" s="115" t="s">
        <v>27</v>
      </c>
      <c r="C97" s="116">
        <v>6</v>
      </c>
      <c r="D97" s="116">
        <v>0</v>
      </c>
      <c r="E97" s="116">
        <v>0</v>
      </c>
      <c r="F97" s="116">
        <v>6</v>
      </c>
      <c r="G97" s="116">
        <v>4448</v>
      </c>
      <c r="H97" s="117">
        <v>134.89208633093526</v>
      </c>
      <c r="I97" s="111" t="s">
        <v>13</v>
      </c>
    </row>
    <row r="98" spans="1:14" x14ac:dyDescent="0.2">
      <c r="A98" s="102" t="s">
        <v>80</v>
      </c>
      <c r="B98" s="103" t="s">
        <v>213</v>
      </c>
      <c r="C98" s="104">
        <v>18</v>
      </c>
      <c r="D98" s="104">
        <v>0</v>
      </c>
      <c r="E98" s="104">
        <v>0</v>
      </c>
      <c r="F98" s="104">
        <v>18</v>
      </c>
      <c r="G98" s="104">
        <v>13397</v>
      </c>
      <c r="H98" s="105">
        <v>134.35843845637083</v>
      </c>
      <c r="I98" s="111" t="s">
        <v>13</v>
      </c>
    </row>
    <row r="99" spans="1:14" x14ac:dyDescent="0.2">
      <c r="A99" s="114" t="s">
        <v>62</v>
      </c>
      <c r="B99" s="115" t="s">
        <v>800</v>
      </c>
      <c r="C99" s="116">
        <v>3</v>
      </c>
      <c r="D99" s="116">
        <v>0</v>
      </c>
      <c r="E99" s="116">
        <v>0</v>
      </c>
      <c r="F99" s="116">
        <v>3</v>
      </c>
      <c r="G99" s="116">
        <v>2258</v>
      </c>
      <c r="H99" s="117">
        <v>132.86093888396812</v>
      </c>
      <c r="I99" s="111" t="s">
        <v>13</v>
      </c>
    </row>
    <row r="100" spans="1:14" x14ac:dyDescent="0.2">
      <c r="A100" s="102" t="s">
        <v>102</v>
      </c>
      <c r="B100" s="103" t="s">
        <v>565</v>
      </c>
      <c r="C100" s="104">
        <v>8</v>
      </c>
      <c r="D100" s="104">
        <v>0</v>
      </c>
      <c r="E100" s="104">
        <v>0</v>
      </c>
      <c r="F100" s="104">
        <v>8</v>
      </c>
      <c r="G100" s="104">
        <v>6084</v>
      </c>
      <c r="H100" s="105">
        <v>131.49243918474687</v>
      </c>
      <c r="I100" s="111" t="s">
        <v>13</v>
      </c>
    </row>
    <row r="101" spans="1:14" x14ac:dyDescent="0.2">
      <c r="A101" s="114" t="s">
        <v>8</v>
      </c>
      <c r="B101" s="115" t="s">
        <v>248</v>
      </c>
      <c r="C101" s="116">
        <v>36</v>
      </c>
      <c r="D101" s="116">
        <v>0</v>
      </c>
      <c r="E101" s="116">
        <v>0</v>
      </c>
      <c r="F101" s="116">
        <v>36</v>
      </c>
      <c r="G101" s="116">
        <v>27982</v>
      </c>
      <c r="H101" s="117">
        <v>128.65413480094347</v>
      </c>
      <c r="I101" s="111" t="s">
        <v>13</v>
      </c>
      <c r="N101" s="122"/>
    </row>
    <row r="102" spans="1:14" x14ac:dyDescent="0.2">
      <c r="A102" s="118" t="s">
        <v>26</v>
      </c>
      <c r="B102" s="119" t="s">
        <v>166</v>
      </c>
      <c r="C102" s="120">
        <v>19</v>
      </c>
      <c r="D102" s="120">
        <v>0</v>
      </c>
      <c r="E102" s="120">
        <v>0</v>
      </c>
      <c r="F102" s="120">
        <v>19</v>
      </c>
      <c r="G102" s="120">
        <v>14883</v>
      </c>
      <c r="H102" s="121">
        <v>127.66243364912988</v>
      </c>
      <c r="I102" s="111" t="s">
        <v>13</v>
      </c>
    </row>
    <row r="103" spans="1:14" x14ac:dyDescent="0.2">
      <c r="A103" s="114" t="s">
        <v>26</v>
      </c>
      <c r="B103" s="115" t="s">
        <v>608</v>
      </c>
      <c r="C103" s="116">
        <v>11</v>
      </c>
      <c r="D103" s="116">
        <v>0</v>
      </c>
      <c r="E103" s="116">
        <v>0</v>
      </c>
      <c r="F103" s="116">
        <v>11</v>
      </c>
      <c r="G103" s="116">
        <v>8631</v>
      </c>
      <c r="H103" s="117">
        <v>127.44757270304716</v>
      </c>
      <c r="I103" s="111" t="s">
        <v>13</v>
      </c>
    </row>
    <row r="104" spans="1:14" x14ac:dyDescent="0.2">
      <c r="A104" s="102" t="s">
        <v>62</v>
      </c>
      <c r="B104" s="103" t="s">
        <v>356</v>
      </c>
      <c r="C104" s="104">
        <v>9</v>
      </c>
      <c r="D104" s="104">
        <v>0</v>
      </c>
      <c r="E104" s="104">
        <v>0</v>
      </c>
      <c r="F104" s="104">
        <v>9</v>
      </c>
      <c r="G104" s="104">
        <v>7105</v>
      </c>
      <c r="H104" s="105">
        <v>126.67135819845178</v>
      </c>
      <c r="I104" s="111" t="s">
        <v>13</v>
      </c>
    </row>
    <row r="105" spans="1:14" x14ac:dyDescent="0.2">
      <c r="A105" s="114" t="s">
        <v>24</v>
      </c>
      <c r="B105" s="115" t="s">
        <v>844</v>
      </c>
      <c r="C105" s="116">
        <v>5</v>
      </c>
      <c r="D105" s="116">
        <v>0</v>
      </c>
      <c r="E105" s="116">
        <v>0</v>
      </c>
      <c r="F105" s="116">
        <v>5</v>
      </c>
      <c r="G105" s="116">
        <v>3951</v>
      </c>
      <c r="H105" s="117">
        <v>126.55024044545685</v>
      </c>
      <c r="I105" s="111" t="s">
        <v>13</v>
      </c>
    </row>
    <row r="106" spans="1:14" x14ac:dyDescent="0.2">
      <c r="A106" s="102" t="s">
        <v>98</v>
      </c>
      <c r="B106" s="103" t="s">
        <v>751</v>
      </c>
      <c r="C106" s="104">
        <v>29</v>
      </c>
      <c r="D106" s="104">
        <v>0</v>
      </c>
      <c r="E106" s="104">
        <v>0</v>
      </c>
      <c r="F106" s="104">
        <v>29</v>
      </c>
      <c r="G106" s="104">
        <v>23385</v>
      </c>
      <c r="H106" s="105">
        <v>124.01111823818687</v>
      </c>
      <c r="I106" s="111" t="s">
        <v>13</v>
      </c>
    </row>
    <row r="107" spans="1:14" x14ac:dyDescent="0.2">
      <c r="A107" s="114" t="s">
        <v>94</v>
      </c>
      <c r="B107" s="115" t="s">
        <v>774</v>
      </c>
      <c r="C107" s="116">
        <v>8</v>
      </c>
      <c r="D107" s="116">
        <v>5</v>
      </c>
      <c r="E107" s="116">
        <v>0</v>
      </c>
      <c r="F107" s="116">
        <v>13</v>
      </c>
      <c r="G107" s="116">
        <v>10922</v>
      </c>
      <c r="H107" s="117">
        <v>119.02581944698773</v>
      </c>
      <c r="I107" s="111" t="s">
        <v>13</v>
      </c>
    </row>
    <row r="108" spans="1:14" x14ac:dyDescent="0.2">
      <c r="A108" s="102" t="s">
        <v>45</v>
      </c>
      <c r="B108" s="103" t="s">
        <v>521</v>
      </c>
      <c r="C108" s="104">
        <v>25</v>
      </c>
      <c r="D108" s="104">
        <v>0</v>
      </c>
      <c r="E108" s="104">
        <v>0</v>
      </c>
      <c r="F108" s="104">
        <v>25</v>
      </c>
      <c r="G108" s="104">
        <v>21534</v>
      </c>
      <c r="H108" s="105">
        <v>116.09547692021918</v>
      </c>
      <c r="I108" s="111" t="s">
        <v>13</v>
      </c>
    </row>
    <row r="109" spans="1:14" x14ac:dyDescent="0.2">
      <c r="A109" s="114" t="s">
        <v>26</v>
      </c>
      <c r="B109" s="115" t="s">
        <v>188</v>
      </c>
      <c r="C109" s="116">
        <v>12</v>
      </c>
      <c r="D109" s="116">
        <v>1</v>
      </c>
      <c r="E109" s="116">
        <v>0</v>
      </c>
      <c r="F109" s="116">
        <v>13</v>
      </c>
      <c r="G109" s="116">
        <v>11439</v>
      </c>
      <c r="H109" s="117">
        <v>113.64629775330012</v>
      </c>
      <c r="I109" s="111" t="s">
        <v>13</v>
      </c>
    </row>
    <row r="110" spans="1:14" x14ac:dyDescent="0.2">
      <c r="A110" s="102" t="s">
        <v>62</v>
      </c>
      <c r="B110" s="103" t="s">
        <v>352</v>
      </c>
      <c r="C110" s="104">
        <v>10</v>
      </c>
      <c r="D110" s="104">
        <v>0</v>
      </c>
      <c r="E110" s="104">
        <v>0</v>
      </c>
      <c r="F110" s="104">
        <v>10</v>
      </c>
      <c r="G110" s="104">
        <v>8903</v>
      </c>
      <c r="H110" s="105">
        <v>112.32168931820735</v>
      </c>
      <c r="I110" s="111" t="s">
        <v>13</v>
      </c>
    </row>
    <row r="111" spans="1:14" x14ac:dyDescent="0.2">
      <c r="A111" s="114" t="s">
        <v>26</v>
      </c>
      <c r="B111" s="115" t="s">
        <v>258</v>
      </c>
      <c r="C111" s="116">
        <v>14</v>
      </c>
      <c r="D111" s="116">
        <v>0</v>
      </c>
      <c r="E111" s="116">
        <v>0</v>
      </c>
      <c r="F111" s="116">
        <v>14</v>
      </c>
      <c r="G111" s="116">
        <v>12660</v>
      </c>
      <c r="H111" s="117">
        <v>110.58451816745657</v>
      </c>
      <c r="I111" s="111" t="s">
        <v>13</v>
      </c>
    </row>
    <row r="112" spans="1:14" x14ac:dyDescent="0.2">
      <c r="A112" s="102" t="s">
        <v>142</v>
      </c>
      <c r="B112" s="103" t="s">
        <v>209</v>
      </c>
      <c r="C112" s="104">
        <v>11</v>
      </c>
      <c r="D112" s="104">
        <v>0</v>
      </c>
      <c r="E112" s="104">
        <v>0</v>
      </c>
      <c r="F112" s="104">
        <v>11</v>
      </c>
      <c r="G112" s="104">
        <v>10425</v>
      </c>
      <c r="H112" s="105">
        <v>105.515587529976</v>
      </c>
      <c r="I112" s="111" t="s">
        <v>13</v>
      </c>
    </row>
    <row r="113" spans="1:9" x14ac:dyDescent="0.2">
      <c r="A113" s="114" t="s">
        <v>30</v>
      </c>
      <c r="B113" s="115" t="s">
        <v>281</v>
      </c>
      <c r="C113" s="116">
        <v>7</v>
      </c>
      <c r="D113" s="116">
        <v>0</v>
      </c>
      <c r="E113" s="116">
        <v>0</v>
      </c>
      <c r="F113" s="116">
        <v>7</v>
      </c>
      <c r="G113" s="116">
        <v>6702</v>
      </c>
      <c r="H113" s="117">
        <v>104.44643390032826</v>
      </c>
      <c r="I113" s="111" t="s">
        <v>13</v>
      </c>
    </row>
    <row r="114" spans="1:9" x14ac:dyDescent="0.2">
      <c r="A114" s="106" t="s">
        <v>22</v>
      </c>
      <c r="B114" s="107" t="s">
        <v>584</v>
      </c>
      <c r="C114" s="108">
        <v>5</v>
      </c>
      <c r="D114" s="108">
        <v>0</v>
      </c>
      <c r="E114" s="108">
        <v>0</v>
      </c>
      <c r="F114" s="108">
        <v>5</v>
      </c>
      <c r="G114" s="108">
        <v>4849</v>
      </c>
      <c r="H114" s="109">
        <v>103.11404413281089</v>
      </c>
      <c r="I114" s="112" t="s">
        <v>13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opLeftCell="A79" workbookViewId="0">
      <selection activeCell="A2" sqref="A2:I114"/>
    </sheetView>
  </sheetViews>
  <sheetFormatPr defaultRowHeight="15" x14ac:dyDescent="0.25"/>
  <cols>
    <col min="1" max="1" width="20.85546875" bestFit="1" customWidth="1"/>
    <col min="2" max="2" width="27.85546875" bestFit="1" customWidth="1"/>
    <col min="3" max="3" width="7.85546875" style="7" bestFit="1" customWidth="1"/>
    <col min="4" max="4" width="4.85546875" style="7" bestFit="1" customWidth="1"/>
    <col min="5" max="5" width="4.5703125" style="7" bestFit="1" customWidth="1"/>
    <col min="6" max="6" width="5.42578125" style="7" bestFit="1" customWidth="1"/>
    <col min="7" max="7" width="10.140625" style="7" bestFit="1" customWidth="1"/>
    <col min="8" max="8" width="9.7109375" style="95" customWidth="1"/>
    <col min="9" max="9" width="10.28515625" style="7" bestFit="1" customWidth="1"/>
  </cols>
  <sheetData>
    <row r="1" spans="1:9" x14ac:dyDescent="0.25">
      <c r="A1" t="s">
        <v>2</v>
      </c>
      <c r="B1" t="s">
        <v>872</v>
      </c>
      <c r="C1" s="7" t="s">
        <v>867</v>
      </c>
      <c r="D1" s="7" t="s">
        <v>868</v>
      </c>
      <c r="E1" s="7" t="s">
        <v>1126</v>
      </c>
      <c r="F1" s="7" t="s">
        <v>3</v>
      </c>
      <c r="G1" s="7" t="s">
        <v>1105</v>
      </c>
      <c r="H1" s="95" t="s">
        <v>4</v>
      </c>
      <c r="I1" s="7" t="s">
        <v>5</v>
      </c>
    </row>
    <row r="2" spans="1:9" x14ac:dyDescent="0.25">
      <c r="A2" t="s">
        <v>62</v>
      </c>
      <c r="B2" t="s">
        <v>817</v>
      </c>
      <c r="C2" s="7">
        <v>615</v>
      </c>
      <c r="D2" s="7">
        <v>1</v>
      </c>
      <c r="E2" s="7">
        <v>1</v>
      </c>
      <c r="F2" s="7">
        <v>617</v>
      </c>
      <c r="G2" s="7">
        <v>16602</v>
      </c>
      <c r="H2" s="95">
        <v>3716.4197084688594</v>
      </c>
      <c r="I2" s="7" t="s">
        <v>1127</v>
      </c>
    </row>
    <row r="3" spans="1:9" x14ac:dyDescent="0.25">
      <c r="A3" t="s">
        <v>11</v>
      </c>
      <c r="B3" t="s">
        <v>382</v>
      </c>
      <c r="C3" s="7">
        <v>135</v>
      </c>
      <c r="D3" s="7">
        <v>0</v>
      </c>
      <c r="E3" s="7">
        <v>0</v>
      </c>
      <c r="F3" s="7">
        <v>135</v>
      </c>
      <c r="G3" s="7">
        <v>6228</v>
      </c>
      <c r="H3" s="95">
        <v>2167.6300578034684</v>
      </c>
      <c r="I3" s="7" t="s">
        <v>1127</v>
      </c>
    </row>
    <row r="4" spans="1:9" x14ac:dyDescent="0.25">
      <c r="A4" t="s">
        <v>26</v>
      </c>
      <c r="B4" t="s">
        <v>753</v>
      </c>
      <c r="C4" s="7">
        <v>98</v>
      </c>
      <c r="D4" s="7">
        <v>0</v>
      </c>
      <c r="E4" s="7">
        <v>0</v>
      </c>
      <c r="F4" s="7">
        <v>98</v>
      </c>
      <c r="G4" s="7">
        <v>4927</v>
      </c>
      <c r="H4" s="95">
        <v>1989.0399837629388</v>
      </c>
      <c r="I4" s="7" t="s">
        <v>1127</v>
      </c>
    </row>
    <row r="5" spans="1:9" x14ac:dyDescent="0.25">
      <c r="A5" t="s">
        <v>28</v>
      </c>
      <c r="B5" t="s">
        <v>549</v>
      </c>
      <c r="C5" s="7">
        <v>160</v>
      </c>
      <c r="D5" s="7">
        <v>0</v>
      </c>
      <c r="E5" s="7">
        <v>0</v>
      </c>
      <c r="F5" s="7">
        <v>160</v>
      </c>
      <c r="G5" s="7">
        <v>10731</v>
      </c>
      <c r="H5" s="95">
        <v>1491.0073618488491</v>
      </c>
      <c r="I5" s="7" t="s">
        <v>1127</v>
      </c>
    </row>
    <row r="6" spans="1:9" x14ac:dyDescent="0.25">
      <c r="A6" t="s">
        <v>20</v>
      </c>
      <c r="B6" t="s">
        <v>276</v>
      </c>
      <c r="C6" s="7">
        <v>106</v>
      </c>
      <c r="D6" s="7">
        <v>0</v>
      </c>
      <c r="E6" s="7">
        <v>0</v>
      </c>
      <c r="F6" s="7">
        <v>106</v>
      </c>
      <c r="G6" s="7">
        <v>7852</v>
      </c>
      <c r="H6" s="95">
        <v>1349.9745287824758</v>
      </c>
      <c r="I6" s="7" t="s">
        <v>1127</v>
      </c>
    </row>
    <row r="7" spans="1:9" x14ac:dyDescent="0.25">
      <c r="A7" t="s">
        <v>17</v>
      </c>
      <c r="B7" t="s">
        <v>763</v>
      </c>
      <c r="C7" s="7">
        <v>97</v>
      </c>
      <c r="D7" s="7">
        <v>2</v>
      </c>
      <c r="E7" s="7">
        <v>0</v>
      </c>
      <c r="F7" s="7">
        <v>99</v>
      </c>
      <c r="G7" s="7">
        <v>7858</v>
      </c>
      <c r="H7" s="95">
        <v>1259.8625604479512</v>
      </c>
      <c r="I7" s="7" t="s">
        <v>1127</v>
      </c>
    </row>
    <row r="8" spans="1:9" x14ac:dyDescent="0.25">
      <c r="A8" t="s">
        <v>30</v>
      </c>
      <c r="B8" t="s">
        <v>88</v>
      </c>
      <c r="C8" s="7">
        <v>56</v>
      </c>
      <c r="D8" s="7">
        <v>0</v>
      </c>
      <c r="E8" s="7">
        <v>0</v>
      </c>
      <c r="F8" s="7">
        <v>56</v>
      </c>
      <c r="G8" s="7">
        <v>4825</v>
      </c>
      <c r="H8" s="95">
        <v>1160.6217616580311</v>
      </c>
      <c r="I8" s="7" t="s">
        <v>1127</v>
      </c>
    </row>
    <row r="9" spans="1:9" x14ac:dyDescent="0.25">
      <c r="A9" t="s">
        <v>14</v>
      </c>
      <c r="B9" t="s">
        <v>808</v>
      </c>
      <c r="C9" s="7">
        <v>32</v>
      </c>
      <c r="D9" s="7">
        <v>0</v>
      </c>
      <c r="E9" s="7">
        <v>0</v>
      </c>
      <c r="F9" s="7">
        <v>32</v>
      </c>
      <c r="G9" s="7">
        <v>3119</v>
      </c>
      <c r="H9" s="95">
        <v>1025.9698621352998</v>
      </c>
      <c r="I9" s="7" t="s">
        <v>1127</v>
      </c>
    </row>
    <row r="10" spans="1:9" x14ac:dyDescent="0.25">
      <c r="A10" t="s">
        <v>62</v>
      </c>
      <c r="B10" t="s">
        <v>665</v>
      </c>
      <c r="C10" s="7">
        <v>78</v>
      </c>
      <c r="D10" s="7">
        <v>0</v>
      </c>
      <c r="E10" s="7">
        <v>0</v>
      </c>
      <c r="F10" s="7">
        <v>78</v>
      </c>
      <c r="G10" s="7">
        <v>7991</v>
      </c>
      <c r="H10" s="95">
        <v>976.09811037417103</v>
      </c>
      <c r="I10" s="7" t="s">
        <v>1127</v>
      </c>
    </row>
    <row r="11" spans="1:9" x14ac:dyDescent="0.25">
      <c r="A11" t="s">
        <v>28</v>
      </c>
      <c r="B11" t="s">
        <v>398</v>
      </c>
      <c r="C11" s="7">
        <v>226</v>
      </c>
      <c r="D11" s="7">
        <v>0</v>
      </c>
      <c r="E11" s="7">
        <v>0</v>
      </c>
      <c r="F11" s="7">
        <v>226</v>
      </c>
      <c r="G11" s="7">
        <v>23212</v>
      </c>
      <c r="H11" s="95">
        <v>973.63432707220397</v>
      </c>
      <c r="I11" s="7" t="s">
        <v>1127</v>
      </c>
    </row>
    <row r="12" spans="1:9" x14ac:dyDescent="0.25">
      <c r="A12" t="s">
        <v>53</v>
      </c>
      <c r="B12" t="s">
        <v>440</v>
      </c>
      <c r="C12" s="7">
        <v>38</v>
      </c>
      <c r="D12" s="7">
        <v>0</v>
      </c>
      <c r="E12" s="7">
        <v>0</v>
      </c>
      <c r="F12" s="7">
        <v>38</v>
      </c>
      <c r="G12" s="7">
        <v>4516</v>
      </c>
      <c r="H12" s="95">
        <v>841.45261293179806</v>
      </c>
      <c r="I12" s="7" t="s">
        <v>1127</v>
      </c>
    </row>
    <row r="13" spans="1:9" x14ac:dyDescent="0.25">
      <c r="A13" t="s">
        <v>30</v>
      </c>
      <c r="B13" t="s">
        <v>570</v>
      </c>
      <c r="C13" s="7">
        <v>47</v>
      </c>
      <c r="D13" s="7">
        <v>0</v>
      </c>
      <c r="E13" s="7">
        <v>0</v>
      </c>
      <c r="F13" s="7">
        <v>47</v>
      </c>
      <c r="G13" s="7">
        <v>5671</v>
      </c>
      <c r="H13" s="95">
        <v>828.77799329924176</v>
      </c>
      <c r="I13" s="7" t="s">
        <v>1127</v>
      </c>
    </row>
    <row r="14" spans="1:9" x14ac:dyDescent="0.25">
      <c r="A14" t="s">
        <v>17</v>
      </c>
      <c r="B14" t="s">
        <v>710</v>
      </c>
      <c r="C14" s="7">
        <v>32</v>
      </c>
      <c r="D14" s="7">
        <v>0</v>
      </c>
      <c r="E14" s="7">
        <v>0</v>
      </c>
      <c r="F14" s="7">
        <v>32</v>
      </c>
      <c r="G14" s="7">
        <v>3937</v>
      </c>
      <c r="H14" s="95">
        <v>812.80162560325107</v>
      </c>
      <c r="I14" s="7" t="s">
        <v>1127</v>
      </c>
    </row>
    <row r="15" spans="1:9" x14ac:dyDescent="0.25">
      <c r="A15" t="s">
        <v>14</v>
      </c>
      <c r="B15" t="s">
        <v>385</v>
      </c>
      <c r="C15" s="7">
        <v>141</v>
      </c>
      <c r="D15" s="7">
        <v>1</v>
      </c>
      <c r="E15" s="7">
        <v>0</v>
      </c>
      <c r="F15" s="7">
        <v>142</v>
      </c>
      <c r="G15" s="7">
        <v>19717</v>
      </c>
      <c r="H15" s="95">
        <v>720.1906983821068</v>
      </c>
      <c r="I15" s="7" t="s">
        <v>1127</v>
      </c>
    </row>
    <row r="16" spans="1:9" x14ac:dyDescent="0.25">
      <c r="A16" t="s">
        <v>30</v>
      </c>
      <c r="B16" t="s">
        <v>501</v>
      </c>
      <c r="C16" s="7">
        <v>146</v>
      </c>
      <c r="D16" s="7">
        <v>0</v>
      </c>
      <c r="E16" s="7">
        <v>1</v>
      </c>
      <c r="F16" s="7">
        <v>147</v>
      </c>
      <c r="G16" s="7">
        <v>20882</v>
      </c>
      <c r="H16" s="95">
        <v>703.95555981227847</v>
      </c>
      <c r="I16" s="7" t="s">
        <v>1127</v>
      </c>
    </row>
    <row r="17" spans="1:9" x14ac:dyDescent="0.25">
      <c r="A17" t="s">
        <v>28</v>
      </c>
      <c r="B17" t="s">
        <v>330</v>
      </c>
      <c r="C17" s="7">
        <v>41</v>
      </c>
      <c r="D17" s="7">
        <v>0</v>
      </c>
      <c r="E17" s="7">
        <v>0</v>
      </c>
      <c r="F17" s="7">
        <v>41</v>
      </c>
      <c r="G17" s="7">
        <v>5891</v>
      </c>
      <c r="H17" s="95">
        <v>695.97691393651337</v>
      </c>
      <c r="I17" s="7" t="s">
        <v>1127</v>
      </c>
    </row>
    <row r="18" spans="1:9" x14ac:dyDescent="0.25">
      <c r="A18" t="s">
        <v>20</v>
      </c>
      <c r="B18" t="s">
        <v>861</v>
      </c>
      <c r="C18" s="7">
        <v>34</v>
      </c>
      <c r="D18" s="7">
        <v>0</v>
      </c>
      <c r="E18" s="7">
        <v>0</v>
      </c>
      <c r="F18" s="7">
        <v>34</v>
      </c>
      <c r="G18" s="7">
        <v>4894</v>
      </c>
      <c r="H18" s="95">
        <v>694.72823865958321</v>
      </c>
      <c r="I18" s="7" t="s">
        <v>1127</v>
      </c>
    </row>
    <row r="19" spans="1:9" x14ac:dyDescent="0.25">
      <c r="A19" t="s">
        <v>30</v>
      </c>
      <c r="B19" t="s">
        <v>669</v>
      </c>
      <c r="C19" s="7">
        <v>71</v>
      </c>
      <c r="D19" s="7">
        <v>0</v>
      </c>
      <c r="E19" s="7">
        <v>0</v>
      </c>
      <c r="F19" s="7">
        <v>71</v>
      </c>
      <c r="G19" s="7">
        <v>10226</v>
      </c>
      <c r="H19" s="95">
        <v>694.30862507334245</v>
      </c>
      <c r="I19" s="7" t="s">
        <v>1127</v>
      </c>
    </row>
    <row r="20" spans="1:9" x14ac:dyDescent="0.25">
      <c r="A20" t="s">
        <v>14</v>
      </c>
      <c r="B20" t="s">
        <v>529</v>
      </c>
      <c r="C20" s="7">
        <v>182</v>
      </c>
      <c r="D20" s="7">
        <v>0</v>
      </c>
      <c r="E20" s="7">
        <v>2</v>
      </c>
      <c r="F20" s="7">
        <v>184</v>
      </c>
      <c r="G20" s="7">
        <v>26997</v>
      </c>
      <c r="H20" s="95">
        <v>681.55721006037709</v>
      </c>
      <c r="I20" s="7" t="s">
        <v>1127</v>
      </c>
    </row>
    <row r="21" spans="1:9" x14ac:dyDescent="0.25">
      <c r="A21" t="s">
        <v>26</v>
      </c>
      <c r="B21" t="s">
        <v>572</v>
      </c>
      <c r="C21" s="7">
        <v>600</v>
      </c>
      <c r="D21" s="7">
        <v>0</v>
      </c>
      <c r="E21" s="7">
        <v>3</v>
      </c>
      <c r="F21" s="7">
        <v>603</v>
      </c>
      <c r="G21" s="7">
        <v>93101</v>
      </c>
      <c r="H21" s="95">
        <v>647.6836983491047</v>
      </c>
      <c r="I21" s="7" t="s">
        <v>1127</v>
      </c>
    </row>
    <row r="22" spans="1:9" x14ac:dyDescent="0.25">
      <c r="A22" t="s">
        <v>53</v>
      </c>
      <c r="B22" t="s">
        <v>256</v>
      </c>
      <c r="C22" s="7">
        <v>28</v>
      </c>
      <c r="D22" s="7">
        <v>0</v>
      </c>
      <c r="E22" s="7">
        <v>0</v>
      </c>
      <c r="F22" s="7">
        <v>28</v>
      </c>
      <c r="G22" s="7">
        <v>4396</v>
      </c>
      <c r="H22" s="95">
        <v>636.9426751592357</v>
      </c>
      <c r="I22" s="7" t="s">
        <v>1127</v>
      </c>
    </row>
    <row r="23" spans="1:9" x14ac:dyDescent="0.25">
      <c r="A23" t="s">
        <v>22</v>
      </c>
      <c r="B23" t="s">
        <v>752</v>
      </c>
      <c r="C23" s="7">
        <v>26</v>
      </c>
      <c r="D23" s="7">
        <v>0</v>
      </c>
      <c r="E23" s="7">
        <v>0</v>
      </c>
      <c r="F23" s="7">
        <v>26</v>
      </c>
      <c r="G23" s="7">
        <v>4255</v>
      </c>
      <c r="H23" s="95">
        <v>611.04582843713274</v>
      </c>
      <c r="I23" s="7" t="s">
        <v>1127</v>
      </c>
    </row>
    <row r="24" spans="1:9" x14ac:dyDescent="0.25">
      <c r="A24" t="s">
        <v>17</v>
      </c>
      <c r="B24" t="s">
        <v>756</v>
      </c>
      <c r="C24" s="7">
        <v>33</v>
      </c>
      <c r="D24" s="7">
        <v>0</v>
      </c>
      <c r="E24" s="7">
        <v>0</v>
      </c>
      <c r="F24" s="7">
        <v>33</v>
      </c>
      <c r="G24" s="7">
        <v>5454</v>
      </c>
      <c r="H24" s="95">
        <v>605.060506050605</v>
      </c>
      <c r="I24" s="7" t="s">
        <v>1127</v>
      </c>
    </row>
    <row r="25" spans="1:9" x14ac:dyDescent="0.25">
      <c r="A25" t="s">
        <v>14</v>
      </c>
      <c r="B25" t="s">
        <v>49</v>
      </c>
      <c r="C25" s="7">
        <v>50</v>
      </c>
      <c r="D25" s="7">
        <v>0</v>
      </c>
      <c r="E25" s="7">
        <v>0</v>
      </c>
      <c r="F25" s="7">
        <v>50</v>
      </c>
      <c r="G25" s="7">
        <v>8333</v>
      </c>
      <c r="H25" s="95">
        <v>600.02400096003839</v>
      </c>
      <c r="I25" s="7" t="s">
        <v>1127</v>
      </c>
    </row>
    <row r="26" spans="1:9" x14ac:dyDescent="0.25">
      <c r="A26" t="s">
        <v>38</v>
      </c>
      <c r="B26" t="s">
        <v>82</v>
      </c>
      <c r="C26" s="7">
        <v>81</v>
      </c>
      <c r="D26" s="7">
        <v>1</v>
      </c>
      <c r="E26" s="7">
        <v>0</v>
      </c>
      <c r="F26" s="7">
        <v>82</v>
      </c>
      <c r="G26" s="7">
        <v>14085</v>
      </c>
      <c r="H26" s="95">
        <v>582.17962371317003</v>
      </c>
      <c r="I26" s="7" t="s">
        <v>1127</v>
      </c>
    </row>
    <row r="27" spans="1:9" x14ac:dyDescent="0.25">
      <c r="A27" t="s">
        <v>33</v>
      </c>
      <c r="B27" t="s">
        <v>649</v>
      </c>
      <c r="C27" s="7">
        <v>21</v>
      </c>
      <c r="D27" s="7">
        <v>0</v>
      </c>
      <c r="E27" s="7">
        <v>0</v>
      </c>
      <c r="F27" s="7">
        <v>21</v>
      </c>
      <c r="G27" s="7">
        <v>4019</v>
      </c>
      <c r="H27" s="95">
        <v>522.51803931326208</v>
      </c>
      <c r="I27" s="7" t="s">
        <v>1127</v>
      </c>
    </row>
    <row r="28" spans="1:9" x14ac:dyDescent="0.25">
      <c r="A28" t="s">
        <v>28</v>
      </c>
      <c r="B28" t="s">
        <v>153</v>
      </c>
      <c r="C28" s="7">
        <v>19</v>
      </c>
      <c r="D28" s="7">
        <v>0</v>
      </c>
      <c r="E28" s="7">
        <v>0</v>
      </c>
      <c r="F28" s="7">
        <v>19</v>
      </c>
      <c r="G28" s="7">
        <v>3711</v>
      </c>
      <c r="H28" s="95">
        <v>511.99137698733495</v>
      </c>
      <c r="I28" s="7" t="s">
        <v>1127</v>
      </c>
    </row>
    <row r="29" spans="1:9" x14ac:dyDescent="0.25">
      <c r="A29" t="s">
        <v>53</v>
      </c>
      <c r="B29" t="s">
        <v>462</v>
      </c>
      <c r="C29" s="7">
        <v>25</v>
      </c>
      <c r="D29" s="7">
        <v>0</v>
      </c>
      <c r="E29" s="7">
        <v>0</v>
      </c>
      <c r="F29" s="7">
        <v>25</v>
      </c>
      <c r="G29" s="7">
        <v>4915</v>
      </c>
      <c r="H29" s="95">
        <v>508.64699898270601</v>
      </c>
      <c r="I29" s="7" t="s">
        <v>1127</v>
      </c>
    </row>
    <row r="30" spans="1:9" x14ac:dyDescent="0.25">
      <c r="A30" t="s">
        <v>20</v>
      </c>
      <c r="B30" t="s">
        <v>99</v>
      </c>
      <c r="C30" s="7">
        <v>113</v>
      </c>
      <c r="D30" s="7">
        <v>18</v>
      </c>
      <c r="E30" s="7">
        <v>0</v>
      </c>
      <c r="F30" s="7">
        <v>131</v>
      </c>
      <c r="G30" s="7">
        <v>26396</v>
      </c>
      <c r="H30" s="95">
        <v>496.28731626003935</v>
      </c>
      <c r="I30" s="7" t="s">
        <v>10</v>
      </c>
    </row>
    <row r="31" spans="1:9" x14ac:dyDescent="0.25">
      <c r="A31" t="s">
        <v>26</v>
      </c>
      <c r="B31" t="s">
        <v>322</v>
      </c>
      <c r="C31" s="7">
        <v>329</v>
      </c>
      <c r="D31" s="7">
        <v>1</v>
      </c>
      <c r="E31" s="7">
        <v>0</v>
      </c>
      <c r="F31" s="7">
        <v>330</v>
      </c>
      <c r="G31" s="7">
        <v>67540</v>
      </c>
      <c r="H31" s="95">
        <v>488.59934853420191</v>
      </c>
      <c r="I31" s="7" t="s">
        <v>10</v>
      </c>
    </row>
    <row r="32" spans="1:9" x14ac:dyDescent="0.25">
      <c r="A32" t="s">
        <v>24</v>
      </c>
      <c r="B32" t="s">
        <v>194</v>
      </c>
      <c r="C32" s="7">
        <v>48</v>
      </c>
      <c r="D32" s="7">
        <v>0</v>
      </c>
      <c r="E32" s="7">
        <v>0</v>
      </c>
      <c r="F32" s="7">
        <v>48</v>
      </c>
      <c r="G32" s="7">
        <v>9986</v>
      </c>
      <c r="H32" s="95">
        <v>480.67294211896655</v>
      </c>
      <c r="I32" s="7" t="s">
        <v>10</v>
      </c>
    </row>
    <row r="33" spans="1:9" x14ac:dyDescent="0.25">
      <c r="A33" t="s">
        <v>30</v>
      </c>
      <c r="B33" t="s">
        <v>434</v>
      </c>
      <c r="C33" s="7">
        <v>72</v>
      </c>
      <c r="D33" s="7">
        <v>0</v>
      </c>
      <c r="E33" s="7">
        <v>0</v>
      </c>
      <c r="F33" s="7">
        <v>72</v>
      </c>
      <c r="G33" s="7">
        <v>15410</v>
      </c>
      <c r="H33" s="95">
        <v>467.22907203114858</v>
      </c>
      <c r="I33" s="7" t="s">
        <v>10</v>
      </c>
    </row>
    <row r="34" spans="1:9" x14ac:dyDescent="0.25">
      <c r="A34" t="s">
        <v>22</v>
      </c>
      <c r="B34" t="s">
        <v>403</v>
      </c>
      <c r="C34" s="7">
        <v>55</v>
      </c>
      <c r="D34" s="7">
        <v>2</v>
      </c>
      <c r="E34" s="7">
        <v>0</v>
      </c>
      <c r="F34" s="7">
        <v>57</v>
      </c>
      <c r="G34" s="7">
        <v>12212</v>
      </c>
      <c r="H34" s="95">
        <v>466.75401244677369</v>
      </c>
      <c r="I34" s="7" t="s">
        <v>10</v>
      </c>
    </row>
    <row r="35" spans="1:9" x14ac:dyDescent="0.25">
      <c r="A35" t="s">
        <v>24</v>
      </c>
      <c r="B35" t="s">
        <v>618</v>
      </c>
      <c r="C35" s="7">
        <v>51</v>
      </c>
      <c r="D35" s="7">
        <v>0</v>
      </c>
      <c r="E35" s="7">
        <v>0</v>
      </c>
      <c r="F35" s="7">
        <v>51</v>
      </c>
      <c r="G35" s="7">
        <v>11968</v>
      </c>
      <c r="H35" s="95">
        <v>426.13636363636363</v>
      </c>
      <c r="I35" s="7" t="s">
        <v>10</v>
      </c>
    </row>
    <row r="36" spans="1:9" x14ac:dyDescent="0.25">
      <c r="A36" t="s">
        <v>11</v>
      </c>
      <c r="B36" t="s">
        <v>172</v>
      </c>
      <c r="C36" s="7">
        <v>41</v>
      </c>
      <c r="D36" s="7">
        <v>0</v>
      </c>
      <c r="E36" s="7">
        <v>0</v>
      </c>
      <c r="F36" s="7">
        <v>41</v>
      </c>
      <c r="G36" s="7">
        <v>9679</v>
      </c>
      <c r="H36" s="95">
        <v>423.59747907841717</v>
      </c>
      <c r="I36" s="7" t="s">
        <v>10</v>
      </c>
    </row>
    <row r="37" spans="1:9" x14ac:dyDescent="0.25">
      <c r="A37" t="s">
        <v>142</v>
      </c>
      <c r="B37" t="s">
        <v>359</v>
      </c>
      <c r="C37" s="7">
        <v>24</v>
      </c>
      <c r="D37" s="7">
        <v>0</v>
      </c>
      <c r="E37" s="7">
        <v>0</v>
      </c>
      <c r="F37" s="7">
        <v>24</v>
      </c>
      <c r="G37" s="7">
        <v>5704</v>
      </c>
      <c r="H37" s="95">
        <v>420.75736325385691</v>
      </c>
      <c r="I37" s="7" t="s">
        <v>10</v>
      </c>
    </row>
    <row r="38" spans="1:9" x14ac:dyDescent="0.25">
      <c r="A38" t="s">
        <v>24</v>
      </c>
      <c r="B38" t="s">
        <v>237</v>
      </c>
      <c r="C38" s="7">
        <v>28</v>
      </c>
      <c r="D38" s="7">
        <v>0</v>
      </c>
      <c r="E38" s="7">
        <v>0</v>
      </c>
      <c r="F38" s="7">
        <v>28</v>
      </c>
      <c r="G38" s="7">
        <v>6908</v>
      </c>
      <c r="H38" s="95">
        <v>405.32715691951358</v>
      </c>
      <c r="I38" s="7" t="s">
        <v>10</v>
      </c>
    </row>
    <row r="39" spans="1:9" x14ac:dyDescent="0.25">
      <c r="A39" t="s">
        <v>26</v>
      </c>
      <c r="B39" t="s">
        <v>158</v>
      </c>
      <c r="C39" s="7">
        <v>212</v>
      </c>
      <c r="D39" s="7">
        <v>1</v>
      </c>
      <c r="E39" s="7">
        <v>0</v>
      </c>
      <c r="F39" s="7">
        <v>213</v>
      </c>
      <c r="G39" s="7">
        <v>53866</v>
      </c>
      <c r="H39" s="95">
        <v>395.42568596145986</v>
      </c>
      <c r="I39" s="7" t="s">
        <v>10</v>
      </c>
    </row>
    <row r="40" spans="1:9" x14ac:dyDescent="0.25">
      <c r="A40" t="s">
        <v>102</v>
      </c>
      <c r="B40" t="s">
        <v>442</v>
      </c>
      <c r="C40" s="7">
        <v>19</v>
      </c>
      <c r="D40" s="7">
        <v>0</v>
      </c>
      <c r="E40" s="7">
        <v>0</v>
      </c>
      <c r="F40" s="7">
        <v>19</v>
      </c>
      <c r="G40" s="7">
        <v>4844</v>
      </c>
      <c r="H40" s="95">
        <v>392.23781998348471</v>
      </c>
      <c r="I40" s="7" t="s">
        <v>10</v>
      </c>
    </row>
    <row r="41" spans="1:9" x14ac:dyDescent="0.25">
      <c r="A41" t="s">
        <v>20</v>
      </c>
      <c r="B41" t="s">
        <v>601</v>
      </c>
      <c r="C41" s="7">
        <v>21</v>
      </c>
      <c r="D41" s="7">
        <v>5</v>
      </c>
      <c r="E41" s="7">
        <v>0</v>
      </c>
      <c r="F41" s="7">
        <v>26</v>
      </c>
      <c r="G41" s="7">
        <v>6847</v>
      </c>
      <c r="H41" s="95">
        <v>379.72834818168542</v>
      </c>
      <c r="I41" s="7" t="s">
        <v>10</v>
      </c>
    </row>
    <row r="42" spans="1:9" x14ac:dyDescent="0.25">
      <c r="A42" t="s">
        <v>11</v>
      </c>
      <c r="B42" t="s">
        <v>325</v>
      </c>
      <c r="C42" s="7">
        <v>11</v>
      </c>
      <c r="D42" s="7">
        <v>0</v>
      </c>
      <c r="E42" s="7">
        <v>0</v>
      </c>
      <c r="F42" s="7">
        <v>11</v>
      </c>
      <c r="G42" s="7">
        <v>2927</v>
      </c>
      <c r="H42" s="95">
        <v>375.81141100102496</v>
      </c>
      <c r="I42" s="7" t="s">
        <v>10</v>
      </c>
    </row>
    <row r="43" spans="1:9" x14ac:dyDescent="0.25">
      <c r="A43" t="s">
        <v>24</v>
      </c>
      <c r="B43" t="s">
        <v>465</v>
      </c>
      <c r="C43" s="7">
        <v>28</v>
      </c>
      <c r="D43" s="7">
        <v>0</v>
      </c>
      <c r="E43" s="7">
        <v>0</v>
      </c>
      <c r="F43" s="7">
        <v>28</v>
      </c>
      <c r="G43" s="7">
        <v>7481</v>
      </c>
      <c r="H43" s="95">
        <v>374.28151316668897</v>
      </c>
      <c r="I43" s="7" t="s">
        <v>10</v>
      </c>
    </row>
    <row r="44" spans="1:9" x14ac:dyDescent="0.25">
      <c r="A44" t="s">
        <v>38</v>
      </c>
      <c r="B44" t="s">
        <v>615</v>
      </c>
      <c r="C44" s="7">
        <v>2</v>
      </c>
      <c r="D44" s="7">
        <v>38</v>
      </c>
      <c r="E44" s="7">
        <v>0</v>
      </c>
      <c r="F44" s="7">
        <v>40</v>
      </c>
      <c r="G44" s="7">
        <v>10731</v>
      </c>
      <c r="H44" s="95">
        <v>372.75184046221227</v>
      </c>
      <c r="I44" s="7" t="s">
        <v>10</v>
      </c>
    </row>
    <row r="45" spans="1:9" x14ac:dyDescent="0.25">
      <c r="A45" t="s">
        <v>80</v>
      </c>
      <c r="B45" t="s">
        <v>80</v>
      </c>
      <c r="C45" s="7">
        <v>305</v>
      </c>
      <c r="D45" s="7">
        <v>0</v>
      </c>
      <c r="E45" s="7">
        <v>0</v>
      </c>
      <c r="F45" s="7">
        <v>305</v>
      </c>
      <c r="G45" s="7">
        <v>83808</v>
      </c>
      <c r="H45" s="95">
        <v>363.92707140129818</v>
      </c>
      <c r="I45" s="7" t="s">
        <v>10</v>
      </c>
    </row>
    <row r="46" spans="1:9" x14ac:dyDescent="0.25">
      <c r="A46" t="s">
        <v>40</v>
      </c>
      <c r="B46" t="s">
        <v>75</v>
      </c>
      <c r="C46" s="7">
        <v>38</v>
      </c>
      <c r="D46" s="7">
        <v>0</v>
      </c>
      <c r="E46" s="7">
        <v>0</v>
      </c>
      <c r="F46" s="7">
        <v>38</v>
      </c>
      <c r="G46" s="7">
        <v>10657</v>
      </c>
      <c r="H46" s="95">
        <v>356.5731444121235</v>
      </c>
      <c r="I46" s="7" t="s">
        <v>10</v>
      </c>
    </row>
    <row r="47" spans="1:9" x14ac:dyDescent="0.25">
      <c r="A47" t="s">
        <v>22</v>
      </c>
      <c r="B47" t="s">
        <v>423</v>
      </c>
      <c r="C47" s="7">
        <v>13</v>
      </c>
      <c r="D47" s="7">
        <v>0</v>
      </c>
      <c r="E47" s="7">
        <v>5</v>
      </c>
      <c r="F47" s="7">
        <v>18</v>
      </c>
      <c r="G47" s="7">
        <v>5378</v>
      </c>
      <c r="H47" s="95">
        <v>334.69691335068802</v>
      </c>
      <c r="I47" s="7" t="s">
        <v>10</v>
      </c>
    </row>
    <row r="48" spans="1:9" x14ac:dyDescent="0.25">
      <c r="A48" t="s">
        <v>11</v>
      </c>
      <c r="B48" t="s">
        <v>139</v>
      </c>
      <c r="C48" s="7">
        <v>12</v>
      </c>
      <c r="D48" s="7">
        <v>0</v>
      </c>
      <c r="E48" s="7">
        <v>0</v>
      </c>
      <c r="F48" s="7">
        <v>12</v>
      </c>
      <c r="G48" s="7">
        <v>3616</v>
      </c>
      <c r="H48" s="95">
        <v>331.85840707964599</v>
      </c>
      <c r="I48" s="7" t="s">
        <v>10</v>
      </c>
    </row>
    <row r="49" spans="1:9" x14ac:dyDescent="0.25">
      <c r="A49" t="s">
        <v>8</v>
      </c>
      <c r="B49" t="s">
        <v>516</v>
      </c>
      <c r="C49" s="7">
        <v>68</v>
      </c>
      <c r="D49" s="7">
        <v>0</v>
      </c>
      <c r="E49" s="7">
        <v>0</v>
      </c>
      <c r="F49" s="7">
        <v>68</v>
      </c>
      <c r="G49" s="7">
        <v>20999</v>
      </c>
      <c r="H49" s="95">
        <v>323.82494404495452</v>
      </c>
      <c r="I49" s="7" t="s">
        <v>10</v>
      </c>
    </row>
    <row r="50" spans="1:9" x14ac:dyDescent="0.25">
      <c r="A50" t="s">
        <v>24</v>
      </c>
      <c r="B50" t="s">
        <v>415</v>
      </c>
      <c r="C50" s="7">
        <v>119</v>
      </c>
      <c r="D50" s="7">
        <v>2</v>
      </c>
      <c r="E50" s="7">
        <v>1</v>
      </c>
      <c r="F50" s="7">
        <v>122</v>
      </c>
      <c r="G50" s="7">
        <v>38822</v>
      </c>
      <c r="H50" s="95">
        <v>314.25480397712636</v>
      </c>
      <c r="I50" s="7" t="s">
        <v>10</v>
      </c>
    </row>
    <row r="51" spans="1:9" x14ac:dyDescent="0.25">
      <c r="A51" t="s">
        <v>22</v>
      </c>
      <c r="B51" t="s">
        <v>208</v>
      </c>
      <c r="C51" s="7">
        <v>22</v>
      </c>
      <c r="D51" s="7">
        <v>0</v>
      </c>
      <c r="E51" s="7">
        <v>0</v>
      </c>
      <c r="F51" s="7">
        <v>22</v>
      </c>
      <c r="G51" s="7">
        <v>7017</v>
      </c>
      <c r="H51" s="95">
        <v>313.52429813310533</v>
      </c>
      <c r="I51" s="7" t="s">
        <v>10</v>
      </c>
    </row>
    <row r="52" spans="1:9" x14ac:dyDescent="0.25">
      <c r="A52" t="s">
        <v>26</v>
      </c>
      <c r="B52" t="s">
        <v>112</v>
      </c>
      <c r="C52" s="7">
        <v>155</v>
      </c>
      <c r="D52" s="7">
        <v>0</v>
      </c>
      <c r="E52" s="7">
        <v>0</v>
      </c>
      <c r="F52" s="7">
        <v>155</v>
      </c>
      <c r="G52" s="7">
        <v>50166</v>
      </c>
      <c r="H52" s="95">
        <v>308.97420563728423</v>
      </c>
      <c r="I52" s="7" t="s">
        <v>10</v>
      </c>
    </row>
    <row r="53" spans="1:9" x14ac:dyDescent="0.25">
      <c r="A53" t="s">
        <v>24</v>
      </c>
      <c r="B53" t="s">
        <v>611</v>
      </c>
      <c r="C53" s="7">
        <v>18</v>
      </c>
      <c r="D53" s="7">
        <v>0</v>
      </c>
      <c r="E53" s="7">
        <v>0</v>
      </c>
      <c r="F53" s="7">
        <v>18</v>
      </c>
      <c r="G53" s="7">
        <v>6044</v>
      </c>
      <c r="H53" s="95">
        <v>297.81601588352083</v>
      </c>
      <c r="I53" s="7" t="s">
        <v>13</v>
      </c>
    </row>
    <row r="54" spans="1:9" x14ac:dyDescent="0.25">
      <c r="A54" t="s">
        <v>30</v>
      </c>
      <c r="B54" t="s">
        <v>30</v>
      </c>
      <c r="C54" s="7">
        <v>71</v>
      </c>
      <c r="D54" s="7">
        <v>1</v>
      </c>
      <c r="E54" s="7">
        <v>0</v>
      </c>
      <c r="F54" s="7">
        <v>72</v>
      </c>
      <c r="G54" s="7">
        <v>24319</v>
      </c>
      <c r="H54" s="95">
        <v>296.06480529627038</v>
      </c>
      <c r="I54" s="7" t="s">
        <v>13</v>
      </c>
    </row>
    <row r="55" spans="1:9" x14ac:dyDescent="0.25">
      <c r="A55" t="s">
        <v>30</v>
      </c>
      <c r="B55" t="s">
        <v>404</v>
      </c>
      <c r="C55" s="7">
        <v>61</v>
      </c>
      <c r="D55" s="7">
        <v>1</v>
      </c>
      <c r="E55" s="7">
        <v>0</v>
      </c>
      <c r="F55" s="7">
        <v>62</v>
      </c>
      <c r="G55" s="7">
        <v>21096</v>
      </c>
      <c r="H55" s="95">
        <v>293.89457717102772</v>
      </c>
      <c r="I55" s="7" t="s">
        <v>13</v>
      </c>
    </row>
    <row r="56" spans="1:9" x14ac:dyDescent="0.25">
      <c r="A56" t="s">
        <v>53</v>
      </c>
      <c r="B56" t="s">
        <v>53</v>
      </c>
      <c r="C56" s="7">
        <v>136</v>
      </c>
      <c r="D56" s="7">
        <v>0</v>
      </c>
      <c r="E56" s="7">
        <v>0</v>
      </c>
      <c r="F56" s="7">
        <v>136</v>
      </c>
      <c r="G56" s="7">
        <v>47617</v>
      </c>
      <c r="H56" s="95">
        <v>285.61228132809714</v>
      </c>
      <c r="I56" s="7" t="s">
        <v>13</v>
      </c>
    </row>
    <row r="57" spans="1:9" x14ac:dyDescent="0.25">
      <c r="A57" t="s">
        <v>22</v>
      </c>
      <c r="B57" t="s">
        <v>859</v>
      </c>
      <c r="C57" s="7">
        <v>32</v>
      </c>
      <c r="D57" s="7">
        <v>0</v>
      </c>
      <c r="E57" s="7">
        <v>0</v>
      </c>
      <c r="F57" s="7">
        <v>32</v>
      </c>
      <c r="G57" s="7">
        <v>11446</v>
      </c>
      <c r="H57" s="95">
        <v>279.57365018347019</v>
      </c>
      <c r="I57" s="7" t="s">
        <v>13</v>
      </c>
    </row>
    <row r="58" spans="1:9" x14ac:dyDescent="0.25">
      <c r="A58" t="s">
        <v>142</v>
      </c>
      <c r="B58" t="s">
        <v>142</v>
      </c>
      <c r="C58" s="7">
        <v>282</v>
      </c>
      <c r="D58" s="7">
        <v>0</v>
      </c>
      <c r="E58" s="7">
        <v>7</v>
      </c>
      <c r="F58" s="7">
        <v>289</v>
      </c>
      <c r="G58" s="7">
        <v>104067</v>
      </c>
      <c r="H58" s="95">
        <v>277.70570882220107</v>
      </c>
      <c r="I58" s="7" t="s">
        <v>13</v>
      </c>
    </row>
    <row r="59" spans="1:9" x14ac:dyDescent="0.25">
      <c r="A59" t="s">
        <v>22</v>
      </c>
      <c r="B59" t="s">
        <v>174</v>
      </c>
      <c r="C59" s="7">
        <v>15</v>
      </c>
      <c r="D59" s="7">
        <v>0</v>
      </c>
      <c r="E59" s="7">
        <v>0</v>
      </c>
      <c r="F59" s="7">
        <v>15</v>
      </c>
      <c r="G59" s="7">
        <v>5420</v>
      </c>
      <c r="H59" s="95">
        <v>276.75276752767525</v>
      </c>
      <c r="I59" s="7" t="s">
        <v>13</v>
      </c>
    </row>
    <row r="60" spans="1:9" x14ac:dyDescent="0.25">
      <c r="A60" t="s">
        <v>26</v>
      </c>
      <c r="B60" t="s">
        <v>713</v>
      </c>
      <c r="C60" s="7">
        <v>74</v>
      </c>
      <c r="D60" s="7">
        <v>0</v>
      </c>
      <c r="E60" s="7">
        <v>0</v>
      </c>
      <c r="F60" s="7">
        <v>74</v>
      </c>
      <c r="G60" s="7">
        <v>28054</v>
      </c>
      <c r="H60" s="95">
        <v>263.77700149711268</v>
      </c>
      <c r="I60" s="7" t="s">
        <v>13</v>
      </c>
    </row>
    <row r="61" spans="1:9" x14ac:dyDescent="0.25">
      <c r="A61" t="s">
        <v>33</v>
      </c>
      <c r="B61" t="s">
        <v>85</v>
      </c>
      <c r="C61" s="7">
        <v>49</v>
      </c>
      <c r="D61" s="7">
        <v>1</v>
      </c>
      <c r="E61" s="7">
        <v>0</v>
      </c>
      <c r="F61" s="7">
        <v>50</v>
      </c>
      <c r="G61" s="7">
        <v>19094</v>
      </c>
      <c r="H61" s="95">
        <v>261.86236514088199</v>
      </c>
      <c r="I61" s="7" t="s">
        <v>13</v>
      </c>
    </row>
    <row r="62" spans="1:9" x14ac:dyDescent="0.25">
      <c r="A62" t="s">
        <v>30</v>
      </c>
      <c r="B62" t="s">
        <v>412</v>
      </c>
      <c r="C62" s="7">
        <v>39</v>
      </c>
      <c r="D62" s="7">
        <v>0</v>
      </c>
      <c r="E62" s="7">
        <v>0</v>
      </c>
      <c r="F62" s="7">
        <v>39</v>
      </c>
      <c r="G62" s="7">
        <v>14956</v>
      </c>
      <c r="H62" s="95">
        <v>260.76491040385133</v>
      </c>
      <c r="I62" s="7" t="s">
        <v>13</v>
      </c>
    </row>
    <row r="63" spans="1:9" x14ac:dyDescent="0.25">
      <c r="A63" t="s">
        <v>26</v>
      </c>
      <c r="B63" t="s">
        <v>598</v>
      </c>
      <c r="C63" s="7">
        <v>27</v>
      </c>
      <c r="D63" s="7">
        <v>2</v>
      </c>
      <c r="E63" s="7">
        <v>0</v>
      </c>
      <c r="F63" s="7">
        <v>29</v>
      </c>
      <c r="G63" s="7">
        <v>11249</v>
      </c>
      <c r="H63" s="95">
        <v>257.80069339496845</v>
      </c>
      <c r="I63" s="7" t="s">
        <v>13</v>
      </c>
    </row>
    <row r="64" spans="1:9" x14ac:dyDescent="0.25">
      <c r="A64" t="s">
        <v>22</v>
      </c>
      <c r="B64" t="s">
        <v>239</v>
      </c>
      <c r="C64" s="7">
        <v>59</v>
      </c>
      <c r="D64" s="7">
        <v>0</v>
      </c>
      <c r="E64" s="7">
        <v>0</v>
      </c>
      <c r="F64" s="7">
        <v>59</v>
      </c>
      <c r="G64" s="7">
        <v>22892</v>
      </c>
      <c r="H64" s="95">
        <v>257.73195876288662</v>
      </c>
      <c r="I64" s="7" t="s">
        <v>13</v>
      </c>
    </row>
    <row r="65" spans="1:9" x14ac:dyDescent="0.25">
      <c r="A65" t="s">
        <v>40</v>
      </c>
      <c r="B65" t="s">
        <v>574</v>
      </c>
      <c r="C65" s="7">
        <v>55</v>
      </c>
      <c r="D65" s="7">
        <v>0</v>
      </c>
      <c r="E65" s="7">
        <v>0</v>
      </c>
      <c r="F65" s="7">
        <v>55</v>
      </c>
      <c r="G65" s="7">
        <v>21418</v>
      </c>
      <c r="H65" s="95">
        <v>256.79335138668409</v>
      </c>
      <c r="I65" s="7" t="s">
        <v>13</v>
      </c>
    </row>
    <row r="66" spans="1:9" x14ac:dyDescent="0.25">
      <c r="A66" t="s">
        <v>57</v>
      </c>
      <c r="B66" t="s">
        <v>701</v>
      </c>
      <c r="C66" s="7">
        <v>6</v>
      </c>
      <c r="D66" s="7">
        <v>4</v>
      </c>
      <c r="E66" s="7">
        <v>0</v>
      </c>
      <c r="F66" s="7">
        <v>10</v>
      </c>
      <c r="G66" s="7">
        <v>3971</v>
      </c>
      <c r="H66" s="95">
        <v>251.82573659027955</v>
      </c>
      <c r="I66" s="7" t="s">
        <v>13</v>
      </c>
    </row>
    <row r="67" spans="1:9" x14ac:dyDescent="0.25">
      <c r="A67" t="s">
        <v>30</v>
      </c>
      <c r="B67" t="s">
        <v>316</v>
      </c>
      <c r="C67" s="7">
        <v>18</v>
      </c>
      <c r="D67" s="7">
        <v>0</v>
      </c>
      <c r="E67" s="7">
        <v>0</v>
      </c>
      <c r="F67" s="7">
        <v>18</v>
      </c>
      <c r="G67" s="7">
        <v>7409</v>
      </c>
      <c r="H67" s="95">
        <v>242.9477662302605</v>
      </c>
      <c r="I67" s="7" t="s">
        <v>13</v>
      </c>
    </row>
    <row r="68" spans="1:9" x14ac:dyDescent="0.25">
      <c r="A68" t="s">
        <v>62</v>
      </c>
      <c r="B68" t="s">
        <v>853</v>
      </c>
      <c r="C68" s="7">
        <v>102</v>
      </c>
      <c r="D68" s="7">
        <v>0</v>
      </c>
      <c r="E68" s="7">
        <v>0</v>
      </c>
      <c r="F68" s="7">
        <v>102</v>
      </c>
      <c r="G68" s="7">
        <v>42149</v>
      </c>
      <c r="H68" s="95">
        <v>241.99862392939335</v>
      </c>
      <c r="I68" s="7" t="s">
        <v>13</v>
      </c>
    </row>
    <row r="69" spans="1:9" x14ac:dyDescent="0.25">
      <c r="A69" t="s">
        <v>121</v>
      </c>
      <c r="B69" t="s">
        <v>157</v>
      </c>
      <c r="C69" s="7">
        <v>9</v>
      </c>
      <c r="D69" s="7">
        <v>0</v>
      </c>
      <c r="E69" s="7">
        <v>0</v>
      </c>
      <c r="F69" s="7">
        <v>9</v>
      </c>
      <c r="G69" s="7">
        <v>3810</v>
      </c>
      <c r="H69" s="95">
        <v>236.22047244094489</v>
      </c>
      <c r="I69" s="7" t="s">
        <v>13</v>
      </c>
    </row>
    <row r="70" spans="1:9" x14ac:dyDescent="0.25">
      <c r="A70" t="s">
        <v>62</v>
      </c>
      <c r="B70" t="s">
        <v>62</v>
      </c>
      <c r="C70" s="7">
        <v>249</v>
      </c>
      <c r="D70" s="7">
        <v>7</v>
      </c>
      <c r="E70" s="7">
        <v>9</v>
      </c>
      <c r="F70" s="7">
        <v>265</v>
      </c>
      <c r="G70" s="7">
        <v>114265</v>
      </c>
      <c r="H70" s="95">
        <v>231.91703496258697</v>
      </c>
      <c r="I70" s="7" t="s">
        <v>13</v>
      </c>
    </row>
    <row r="71" spans="1:9" x14ac:dyDescent="0.25">
      <c r="A71" t="s">
        <v>20</v>
      </c>
      <c r="B71" t="s">
        <v>21</v>
      </c>
      <c r="C71" s="7">
        <v>20</v>
      </c>
      <c r="D71" s="7">
        <v>1</v>
      </c>
      <c r="E71" s="7">
        <v>1</v>
      </c>
      <c r="F71" s="7">
        <v>22</v>
      </c>
      <c r="G71" s="7">
        <v>9575</v>
      </c>
      <c r="H71" s="95">
        <v>229.76501305483026</v>
      </c>
      <c r="I71" s="7" t="s">
        <v>13</v>
      </c>
    </row>
    <row r="72" spans="1:9" x14ac:dyDescent="0.25">
      <c r="A72" t="s">
        <v>22</v>
      </c>
      <c r="B72" t="s">
        <v>824</v>
      </c>
      <c r="C72" s="7">
        <v>15</v>
      </c>
      <c r="D72" s="7">
        <v>0</v>
      </c>
      <c r="E72" s="7">
        <v>0</v>
      </c>
      <c r="F72" s="7">
        <v>15</v>
      </c>
      <c r="G72" s="7">
        <v>6698</v>
      </c>
      <c r="H72" s="95">
        <v>223.94744699910422</v>
      </c>
      <c r="I72" s="7" t="s">
        <v>13</v>
      </c>
    </row>
    <row r="73" spans="1:9" x14ac:dyDescent="0.25">
      <c r="A73" t="s">
        <v>102</v>
      </c>
      <c r="B73" t="s">
        <v>563</v>
      </c>
      <c r="C73" s="7">
        <v>14</v>
      </c>
      <c r="D73" s="7">
        <v>0</v>
      </c>
      <c r="E73" s="7">
        <v>0</v>
      </c>
      <c r="F73" s="7">
        <v>14</v>
      </c>
      <c r="G73" s="7">
        <v>6332</v>
      </c>
      <c r="H73" s="95">
        <v>221.09917877447884</v>
      </c>
      <c r="I73" s="7" t="s">
        <v>13</v>
      </c>
    </row>
    <row r="74" spans="1:9" x14ac:dyDescent="0.25">
      <c r="A74" t="s">
        <v>17</v>
      </c>
      <c r="B74" t="s">
        <v>640</v>
      </c>
      <c r="C74" s="7">
        <v>48</v>
      </c>
      <c r="D74" s="7">
        <v>0</v>
      </c>
      <c r="E74" s="7">
        <v>0</v>
      </c>
      <c r="F74" s="7">
        <v>48</v>
      </c>
      <c r="G74" s="7">
        <v>23814</v>
      </c>
      <c r="H74" s="95">
        <v>201.5621063240111</v>
      </c>
      <c r="I74" s="7" t="s">
        <v>13</v>
      </c>
    </row>
    <row r="75" spans="1:9" x14ac:dyDescent="0.25">
      <c r="A75" t="s">
        <v>22</v>
      </c>
      <c r="B75" t="s">
        <v>478</v>
      </c>
      <c r="C75" s="7">
        <v>54</v>
      </c>
      <c r="D75" s="7">
        <v>0</v>
      </c>
      <c r="E75" s="7">
        <v>0</v>
      </c>
      <c r="F75" s="7">
        <v>54</v>
      </c>
      <c r="G75" s="7">
        <v>27640</v>
      </c>
      <c r="H75" s="95">
        <v>195.36903039073806</v>
      </c>
      <c r="I75" s="7" t="s">
        <v>13</v>
      </c>
    </row>
    <row r="76" spans="1:9" x14ac:dyDescent="0.25">
      <c r="A76" t="s">
        <v>62</v>
      </c>
      <c r="B76" t="s">
        <v>616</v>
      </c>
      <c r="C76" s="7">
        <v>21</v>
      </c>
      <c r="D76" s="7">
        <v>0</v>
      </c>
      <c r="E76" s="7">
        <v>0</v>
      </c>
      <c r="F76" s="7">
        <v>21</v>
      </c>
      <c r="G76" s="7">
        <v>10816</v>
      </c>
      <c r="H76" s="95">
        <v>194.1568047337278</v>
      </c>
      <c r="I76" s="7" t="s">
        <v>13</v>
      </c>
    </row>
    <row r="77" spans="1:9" x14ac:dyDescent="0.25">
      <c r="A77" t="s">
        <v>45</v>
      </c>
      <c r="B77" t="s">
        <v>114</v>
      </c>
      <c r="C77" s="7">
        <v>8</v>
      </c>
      <c r="D77" s="7">
        <v>0</v>
      </c>
      <c r="E77" s="7">
        <v>0</v>
      </c>
      <c r="F77" s="7">
        <v>8</v>
      </c>
      <c r="G77" s="7">
        <v>4190</v>
      </c>
      <c r="H77" s="95">
        <v>190.93078758949881</v>
      </c>
      <c r="I77" s="7" t="s">
        <v>13</v>
      </c>
    </row>
    <row r="78" spans="1:9" x14ac:dyDescent="0.25">
      <c r="A78" t="s">
        <v>24</v>
      </c>
      <c r="B78" t="s">
        <v>336</v>
      </c>
      <c r="C78" s="7">
        <v>102</v>
      </c>
      <c r="D78" s="7">
        <v>2</v>
      </c>
      <c r="E78" s="7">
        <v>7</v>
      </c>
      <c r="F78" s="7">
        <v>111</v>
      </c>
      <c r="G78" s="7">
        <v>58962</v>
      </c>
      <c r="H78" s="95">
        <v>188.25684339065839</v>
      </c>
      <c r="I78" s="7" t="s">
        <v>13</v>
      </c>
    </row>
    <row r="79" spans="1:9" x14ac:dyDescent="0.25">
      <c r="A79" t="s">
        <v>36</v>
      </c>
      <c r="B79" t="s">
        <v>395</v>
      </c>
      <c r="C79" s="7">
        <v>179</v>
      </c>
      <c r="D79" s="7">
        <v>0</v>
      </c>
      <c r="E79" s="7">
        <v>0</v>
      </c>
      <c r="F79" s="7">
        <v>179</v>
      </c>
      <c r="G79" s="7">
        <v>96389</v>
      </c>
      <c r="H79" s="95">
        <v>185.70583780306882</v>
      </c>
      <c r="I79" s="7" t="s">
        <v>13</v>
      </c>
    </row>
    <row r="80" spans="1:9" x14ac:dyDescent="0.25">
      <c r="A80" t="s">
        <v>135</v>
      </c>
      <c r="B80" t="s">
        <v>459</v>
      </c>
      <c r="C80" s="7">
        <v>5</v>
      </c>
      <c r="D80" s="7">
        <v>7</v>
      </c>
      <c r="E80" s="7">
        <v>0</v>
      </c>
      <c r="F80" s="7">
        <v>12</v>
      </c>
      <c r="G80" s="7">
        <v>6522</v>
      </c>
      <c r="H80" s="95">
        <v>183.99264029438822</v>
      </c>
      <c r="I80" s="7" t="s">
        <v>13</v>
      </c>
    </row>
    <row r="81" spans="1:9" x14ac:dyDescent="0.25">
      <c r="A81" t="s">
        <v>62</v>
      </c>
      <c r="B81" t="s">
        <v>660</v>
      </c>
      <c r="C81" s="7">
        <v>32</v>
      </c>
      <c r="D81" s="7">
        <v>0</v>
      </c>
      <c r="E81" s="7">
        <v>0</v>
      </c>
      <c r="F81" s="7">
        <v>32</v>
      </c>
      <c r="G81" s="7">
        <v>17858</v>
      </c>
      <c r="H81" s="95">
        <v>179.19139881285699</v>
      </c>
      <c r="I81" s="7" t="s">
        <v>13</v>
      </c>
    </row>
    <row r="82" spans="1:9" x14ac:dyDescent="0.25">
      <c r="A82" t="s">
        <v>26</v>
      </c>
      <c r="B82" t="s">
        <v>373</v>
      </c>
      <c r="C82" s="7">
        <v>14</v>
      </c>
      <c r="D82" s="7">
        <v>0</v>
      </c>
      <c r="E82" s="7">
        <v>0</v>
      </c>
      <c r="F82" s="7">
        <v>14</v>
      </c>
      <c r="G82" s="7">
        <v>7971</v>
      </c>
      <c r="H82" s="95">
        <v>175.63668297578724</v>
      </c>
      <c r="I82" s="7" t="s">
        <v>13</v>
      </c>
    </row>
    <row r="83" spans="1:9" x14ac:dyDescent="0.25">
      <c r="A83" t="s">
        <v>98</v>
      </c>
      <c r="B83" t="s">
        <v>547</v>
      </c>
      <c r="C83" s="7">
        <v>10</v>
      </c>
      <c r="D83" s="7">
        <v>0</v>
      </c>
      <c r="E83" s="7">
        <v>0</v>
      </c>
      <c r="F83" s="7">
        <v>10</v>
      </c>
      <c r="G83" s="7">
        <v>5718</v>
      </c>
      <c r="H83" s="95">
        <v>174.88632388947184</v>
      </c>
      <c r="I83" s="7" t="s">
        <v>13</v>
      </c>
    </row>
    <row r="84" spans="1:9" x14ac:dyDescent="0.25">
      <c r="A84" t="s">
        <v>22</v>
      </c>
      <c r="B84" t="s">
        <v>247</v>
      </c>
      <c r="C84" s="7">
        <v>15</v>
      </c>
      <c r="D84" s="7">
        <v>1</v>
      </c>
      <c r="E84" s="7">
        <v>0</v>
      </c>
      <c r="F84" s="7">
        <v>16</v>
      </c>
      <c r="G84" s="7">
        <v>10040</v>
      </c>
      <c r="H84" s="95">
        <v>159.36254980079681</v>
      </c>
      <c r="I84" s="7" t="s">
        <v>13</v>
      </c>
    </row>
    <row r="85" spans="1:9" x14ac:dyDescent="0.25">
      <c r="A85" t="s">
        <v>26</v>
      </c>
      <c r="B85" t="s">
        <v>556</v>
      </c>
      <c r="C85" s="7">
        <v>5</v>
      </c>
      <c r="D85" s="7">
        <v>0</v>
      </c>
      <c r="E85" s="7">
        <v>0</v>
      </c>
      <c r="F85" s="7">
        <v>5</v>
      </c>
      <c r="G85" s="7">
        <v>3144</v>
      </c>
      <c r="H85" s="95">
        <v>159.03307888040712</v>
      </c>
      <c r="I85" s="7" t="s">
        <v>13</v>
      </c>
    </row>
    <row r="86" spans="1:9" x14ac:dyDescent="0.25">
      <c r="A86" t="s">
        <v>11</v>
      </c>
      <c r="B86" t="s">
        <v>317</v>
      </c>
      <c r="C86" s="7">
        <v>21</v>
      </c>
      <c r="D86" s="7">
        <v>3</v>
      </c>
      <c r="E86" s="7">
        <v>0</v>
      </c>
      <c r="F86" s="7">
        <v>24</v>
      </c>
      <c r="G86" s="7">
        <v>15235</v>
      </c>
      <c r="H86" s="95">
        <v>157.53199868723334</v>
      </c>
      <c r="I86" s="7" t="s">
        <v>13</v>
      </c>
    </row>
    <row r="87" spans="1:9" x14ac:dyDescent="0.25">
      <c r="A87" t="s">
        <v>26</v>
      </c>
      <c r="B87" t="s">
        <v>461</v>
      </c>
      <c r="C87" s="7">
        <v>5</v>
      </c>
      <c r="D87" s="7">
        <v>0</v>
      </c>
      <c r="E87" s="7">
        <v>0</v>
      </c>
      <c r="F87" s="7">
        <v>5</v>
      </c>
      <c r="G87" s="7">
        <v>3233</v>
      </c>
      <c r="H87" s="95">
        <v>154.65511908444171</v>
      </c>
      <c r="I87" s="7" t="s">
        <v>13</v>
      </c>
    </row>
    <row r="88" spans="1:9" x14ac:dyDescent="0.25">
      <c r="A88" t="s">
        <v>98</v>
      </c>
      <c r="B88" t="s">
        <v>417</v>
      </c>
      <c r="C88" s="7">
        <v>30</v>
      </c>
      <c r="D88" s="7">
        <v>0</v>
      </c>
      <c r="E88" s="7">
        <v>0</v>
      </c>
      <c r="F88" s="7">
        <v>30</v>
      </c>
      <c r="G88" s="7">
        <v>19858</v>
      </c>
      <c r="H88" s="95">
        <v>151.07261557055091</v>
      </c>
      <c r="I88" s="7" t="s">
        <v>13</v>
      </c>
    </row>
    <row r="89" spans="1:9" x14ac:dyDescent="0.25">
      <c r="A89" t="s">
        <v>22</v>
      </c>
      <c r="B89" t="s">
        <v>338</v>
      </c>
      <c r="C89" s="7">
        <v>10</v>
      </c>
      <c r="D89" s="7">
        <v>0</v>
      </c>
      <c r="E89" s="7">
        <v>0</v>
      </c>
      <c r="F89" s="7">
        <v>10</v>
      </c>
      <c r="G89" s="7">
        <v>6844</v>
      </c>
      <c r="H89" s="95">
        <v>146.11338398597312</v>
      </c>
      <c r="I89" s="7" t="s">
        <v>13</v>
      </c>
    </row>
    <row r="90" spans="1:9" x14ac:dyDescent="0.25">
      <c r="A90" t="s">
        <v>24</v>
      </c>
      <c r="B90" t="s">
        <v>405</v>
      </c>
      <c r="C90" s="7">
        <v>21</v>
      </c>
      <c r="D90" s="7">
        <v>1</v>
      </c>
      <c r="E90" s="7">
        <v>0</v>
      </c>
      <c r="F90" s="7">
        <v>22</v>
      </c>
      <c r="G90" s="7">
        <v>15102</v>
      </c>
      <c r="H90" s="95">
        <v>145.67606939478213</v>
      </c>
      <c r="I90" s="7" t="s">
        <v>13</v>
      </c>
    </row>
    <row r="91" spans="1:9" x14ac:dyDescent="0.25">
      <c r="A91" t="s">
        <v>8</v>
      </c>
      <c r="B91" t="s">
        <v>389</v>
      </c>
      <c r="C91" s="7">
        <v>10</v>
      </c>
      <c r="D91" s="7">
        <v>0</v>
      </c>
      <c r="E91" s="7">
        <v>0</v>
      </c>
      <c r="F91" s="7">
        <v>10</v>
      </c>
      <c r="G91" s="7">
        <v>6944</v>
      </c>
      <c r="H91" s="95">
        <v>144.00921658986175</v>
      </c>
      <c r="I91" s="7" t="s">
        <v>13</v>
      </c>
    </row>
    <row r="92" spans="1:9" x14ac:dyDescent="0.25">
      <c r="A92" t="s">
        <v>8</v>
      </c>
      <c r="B92" t="s">
        <v>346</v>
      </c>
      <c r="C92" s="7">
        <v>2</v>
      </c>
      <c r="D92" s="7">
        <v>0</v>
      </c>
      <c r="E92" s="7">
        <v>0</v>
      </c>
      <c r="F92" s="7">
        <v>2</v>
      </c>
      <c r="G92" s="7">
        <v>1389</v>
      </c>
      <c r="H92" s="95">
        <v>143.98848092152627</v>
      </c>
      <c r="I92" s="7" t="s">
        <v>13</v>
      </c>
    </row>
    <row r="93" spans="1:9" x14ac:dyDescent="0.25">
      <c r="A93" t="s">
        <v>26</v>
      </c>
      <c r="B93" t="s">
        <v>73</v>
      </c>
      <c r="C93" s="7">
        <v>13</v>
      </c>
      <c r="D93" s="7">
        <v>0</v>
      </c>
      <c r="E93" s="7">
        <v>0</v>
      </c>
      <c r="F93" s="7">
        <v>13</v>
      </c>
      <c r="G93" s="7">
        <v>9142</v>
      </c>
      <c r="H93" s="95">
        <v>142.20083132793698</v>
      </c>
      <c r="I93" s="7" t="s">
        <v>13</v>
      </c>
    </row>
    <row r="94" spans="1:9" x14ac:dyDescent="0.25">
      <c r="A94" t="s">
        <v>11</v>
      </c>
      <c r="B94" t="s">
        <v>597</v>
      </c>
      <c r="C94" s="7">
        <v>6</v>
      </c>
      <c r="D94" s="7">
        <v>0</v>
      </c>
      <c r="E94" s="7">
        <v>0</v>
      </c>
      <c r="F94" s="7">
        <v>6</v>
      </c>
      <c r="G94" s="7">
        <v>4379</v>
      </c>
      <c r="H94" s="95">
        <v>137.01758392327014</v>
      </c>
      <c r="I94" s="7" t="s">
        <v>13</v>
      </c>
    </row>
    <row r="95" spans="1:9" x14ac:dyDescent="0.25">
      <c r="A95" t="s">
        <v>24</v>
      </c>
      <c r="B95" t="s">
        <v>271</v>
      </c>
      <c r="C95" s="7">
        <v>14</v>
      </c>
      <c r="D95" s="7">
        <v>0</v>
      </c>
      <c r="E95" s="7">
        <v>0</v>
      </c>
      <c r="F95" s="7">
        <v>14</v>
      </c>
      <c r="G95" s="7">
        <v>10291</v>
      </c>
      <c r="H95" s="95">
        <v>136.04120104946071</v>
      </c>
      <c r="I95" s="7" t="s">
        <v>13</v>
      </c>
    </row>
    <row r="96" spans="1:9" x14ac:dyDescent="0.25">
      <c r="A96" t="s">
        <v>98</v>
      </c>
      <c r="B96" t="s">
        <v>443</v>
      </c>
      <c r="C96" s="7">
        <v>36</v>
      </c>
      <c r="D96" s="7">
        <v>0</v>
      </c>
      <c r="E96" s="7">
        <v>0</v>
      </c>
      <c r="F96" s="7">
        <v>36</v>
      </c>
      <c r="G96" s="7">
        <v>26484</v>
      </c>
      <c r="H96" s="95">
        <v>135.93112822836432</v>
      </c>
      <c r="I96" s="7" t="s">
        <v>13</v>
      </c>
    </row>
    <row r="97" spans="1:9" x14ac:dyDescent="0.25">
      <c r="A97" t="s">
        <v>26</v>
      </c>
      <c r="B97" t="s">
        <v>27</v>
      </c>
      <c r="C97" s="7">
        <v>6</v>
      </c>
      <c r="D97" s="7">
        <v>0</v>
      </c>
      <c r="E97" s="7">
        <v>0</v>
      </c>
      <c r="F97" s="7">
        <v>6</v>
      </c>
      <c r="G97" s="7">
        <v>4448</v>
      </c>
      <c r="H97" s="95">
        <v>134.89208633093526</v>
      </c>
      <c r="I97" s="7" t="s">
        <v>13</v>
      </c>
    </row>
    <row r="98" spans="1:9" x14ac:dyDescent="0.25">
      <c r="A98" t="s">
        <v>80</v>
      </c>
      <c r="B98" t="s">
        <v>213</v>
      </c>
      <c r="C98" s="7">
        <v>18</v>
      </c>
      <c r="D98" s="7">
        <v>0</v>
      </c>
      <c r="E98" s="7">
        <v>0</v>
      </c>
      <c r="F98" s="7">
        <v>18</v>
      </c>
      <c r="G98" s="7">
        <v>13397</v>
      </c>
      <c r="H98" s="95">
        <v>134.35843845637083</v>
      </c>
      <c r="I98" s="7" t="s">
        <v>13</v>
      </c>
    </row>
    <row r="99" spans="1:9" x14ac:dyDescent="0.25">
      <c r="A99" t="s">
        <v>62</v>
      </c>
      <c r="B99" t="s">
        <v>800</v>
      </c>
      <c r="C99" s="7">
        <v>3</v>
      </c>
      <c r="D99" s="7">
        <v>0</v>
      </c>
      <c r="E99" s="7">
        <v>0</v>
      </c>
      <c r="F99" s="7">
        <v>3</v>
      </c>
      <c r="G99" s="7">
        <v>2258</v>
      </c>
      <c r="H99" s="95">
        <v>132.86093888396812</v>
      </c>
      <c r="I99" s="7" t="s">
        <v>13</v>
      </c>
    </row>
    <row r="100" spans="1:9" x14ac:dyDescent="0.25">
      <c r="A100" t="s">
        <v>102</v>
      </c>
      <c r="B100" t="s">
        <v>565</v>
      </c>
      <c r="C100" s="7">
        <v>8</v>
      </c>
      <c r="D100" s="7">
        <v>0</v>
      </c>
      <c r="E100" s="7">
        <v>0</v>
      </c>
      <c r="F100" s="7">
        <v>8</v>
      </c>
      <c r="G100" s="7">
        <v>6084</v>
      </c>
      <c r="H100" s="95">
        <v>131.49243918474687</v>
      </c>
      <c r="I100" s="7" t="s">
        <v>13</v>
      </c>
    </row>
    <row r="101" spans="1:9" x14ac:dyDescent="0.25">
      <c r="A101" t="s">
        <v>8</v>
      </c>
      <c r="B101" t="s">
        <v>248</v>
      </c>
      <c r="C101" s="7">
        <v>36</v>
      </c>
      <c r="D101" s="7">
        <v>0</v>
      </c>
      <c r="E101" s="7">
        <v>0</v>
      </c>
      <c r="F101" s="7">
        <v>36</v>
      </c>
      <c r="G101" s="7">
        <v>27982</v>
      </c>
      <c r="H101" s="95">
        <v>128.65413480094347</v>
      </c>
      <c r="I101" s="7" t="s">
        <v>13</v>
      </c>
    </row>
    <row r="102" spans="1:9" x14ac:dyDescent="0.25">
      <c r="A102" t="s">
        <v>26</v>
      </c>
      <c r="B102" t="s">
        <v>166</v>
      </c>
      <c r="C102" s="7">
        <v>19</v>
      </c>
      <c r="D102" s="7">
        <v>0</v>
      </c>
      <c r="E102" s="7">
        <v>0</v>
      </c>
      <c r="F102" s="7">
        <v>19</v>
      </c>
      <c r="G102" s="7">
        <v>14883</v>
      </c>
      <c r="H102" s="95">
        <v>127.66243364912988</v>
      </c>
      <c r="I102" s="7" t="s">
        <v>13</v>
      </c>
    </row>
    <row r="103" spans="1:9" x14ac:dyDescent="0.25">
      <c r="A103" t="s">
        <v>26</v>
      </c>
      <c r="B103" t="s">
        <v>608</v>
      </c>
      <c r="C103" s="7">
        <v>11</v>
      </c>
      <c r="D103" s="7">
        <v>0</v>
      </c>
      <c r="E103" s="7">
        <v>0</v>
      </c>
      <c r="F103" s="7">
        <v>11</v>
      </c>
      <c r="G103" s="7">
        <v>8631</v>
      </c>
      <c r="H103" s="95">
        <v>127.44757270304716</v>
      </c>
      <c r="I103" s="7" t="s">
        <v>13</v>
      </c>
    </row>
    <row r="104" spans="1:9" x14ac:dyDescent="0.25">
      <c r="A104" t="s">
        <v>62</v>
      </c>
      <c r="B104" t="s">
        <v>356</v>
      </c>
      <c r="C104" s="7">
        <v>9</v>
      </c>
      <c r="D104" s="7">
        <v>0</v>
      </c>
      <c r="E104" s="7">
        <v>0</v>
      </c>
      <c r="F104" s="7">
        <v>9</v>
      </c>
      <c r="G104" s="7">
        <v>7105</v>
      </c>
      <c r="H104" s="95">
        <v>126.67135819845178</v>
      </c>
      <c r="I104" s="7" t="s">
        <v>13</v>
      </c>
    </row>
    <row r="105" spans="1:9" x14ac:dyDescent="0.25">
      <c r="A105" t="s">
        <v>24</v>
      </c>
      <c r="B105" t="s">
        <v>844</v>
      </c>
      <c r="C105" s="7">
        <v>5</v>
      </c>
      <c r="D105" s="7">
        <v>0</v>
      </c>
      <c r="E105" s="7">
        <v>0</v>
      </c>
      <c r="F105" s="7">
        <v>5</v>
      </c>
      <c r="G105" s="7">
        <v>3951</v>
      </c>
      <c r="H105" s="95">
        <v>126.55024044545685</v>
      </c>
      <c r="I105" s="7" t="s">
        <v>13</v>
      </c>
    </row>
    <row r="106" spans="1:9" x14ac:dyDescent="0.25">
      <c r="A106" t="s">
        <v>98</v>
      </c>
      <c r="B106" t="s">
        <v>751</v>
      </c>
      <c r="C106" s="7">
        <v>29</v>
      </c>
      <c r="D106" s="7">
        <v>0</v>
      </c>
      <c r="E106" s="7">
        <v>0</v>
      </c>
      <c r="F106" s="7">
        <v>29</v>
      </c>
      <c r="G106" s="7">
        <v>23385</v>
      </c>
      <c r="H106" s="95">
        <v>124.01111823818687</v>
      </c>
      <c r="I106" s="7" t="s">
        <v>13</v>
      </c>
    </row>
    <row r="107" spans="1:9" x14ac:dyDescent="0.25">
      <c r="A107" t="s">
        <v>94</v>
      </c>
      <c r="B107" t="s">
        <v>774</v>
      </c>
      <c r="C107" s="7">
        <v>8</v>
      </c>
      <c r="D107" s="7">
        <v>5</v>
      </c>
      <c r="E107" s="7">
        <v>0</v>
      </c>
      <c r="F107" s="7">
        <v>13</v>
      </c>
      <c r="G107" s="7">
        <v>10922</v>
      </c>
      <c r="H107" s="95">
        <v>119.02581944698773</v>
      </c>
      <c r="I107" s="7" t="s">
        <v>13</v>
      </c>
    </row>
    <row r="108" spans="1:9" x14ac:dyDescent="0.25">
      <c r="A108" t="s">
        <v>45</v>
      </c>
      <c r="B108" t="s">
        <v>521</v>
      </c>
      <c r="C108" s="7">
        <v>25</v>
      </c>
      <c r="D108" s="7">
        <v>0</v>
      </c>
      <c r="E108" s="7">
        <v>0</v>
      </c>
      <c r="F108" s="7">
        <v>25</v>
      </c>
      <c r="G108" s="7">
        <v>21534</v>
      </c>
      <c r="H108" s="95">
        <v>116.09547692021918</v>
      </c>
      <c r="I108" s="7" t="s">
        <v>13</v>
      </c>
    </row>
    <row r="109" spans="1:9" x14ac:dyDescent="0.25">
      <c r="A109" t="s">
        <v>26</v>
      </c>
      <c r="B109" t="s">
        <v>188</v>
      </c>
      <c r="C109" s="7">
        <v>12</v>
      </c>
      <c r="D109" s="7">
        <v>1</v>
      </c>
      <c r="E109" s="7">
        <v>0</v>
      </c>
      <c r="F109" s="7">
        <v>13</v>
      </c>
      <c r="G109" s="7">
        <v>11439</v>
      </c>
      <c r="H109" s="95">
        <v>113.64629775330012</v>
      </c>
      <c r="I109" s="7" t="s">
        <v>13</v>
      </c>
    </row>
    <row r="110" spans="1:9" x14ac:dyDescent="0.25">
      <c r="A110" t="s">
        <v>62</v>
      </c>
      <c r="B110" t="s">
        <v>352</v>
      </c>
      <c r="C110" s="7">
        <v>10</v>
      </c>
      <c r="D110" s="7">
        <v>0</v>
      </c>
      <c r="E110" s="7">
        <v>0</v>
      </c>
      <c r="F110" s="7">
        <v>10</v>
      </c>
      <c r="G110" s="7">
        <v>8903</v>
      </c>
      <c r="H110" s="95">
        <v>112.32168931820735</v>
      </c>
      <c r="I110" s="7" t="s">
        <v>13</v>
      </c>
    </row>
    <row r="111" spans="1:9" x14ac:dyDescent="0.25">
      <c r="A111" t="s">
        <v>26</v>
      </c>
      <c r="B111" t="s">
        <v>258</v>
      </c>
      <c r="C111" s="7">
        <v>14</v>
      </c>
      <c r="D111" s="7">
        <v>0</v>
      </c>
      <c r="E111" s="7">
        <v>0</v>
      </c>
      <c r="F111" s="7">
        <v>14</v>
      </c>
      <c r="G111" s="7">
        <v>12660</v>
      </c>
      <c r="H111" s="95">
        <v>110.58451816745657</v>
      </c>
      <c r="I111" s="7" t="s">
        <v>13</v>
      </c>
    </row>
    <row r="112" spans="1:9" x14ac:dyDescent="0.25">
      <c r="A112" t="s">
        <v>142</v>
      </c>
      <c r="B112" t="s">
        <v>209</v>
      </c>
      <c r="C112" s="7">
        <v>11</v>
      </c>
      <c r="D112" s="7">
        <v>0</v>
      </c>
      <c r="E112" s="7">
        <v>0</v>
      </c>
      <c r="F112" s="7">
        <v>11</v>
      </c>
      <c r="G112" s="7">
        <v>10425</v>
      </c>
      <c r="H112" s="95">
        <v>105.515587529976</v>
      </c>
      <c r="I112" s="7" t="s">
        <v>13</v>
      </c>
    </row>
    <row r="113" spans="1:9" x14ac:dyDescent="0.25">
      <c r="A113" t="s">
        <v>30</v>
      </c>
      <c r="B113" t="s">
        <v>281</v>
      </c>
      <c r="C113" s="7">
        <v>7</v>
      </c>
      <c r="D113" s="7">
        <v>0</v>
      </c>
      <c r="E113" s="7">
        <v>0</v>
      </c>
      <c r="F113" s="7">
        <v>7</v>
      </c>
      <c r="G113" s="7">
        <v>6702</v>
      </c>
      <c r="H113" s="95">
        <v>104.44643390032826</v>
      </c>
      <c r="I113" s="7" t="s">
        <v>13</v>
      </c>
    </row>
    <row r="114" spans="1:9" x14ac:dyDescent="0.25">
      <c r="A114" t="s">
        <v>22</v>
      </c>
      <c r="B114" t="s">
        <v>584</v>
      </c>
      <c r="C114" s="7">
        <v>5</v>
      </c>
      <c r="D114" s="7">
        <v>0</v>
      </c>
      <c r="E114" s="7">
        <v>0</v>
      </c>
      <c r="F114" s="7">
        <v>5</v>
      </c>
      <c r="G114" s="7">
        <v>4849</v>
      </c>
      <c r="H114" s="95">
        <v>103.11404413281089</v>
      </c>
      <c r="I114" s="7" t="s">
        <v>13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Dengue</vt:lpstr>
      <vt:lpstr>Chik</vt:lpstr>
      <vt:lpstr>zika</vt:lpstr>
      <vt:lpstr>LIRAa</vt:lpstr>
      <vt:lpstr>Consolidado</vt:lpstr>
      <vt:lpstr>Planilha</vt:lpstr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Erniria Carvalhais Silva</cp:lastModifiedBy>
  <cp:lastPrinted>2020-01-20T18:09:52Z</cp:lastPrinted>
  <dcterms:created xsi:type="dcterms:W3CDTF">2016-01-22T18:58:14Z</dcterms:created>
  <dcterms:modified xsi:type="dcterms:W3CDTF">2020-03-02T15:25:34Z</dcterms:modified>
</cp:coreProperties>
</file>