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049144\Documents\Boletim Epidemiológico\2020\Abril\27-04-2020\"/>
    </mc:Choice>
  </mc:AlternateContent>
  <bookViews>
    <workbookView xWindow="-120" yWindow="-120" windowWidth="20730" windowHeight="11160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Muito Alta" sheetId="15" r:id="rId6"/>
    <sheet name="Alta" sheetId="16" r:id="rId7"/>
    <sheet name="Media" sheetId="17" r:id="rId8"/>
    <sheet name="Planilha1" sheetId="23" r:id="rId9"/>
  </sheets>
  <externalReferences>
    <externalReference r:id="rId10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  <definedName name="_xlnm.Print_Titles" localSheetId="7">Media!$1:$3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58" i="3" l="1"/>
  <c r="G858" i="3"/>
  <c r="H858" i="3"/>
  <c r="I858" i="3"/>
  <c r="A3" i="5" l="1"/>
  <c r="J34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858" i="3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1" l="1"/>
  <c r="G50" i="5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9" i="1"/>
  <c r="P5" i="1"/>
  <c r="P8" i="1"/>
  <c r="P7" i="1"/>
  <c r="P6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H859" i="5" l="1"/>
  <c r="Q10" i="8"/>
  <c r="G858" i="5"/>
  <c r="F858" i="5" l="1"/>
  <c r="M857" i="3" l="1"/>
  <c r="N857" i="3" s="1"/>
  <c r="I858" i="5"/>
  <c r="L858" i="5" s="1"/>
  <c r="M858" i="5" s="1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F857" i="5" l="1"/>
  <c r="F856" i="5"/>
  <c r="I856" i="5" s="1"/>
  <c r="L856" i="5" s="1"/>
  <c r="M856" i="5" s="1"/>
  <c r="F855" i="5"/>
  <c r="F854" i="5"/>
  <c r="F853" i="5"/>
  <c r="F852" i="5"/>
  <c r="F851" i="5"/>
  <c r="F850" i="5"/>
  <c r="F849" i="5"/>
  <c r="F848" i="5"/>
  <c r="F847" i="5"/>
  <c r="I847" i="5" s="1"/>
  <c r="L847" i="5" s="1"/>
  <c r="M847" i="5" s="1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I832" i="5" s="1"/>
  <c r="L832" i="5" s="1"/>
  <c r="M832" i="5" s="1"/>
  <c r="F831" i="5"/>
  <c r="I831" i="5" s="1"/>
  <c r="L831" i="5" s="1"/>
  <c r="M831" i="5" s="1"/>
  <c r="F830" i="5"/>
  <c r="F829" i="5"/>
  <c r="F828" i="5"/>
  <c r="F827" i="5"/>
  <c r="F826" i="5"/>
  <c r="I826" i="5" s="1"/>
  <c r="L826" i="5" s="1"/>
  <c r="M826" i="5" s="1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I803" i="5" s="1"/>
  <c r="L803" i="5" s="1"/>
  <c r="M803" i="5" s="1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I769" i="5" s="1"/>
  <c r="L769" i="5" s="1"/>
  <c r="M769" i="5" s="1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I724" i="5" s="1"/>
  <c r="L724" i="5" s="1"/>
  <c r="M724" i="5" s="1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I708" i="5" s="1"/>
  <c r="L708" i="5" s="1"/>
  <c r="M708" i="5" s="1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I654" i="5" s="1"/>
  <c r="L654" i="5" s="1"/>
  <c r="M654" i="5" s="1"/>
  <c r="F653" i="5"/>
  <c r="F652" i="5"/>
  <c r="F651" i="5"/>
  <c r="F650" i="5"/>
  <c r="F649" i="5"/>
  <c r="F648" i="5"/>
  <c r="F647" i="5"/>
  <c r="F646" i="5"/>
  <c r="I646" i="5" s="1"/>
  <c r="L646" i="5" s="1"/>
  <c r="M646" i="5" s="1"/>
  <c r="F645" i="5"/>
  <c r="I645" i="5" s="1"/>
  <c r="L645" i="5" s="1"/>
  <c r="M645" i="5" s="1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I609" i="5" s="1"/>
  <c r="L609" i="5" s="1"/>
  <c r="M609" i="5" s="1"/>
  <c r="F608" i="5"/>
  <c r="F607" i="5"/>
  <c r="F606" i="5"/>
  <c r="I606" i="5" s="1"/>
  <c r="L606" i="5" s="1"/>
  <c r="M606" i="5" s="1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I574" i="5" s="1"/>
  <c r="L574" i="5" s="1"/>
  <c r="M574" i="5" s="1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I556" i="5" s="1"/>
  <c r="L556" i="5" s="1"/>
  <c r="M556" i="5" s="1"/>
  <c r="F555" i="5"/>
  <c r="F554" i="5"/>
  <c r="I554" i="5" s="1"/>
  <c r="L554" i="5" s="1"/>
  <c r="M554" i="5" s="1"/>
  <c r="F553" i="5"/>
  <c r="F552" i="5"/>
  <c r="F551" i="5"/>
  <c r="F550" i="5"/>
  <c r="F549" i="5"/>
  <c r="F548" i="5"/>
  <c r="F547" i="5"/>
  <c r="I547" i="5" s="1"/>
  <c r="L547" i="5" s="1"/>
  <c r="M547" i="5" s="1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I531" i="5" s="1"/>
  <c r="L531" i="5" s="1"/>
  <c r="M531" i="5" s="1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I513" i="5" s="1"/>
  <c r="L513" i="5" s="1"/>
  <c r="M513" i="5" s="1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I463" i="5" s="1"/>
  <c r="L463" i="5" s="1"/>
  <c r="M463" i="5" s="1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I394" i="5" s="1"/>
  <c r="L394" i="5" s="1"/>
  <c r="M394" i="5" s="1"/>
  <c r="F393" i="5"/>
  <c r="F392" i="5"/>
  <c r="I392" i="5" s="1"/>
  <c r="L392" i="5" s="1"/>
  <c r="M392" i="5" s="1"/>
  <c r="F391" i="5"/>
  <c r="F390" i="5"/>
  <c r="F389" i="5"/>
  <c r="F388" i="5"/>
  <c r="F387" i="5"/>
  <c r="F386" i="5"/>
  <c r="F385" i="5"/>
  <c r="F384" i="5"/>
  <c r="F383" i="5"/>
  <c r="F382" i="5"/>
  <c r="F381" i="5"/>
  <c r="I381" i="5" s="1"/>
  <c r="L381" i="5" s="1"/>
  <c r="M381" i="5" s="1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I365" i="5" s="1"/>
  <c r="L365" i="5" s="1"/>
  <c r="M365" i="5" s="1"/>
  <c r="F364" i="5"/>
  <c r="F363" i="5"/>
  <c r="I363" i="5" s="1"/>
  <c r="L363" i="5" s="1"/>
  <c r="M363" i="5" s="1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I332" i="5" s="1"/>
  <c r="L332" i="5" s="1"/>
  <c r="M332" i="5" s="1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I310" i="5" s="1"/>
  <c r="L310" i="5" s="1"/>
  <c r="M310" i="5" s="1"/>
  <c r="F309" i="5"/>
  <c r="F308" i="5"/>
  <c r="F307" i="5"/>
  <c r="F306" i="5"/>
  <c r="F305" i="5"/>
  <c r="F304" i="5"/>
  <c r="I304" i="5" s="1"/>
  <c r="L304" i="5" s="1"/>
  <c r="M304" i="5" s="1"/>
  <c r="F303" i="5"/>
  <c r="F302" i="5"/>
  <c r="F301" i="5"/>
  <c r="F300" i="5"/>
  <c r="F299" i="5"/>
  <c r="F298" i="5"/>
  <c r="F297" i="5"/>
  <c r="F296" i="5"/>
  <c r="I296" i="5" s="1"/>
  <c r="L296" i="5" s="1"/>
  <c r="M296" i="5" s="1"/>
  <c r="F295" i="5"/>
  <c r="F294" i="5"/>
  <c r="F293" i="5"/>
  <c r="F292" i="5"/>
  <c r="F291" i="5"/>
  <c r="F290" i="5"/>
  <c r="F289" i="5"/>
  <c r="F288" i="5"/>
  <c r="F287" i="5"/>
  <c r="I287" i="5" s="1"/>
  <c r="L287" i="5" s="1"/>
  <c r="M287" i="5" s="1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I246" i="5" s="1"/>
  <c r="L246" i="5" s="1"/>
  <c r="M246" i="5" s="1"/>
  <c r="F245" i="5"/>
  <c r="F244" i="5"/>
  <c r="F243" i="5"/>
  <c r="F242" i="5"/>
  <c r="I242" i="5" s="1"/>
  <c r="L242" i="5" s="1"/>
  <c r="M242" i="5" s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I209" i="5" s="1"/>
  <c r="L209" i="5" s="1"/>
  <c r="M209" i="5" s="1"/>
  <c r="F208" i="5"/>
  <c r="F207" i="5"/>
  <c r="I207" i="5" s="1"/>
  <c r="L207" i="5" s="1"/>
  <c r="M207" i="5" s="1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I179" i="5" s="1"/>
  <c r="L179" i="5" s="1"/>
  <c r="M179" i="5" s="1"/>
  <c r="F178" i="5"/>
  <c r="I178" i="5" s="1"/>
  <c r="L178" i="5" s="1"/>
  <c r="M178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I142" i="5" s="1"/>
  <c r="L142" i="5" s="1"/>
  <c r="M142" i="5" s="1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I127" i="5" s="1"/>
  <c r="L127" i="5" s="1"/>
  <c r="M127" i="5" s="1"/>
  <c r="F126" i="5"/>
  <c r="F125" i="5"/>
  <c r="F124" i="5"/>
  <c r="F123" i="5"/>
  <c r="I123" i="5" s="1"/>
  <c r="L123" i="5" s="1"/>
  <c r="M123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I84" i="5" s="1"/>
  <c r="L84" i="5" s="1"/>
  <c r="M84" i="5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I56" i="5" s="1"/>
  <c r="L56" i="5" s="1"/>
  <c r="M56" i="5" s="1"/>
  <c r="F55" i="5"/>
  <c r="F54" i="5"/>
  <c r="F53" i="5"/>
  <c r="F52" i="5"/>
  <c r="F51" i="5"/>
  <c r="F50" i="5"/>
  <c r="I50" i="5" s="1"/>
  <c r="L50" i="5" s="1"/>
  <c r="M50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I748" i="5" l="1"/>
  <c r="L748" i="5" s="1"/>
  <c r="M748" i="5" s="1"/>
  <c r="G859" i="5"/>
  <c r="L705" i="5"/>
  <c r="M705" i="5" s="1"/>
  <c r="L6" i="5"/>
  <c r="M6" i="5" s="1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<sst xmlns="http://schemas.openxmlformats.org/spreadsheetml/2006/main" count="15715" uniqueCount="1133">
  <si>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</si>
  <si>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</si>
  <si>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</si>
  <si>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</si>
  <si>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</si>
  <si>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</si>
  <si>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</si>
  <si>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</si>
  <si>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</si>
  <si>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</si>
  <si>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</si>
  <si>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</si>
  <si>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</si>
  <si>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</si>
  <si>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</si>
  <si>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</si>
  <si>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</si>
  <si>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</si>
  <si>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</si>
  <si>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</si>
  <si>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</si>
  <si>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</si>
  <si>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</si>
  <si>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</si>
  <si>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</si>
  <si>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</si>
  <si>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</si>
  <si>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</si>
  <si>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</si>
  <si>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</si>
  <si>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</si>
  <si>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</si>
  <si>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</si>
  <si>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</si>
  <si>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</si>
  <si>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</si>
  <si>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</si>
  <si>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</si>
  <si>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</si>
  <si>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</si>
  <si>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</si>
  <si>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</si>
  <si>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</si>
  <si>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</si>
  <si>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</si>
  <si>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</si>
  <si>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</si>
  <si>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</si>
  <si>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</si>
  <si>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</si>
  <si>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</si>
  <si>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</si>
  <si>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</si>
  <si>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</si>
  <si>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</si>
  <si>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</si>
  <si>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</si>
  <si>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</si>
  <si>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</si>
  <si>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</si>
  <si>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</si>
  <si>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</si>
  <si>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</si>
  <si>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</si>
  <si>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</si>
  <si>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</si>
  <si>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</si>
  <si>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</si>
  <si>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</si>
  <si>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</si>
  <si>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</si>
  <si>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</si>
  <si>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</si>
  <si>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</si>
  <si>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</si>
  <si>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</si>
  <si>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</si>
  <si>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</si>
  <si>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</si>
  <si>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</si>
  <si>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</si>
  <si>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</si>
  <si>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</si>
  <si>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</si>
  <si>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</si>
  <si>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</si>
  <si>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</si>
  <si>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</si>
  <si>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</si>
  <si>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</si>
  <si>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</si>
  <si>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</si>
  <si>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</si>
  <si>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</si>
  <si>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</si>
  <si>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</si>
  <si>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</si>
  <si>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</si>
  <si>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</si>
  <si>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</si>
  <si>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</si>
  <si>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</si>
  <si>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</si>
  <si>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</si>
  <si>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</si>
  <si>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</si>
  <si>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</si>
  <si>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</si>
  <si>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</si>
  <si>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</si>
  <si>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</si>
  <si>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</si>
  <si>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</si>
  <si>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</si>
  <si>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</si>
  <si>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</si>
  <si>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</si>
  <si>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</si>
  <si>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</si>
  <si>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</si>
  <si>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</si>
  <si>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</si>
  <si>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</si>
  <si>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</si>
  <si>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</si>
  <si>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</si>
  <si>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</si>
  <si>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</si>
  <si>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</si>
  <si>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</si>
  <si>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</si>
  <si>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</si>
  <si>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</si>
  <si>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</si>
  <si>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</si>
  <si>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</si>
  <si>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</si>
  <si>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</si>
  <si>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</si>
  <si>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</si>
  <si>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</si>
  <si>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</si>
  <si>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</si>
  <si>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</si>
  <si>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</si>
  <si>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</si>
  <si>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</si>
  <si>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</si>
  <si>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</si>
  <si>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</si>
  <si>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</si>
  <si>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</si>
  <si>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</si>
  <si>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</si>
  <si>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</si>
  <si>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</si>
  <si>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</si>
  <si>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</si>
  <si>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</si>
  <si>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</si>
  <si>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</si>
  <si>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</si>
  <si>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</si>
  <si>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</si>
  <si>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</si>
  <si>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</si>
  <si>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</si>
  <si>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</si>
  <si>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</si>
  <si>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</si>
  <si>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</si>
  <si>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</si>
  <si>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</si>
  <si>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</si>
  <si>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</si>
  <si>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</si>
  <si>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</si>
  <si>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</si>
  <si>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</si>
  <si>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</si>
  <si>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</si>
  <si>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</si>
  <si>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</si>
  <si>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</si>
  <si>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</si>
  <si>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</si>
  <si>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</si>
  <si>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</si>
  <si>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</si>
  <si>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</si>
  <si>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</si>
  <si>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</si>
  <si>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</si>
  <si>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</si>
  <si>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</si>
  <si>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</si>
  <si>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</si>
  <si>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</si>
  <si>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</si>
  <si>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</si>
  <si>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</si>
  <si>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</si>
  <si>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</si>
  <si>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</si>
  <si>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</si>
  <si>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</si>
  <si>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</si>
  <si>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</si>
  <si>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</si>
  <si>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</si>
  <si>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</si>
  <si>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</si>
  <si>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</si>
  <si>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</si>
  <si>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</si>
  <si>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</si>
  <si>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</si>
  <si>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</si>
  <si>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</si>
  <si>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</si>
  <si>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</si>
  <si>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</si>
  <si>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</si>
  <si>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</si>
  <si>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</si>
  <si>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</si>
  <si>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</si>
  <si>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</si>
  <si>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</si>
  <si>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</si>
  <si>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</si>
  <si>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</si>
  <si>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</si>
  <si>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</si>
  <si>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</si>
  <si>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</si>
  <si>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</si>
  <si>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</si>
  <si>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</si>
  <si>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</si>
  <si>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</si>
  <si>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</si>
  <si>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</si>
  <si>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</si>
  <si>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</si>
  <si>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</si>
  <si>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</si>
  <si>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</si>
  <si>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</si>
  <si>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</si>
  <si>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</si>
  <si>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</si>
  <si>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</si>
  <si>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</si>
  <si>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</si>
  <si>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</si>
  <si>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</si>
  <si>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</si>
  <si>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</si>
  <si>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</si>
  <si>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</si>
  <si>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</si>
  <si>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</si>
  <si>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</si>
  <si>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</si>
  <si>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</si>
  <si>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</si>
  <si>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</si>
  <si>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</si>
  <si>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</si>
  <si>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</si>
  <si>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</si>
  <si>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</si>
  <si>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</si>
  <si>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</si>
  <si>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</si>
  <si>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</si>
  <si>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</si>
  <si>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</si>
  <si>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</si>
  <si>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</si>
  <si>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</si>
  <si>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</si>
  <si>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</si>
  <si>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</si>
  <si>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</si>
  <si>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</si>
  <si>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</si>
  <si>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</si>
  <si>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</si>
  <si>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</si>
  <si>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</si>
  <si>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</si>
  <si>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</si>
  <si>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</si>
  <si>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</si>
  <si>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</si>
  <si>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</si>
  <si>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</si>
  <si>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</si>
  <si>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</si>
  <si>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</si>
  <si>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</si>
  <si>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</si>
  <si>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</si>
  <si>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</si>
  <si>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</si>
  <si>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</si>
  <si>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</si>
  <si>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</si>
  <si>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</si>
  <si>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</si>
  <si>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</si>
  <si>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</si>
  <si>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</si>
  <si>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</si>
  <si>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</si>
  <si>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</si>
  <si>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</si>
  <si>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</si>
  <si>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</si>
  <si>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</si>
  <si>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</si>
  <si>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</si>
  <si>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</si>
  <si>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</si>
  <si>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</si>
  <si>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</si>
  <si>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</si>
  <si>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</si>
  <si>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</si>
  <si>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</si>
  <si>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</si>
  <si>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</si>
  <si>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</si>
  <si>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</si>
  <si>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</si>
  <si>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</si>
  <si>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</si>
  <si>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</si>
  <si>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</si>
  <si>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</si>
  <si>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</si>
  <si>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</si>
  <si>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</si>
  <si>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</si>
  <si>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</si>
  <si>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</si>
  <si>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</si>
  <si>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</si>
  <si>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</si>
  <si>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</si>
  <si>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</si>
  <si>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</si>
  <si>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</si>
  <si>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</si>
  <si>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</si>
  <si>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</si>
  <si>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</si>
  <si>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</si>
  <si>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</si>
  <si>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</si>
  <si>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</si>
  <si>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</si>
  <si>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</si>
  <si>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</si>
  <si>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</si>
  <si>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</si>
  <si>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</si>
  <si>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</si>
  <si>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</si>
  <si>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</si>
  <si>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</si>
  <si>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</si>
  <si>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</si>
  <si>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</si>
  <si>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</si>
  <si>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</si>
  <si>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</si>
  <si>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</si>
  <si>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</si>
  <si>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</si>
  <si>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</si>
  <si>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</si>
  <si>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</si>
  <si>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</si>
  <si>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</si>
  <si>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</si>
  <si>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</si>
  <si>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</si>
  <si>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</si>
  <si>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</si>
  <si>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</si>
  <si>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</si>
  <si>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</si>
  <si>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</si>
  <si>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</si>
  <si>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</si>
  <si>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</si>
  <si>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</si>
  <si>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</si>
  <si>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</si>
  <si>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</si>
  <si>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</si>
  <si>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</si>
  <si>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</si>
  <si>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</si>
  <si>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</si>
  <si>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</si>
  <si>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</si>
  <si>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</si>
  <si>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</si>
  <si>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</si>
  <si>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</si>
  <si>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</si>
  <si>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</si>
  <si>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</si>
  <si>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</si>
  <si>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</si>
  <si>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</si>
  <si>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</si>
  <si>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</si>
  <si>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</si>
  <si>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</si>
  <si>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</si>
  <si>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</si>
  <si>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</si>
  <si>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</si>
  <si>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</si>
  <si>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</si>
  <si>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</si>
  <si>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</si>
  <si>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</si>
  <si>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</si>
  <si>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</si>
  <si>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</si>
  <si>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</si>
  <si>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</si>
  <si>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</si>
  <si>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</si>
  <si>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</si>
  <si>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</si>
  <si>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</si>
  <si>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</si>
  <si>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</si>
  <si>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</si>
  <si>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</si>
  <si>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</si>
  <si>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</si>
  <si>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</si>
  <si>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</si>
  <si>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</si>
  <si>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</si>
  <si>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</si>
  <si>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</si>
  <si>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</si>
  <si>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</si>
  <si>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</si>
  <si>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</si>
  <si>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</si>
  <si>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</si>
  <si>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</si>
  <si>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</si>
  <si>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</si>
  <si>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</si>
  <si>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</si>
  <si>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</si>
  <si>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</si>
  <si>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</si>
  <si>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</si>
  <si>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</si>
  <si>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</si>
  <si>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</si>
  <si>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</si>
  <si>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</si>
  <si>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</si>
  <si>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</si>
  <si>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</si>
  <si>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</si>
  <si>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</si>
  <si>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</si>
  <si>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</si>
  <si>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</si>
  <si>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</si>
  <si>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</si>
  <si>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</si>
  <si>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</si>
  <si>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</si>
  <si>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</si>
  <si>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</si>
  <si>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</si>
  <si>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</si>
  <si>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</si>
  <si>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</si>
  <si>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</si>
  <si>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</si>
  <si>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</si>
  <si>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</si>
  <si>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</si>
  <si>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</si>
  <si>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</si>
  <si>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</si>
  <si>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</si>
  <si>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</si>
  <si>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</si>
  <si>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</si>
  <si>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</si>
  <si>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</si>
  <si>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</si>
  <si>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</si>
  <si>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</si>
  <si>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</si>
  <si>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</si>
  <si>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</si>
  <si>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</si>
  <si>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</si>
  <si>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</si>
  <si>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</si>
  <si>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</si>
  <si>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</si>
  <si>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</si>
  <si>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</si>
  <si>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</si>
  <si>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</si>
  <si>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</si>
  <si>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</si>
  <si>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</si>
  <si>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</si>
  <si>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</si>
  <si>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</si>
  <si>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</si>
  <si>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</si>
  <si>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</si>
  <si>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</si>
  <si>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</si>
  <si>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</si>
  <si>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</si>
  <si>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</si>
  <si>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</si>
  <si>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</si>
  <si>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</si>
  <si>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</si>
  <si>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</si>
  <si>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</si>
  <si>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</si>
  <si>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</si>
  <si>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</si>
  <si>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</si>
  <si>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</si>
  <si>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</si>
  <si>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</si>
  <si>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</si>
  <si>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</si>
  <si>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</si>
  <si>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</si>
  <si>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</si>
  <si>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</si>
  <si>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</si>
  <si>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</si>
  <si>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</si>
  <si>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</si>
  <si>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</si>
  <si>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</si>
  <si>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</si>
  <si>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</si>
  <si>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</si>
  <si>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</si>
  <si>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</si>
  <si>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</si>
  <si>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</si>
  <si>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</si>
  <si>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</si>
  <si>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</si>
  <si>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</si>
  <si>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</si>
  <si>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</si>
  <si>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</si>
  <si>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</si>
  <si>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</si>
  <si>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</si>
  <si>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</si>
  <si>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</si>
  <si>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</si>
  <si>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</si>
  <si>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</si>
  <si>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</si>
  <si>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</si>
  <si>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</si>
  <si>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</si>
  <si>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</si>
  <si>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</si>
  <si>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</si>
  <si>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</si>
  <si>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</si>
  <si>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</si>
  <si>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</si>
  <si>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</si>
  <si>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</si>
  <si>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</si>
  <si>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</si>
  <si>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</si>
  <si>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</si>
  <si>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</si>
  <si>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</si>
  <si>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</si>
  <si>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</si>
  <si>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</si>
  <si>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</si>
  <si>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</si>
  <si>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</si>
  <si>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</si>
  <si>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</si>
  <si>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</si>
  <si>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</si>
  <si>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</si>
  <si>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</si>
  <si>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</si>
  <si>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</si>
  <si>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</si>
  <si>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</si>
  <si>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</si>
  <si>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</si>
  <si>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</si>
  <si>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</si>
  <si>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</si>
  <si>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</si>
  <si>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</si>
  <si>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</si>
  <si>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</si>
  <si>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</si>
  <si>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</si>
  <si>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</si>
  <si>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</si>
  <si>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</si>
  <si>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</si>
  <si>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</si>
  <si>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</si>
  <si>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</si>
  <si>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</si>
  <si>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</si>
  <si>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</si>
  <si>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</si>
  <si>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</si>
  <si>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</si>
  <si>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</si>
  <si>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</si>
  <si>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</si>
  <si>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</si>
  <si>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</si>
  <si>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</si>
  <si>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</si>
  <si>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</si>
  <si>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</si>
  <si>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</si>
  <si>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</si>
  <si>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</si>
  <si>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</si>
  <si>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</si>
  <si>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</si>
  <si>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</si>
  <si>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</si>
  <si>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</si>
  <si>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</si>
  <si>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</si>
  <si>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</si>
  <si>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</si>
  <si>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</si>
  <si>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</si>
  <si>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</si>
  <si>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</si>
  <si>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</si>
  <si>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</si>
  <si>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</si>
  <si>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</si>
  <si>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</si>
  <si>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</si>
  <si>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</si>
  <si>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</si>
  <si>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</si>
  <si>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</si>
  <si>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</si>
  <si>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</si>
  <si>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</si>
  <si>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</si>
  <si>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</si>
  <si>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</si>
  <si>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</si>
  <si>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</si>
  <si>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</si>
  <si>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</si>
  <si>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</si>
  <si>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</si>
  <si>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</si>
  <si>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</si>
  <si>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</si>
  <si>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</si>
  <si>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</si>
  <si>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</si>
  <si>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</si>
  <si>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</si>
  <si>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</si>
  <si>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</si>
  <si>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</si>
  <si>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</si>
  <si>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</si>
  <si>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</si>
  <si>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</si>
  <si>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</si>
  <si>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</si>
  <si>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</si>
  <si>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</si>
  <si>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</si>
  <si>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</si>
  <si>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</si>
  <si>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</si>
  <si>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</si>
  <si>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</si>
  <si>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</si>
  <si>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</si>
  <si>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</si>
  <si>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</si>
  <si>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</si>
  <si>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</si>
  <si>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</si>
  <si>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</si>
  <si>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</si>
  <si>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</si>
  <si>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</si>
  <si>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</si>
  <si>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</si>
  <si>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</si>
  <si>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</si>
  <si>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</si>
  <si>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</si>
  <si>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</si>
  <si>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</si>
  <si>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</si>
  <si>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</si>
  <si>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</si>
  <si>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</si>
  <si>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</si>
  <si>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</si>
  <si>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</si>
  <si>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</si>
  <si>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</si>
  <si>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</si>
  <si>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</si>
  <si>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</si>
  <si>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</si>
  <si>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</si>
  <si>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</si>
  <si>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</si>
  <si>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</si>
  <si>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</si>
  <si>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</si>
  <si>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</si>
  <si>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</si>
  <si>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</si>
  <si>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</si>
  <si>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</si>
  <si>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</si>
  <si>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</si>
  <si>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</si>
  <si>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</si>
  <si>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</si>
  <si>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</si>
  <si>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</si>
  <si>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</si>
  <si>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</si>
  <si>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</si>
  <si>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</si>
  <si>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</si>
  <si>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</si>
  <si>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</si>
  <si>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</si>
  <si>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</si>
  <si>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</si>
  <si>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</si>
  <si>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</si>
  <si>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</si>
  <si>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</si>
  <si>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</si>
  <si>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</si>
  <si>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</si>
  <si>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</si>
  <si>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</si>
  <si>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</si>
  <si>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</si>
  <si>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</si>
  <si>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</si>
  <si>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</si>
  <si>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</si>
  <si>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</si>
  <si>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</si>
  <si>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</si>
  <si>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</si>
  <si>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</si>
  <si>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</si>
  <si>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</si>
  <si>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</si>
  <si>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</si>
  <si>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</si>
  <si>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</si>
  <si>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</si>
  <si>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</si>
  <si>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</si>
  <si>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</si>
  <si>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</si>
  <si>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</si>
  <si>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</si>
  <si>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</si>
  <si>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</si>
  <si>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</si>
  <si>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</si>
  <si>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</si>
  <si>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</si>
  <si>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</si>
  <si>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</si>
  <si>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</si>
  <si>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</si>
  <si>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</si>
  <si>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</si>
  <si>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</si>
  <si>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</si>
  <si>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</si>
  <si>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</si>
  <si>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</si>
  <si>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</si>
  <si>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</si>
  <si>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</si>
  <si>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</si>
  <si>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</si>
  <si>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</si>
  <si>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</si>
  <si>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</si>
  <si>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</si>
  <si>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</si>
  <si>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</si>
  <si>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</si>
  <si>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</si>
  <si>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</si>
  <si>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</si>
  <si>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</si>
  <si>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</si>
  <si>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</si>
  <si>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</si>
  <si>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</si>
  <si>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</si>
  <si>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</si>
  <si>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</si>
  <si>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</si>
  <si>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</si>
  <si>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</si>
  <si>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</si>
  <si>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</si>
  <si>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</si>
  <si>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</si>
  <si>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</si>
  <si>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</si>
  <si>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</si>
  <si>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</si>
  <si>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</si>
  <si>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</si>
  <si>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</si>
  <si>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</si>
  <si>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</si>
  <si>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</si>
  <si>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</si>
  <si>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</si>
  <si>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</si>
  <si>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</si>
  <si>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</si>
  <si>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</si>
  <si>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</si>
  <si>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</si>
  <si>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</si>
  <si>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</si>
  <si>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</si>
  <si>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</si>
  <si>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</si>
  <si>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</si>
  <si>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</si>
  <si>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</si>
  <si>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</si>
  <si>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</si>
  <si>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</si>
  <si>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</si>
  <si>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</si>
  <si>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</si>
  <si>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</si>
  <si>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</si>
  <si>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</si>
  <si>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</si>
  <si>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</si>
  <si>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</si>
  <si>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</si>
  <si>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</si>
  <si>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</si>
  <si>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</si>
  <si>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</si>
  <si>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</si>
  <si>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</si>
  <si>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</si>
  <si>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</si>
  <si>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</si>
  <si>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</si>
  <si>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</si>
  <si>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</si>
  <si>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</si>
  <si>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</si>
  <si>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</si>
  <si>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</si>
  <si>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</si>
  <si>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</si>
  <si>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</si>
  <si>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</si>
  <si>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</si>
  <si>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</si>
  <si>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</si>
  <si>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</si>
  <si>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</si>
  <si>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</si>
  <si>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</si>
  <si>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</si>
  <si>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</si>
  <si>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</si>
  <si>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</si>
  <si>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</si>
  <si>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</si>
  <si>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</si>
  <si>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</si>
  <si>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</si>
  <si>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</si>
  <si>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</si>
  <si>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</si>
  <si>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</si>
  <si>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</si>
  <si>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</si>
  <si>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</si>
  <si>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</si>
  <si>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</si>
  <si>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</si>
  <si>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</si>
  <si>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</si>
  <si>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</si>
  <si>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</si>
  <si>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</si>
  <si>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</si>
  <si>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</si>
  <si>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</si>
  <si>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</si>
  <si>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</si>
  <si>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</si>
  <si>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</si>
  <si>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</si>
  <si>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</si>
  <si>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</si>
  <si>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</si>
  <si>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</si>
  <si>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</si>
  <si>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</si>
  <si>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</si>
  <si>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</si>
  <si>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</si>
  <si>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</si>
  <si>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</si>
  <si>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</si>
  <si>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</si>
  <si>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</si>
  <si>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</si>
  <si>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</si>
  <si>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</si>
  <si>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</si>
  <si>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</si>
  <si>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</si>
  <si>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</si>
  <si>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</si>
  <si>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</si>
  <si>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</si>
  <si>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</si>
  <si>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</si>
  <si>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</si>
  <si>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</si>
  <si>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</si>
  <si>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</si>
  <si>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</si>
  <si>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</si>
  <si>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</si>
  <si>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</si>
  <si>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</si>
  <si>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</si>
  <si>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</si>
  <si>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</si>
  <si>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</si>
  <si>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</si>
  <si>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</si>
  <si>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</si>
  <si>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</si>
  <si>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</si>
  <si>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</si>
  <si>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</si>
  <si>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</si>
  <si>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</si>
  <si>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</si>
  <si>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</si>
  <si>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</si>
  <si>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</si>
  <si>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</si>
  <si>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</si>
  <si>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</si>
  <si>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</si>
  <si>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</si>
  <si>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</si>
  <si>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</si>
  <si>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</si>
  <si>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</si>
  <si>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</si>
  <si>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</si>
  <si>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</si>
  <si>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</si>
  <si>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</si>
  <si>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</si>
  <si>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</si>
  <si>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</si>
  <si>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</si>
  <si>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</si>
  <si>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</si>
  <si>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</si>
  <si>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</si>
  <si>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</si>
  <si>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</si>
  <si>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</si>
  <si>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</si>
  <si>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</si>
  <si>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</si>
  <si>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</si>
  <si>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</si>
  <si>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</si>
  <si>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</si>
  <si>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</si>
  <si>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</si>
  <si>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</si>
  <si>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</si>
  <si>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</si>
  <si>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</si>
  <si>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</si>
  <si>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</si>
  <si>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</si>
  <si>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</si>
  <si>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</si>
  <si>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</si>
  <si>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</si>
  <si>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</si>
  <si>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</si>
  <si>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</si>
  <si>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</si>
  <si>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</si>
  <si>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</si>
  <si>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</si>
  <si>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</si>
  <si>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</si>
  <si>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</si>
  <si>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</si>
  <si>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</si>
  <si>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</si>
  <si>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</si>
  <si>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</si>
  <si>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</si>
  <si>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</si>
  <si>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</si>
  <si>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</si>
  <si>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</si>
  <si>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</si>
  <si>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</si>
  <si>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</si>
  <si>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</si>
  <si>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</si>
  <si>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</si>
  <si>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</si>
  <si>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</si>
  <si>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</si>
  <si>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</si>
  <si>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</si>
  <si>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</si>
  <si>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</si>
  <si>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</si>
  <si>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</si>
  <si>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</si>
  <si>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</si>
  <si>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</si>
  <si>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</si>
  <si>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</si>
  <si>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</si>
  <si>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</si>
  <si>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</si>
  <si>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</si>
  <si>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</si>
  <si>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</si>
  <si>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</si>
  <si>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</si>
  <si>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</si>
  <si>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</si>
  <si>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</si>
  <si>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</si>
  <si>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</si>
  <si>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</si>
  <si>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</si>
  <si>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</si>
  <si>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</si>
  <si>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</si>
  <si>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</si>
  <si>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</si>
  <si>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</si>
  <si>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</si>
  <si>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</si>
  <si>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</si>
  <si>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</si>
  <si>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</si>
  <si>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</si>
  <si>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</si>
  <si>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</si>
  <si>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</si>
  <si>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</si>
  <si>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</si>
  <si>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</si>
  <si>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</si>
  <si>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</si>
  <si>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</si>
  <si>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</si>
  <si>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</si>
  <si>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</si>
  <si>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</si>
  <si>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Sinan27/04/2020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</si>
</sst>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0" borderId="22" xfId="0" applyFont="1" applyBorder="1"/>
    <xf numFmtId="0" fontId="16" fillId="0" borderId="21" xfId="0" applyFont="1" applyBorder="1"/>
    <xf numFmtId="0" fontId="16" fillId="0" borderId="21" xfId="0" applyFont="1" applyBorder="1" applyAlignment="1">
      <alignment horizontal="center"/>
    </xf>
    <xf numFmtId="165" fontId="16" fillId="0" borderId="21" xfId="0" applyNumberFormat="1" applyFont="1" applyBorder="1" applyAlignment="1">
      <alignment horizontal="center"/>
    </xf>
    <xf numFmtId="0" fontId="16" fillId="0" borderId="24" xfId="0" applyFont="1" applyBorder="1"/>
    <xf numFmtId="0" fontId="16" fillId="0" borderId="25" xfId="0" applyFont="1" applyBorder="1"/>
    <xf numFmtId="0" fontId="16" fillId="0" borderId="25" xfId="0" applyFont="1" applyBorder="1" applyAlignment="1">
      <alignment horizontal="center"/>
    </xf>
    <xf numFmtId="165" fontId="16" fillId="0" borderId="25" xfId="0" applyNumberFormat="1" applyFont="1" applyBorder="1" applyAlignment="1">
      <alignment horizontal="center"/>
    </xf>
    <xf numFmtId="0" fontId="16" fillId="17" borderId="7" xfId="0" applyFont="1" applyFill="1" applyBorder="1" applyAlignment="1">
      <alignment horizontal="center"/>
    </xf>
    <xf numFmtId="0" fontId="16" fillId="17" borderId="19" xfId="0" applyFont="1" applyFill="1" applyBorder="1" applyAlignment="1">
      <alignment horizontal="center"/>
    </xf>
    <xf numFmtId="0" fontId="16" fillId="19" borderId="22" xfId="0" applyFont="1" applyFill="1" applyBorder="1"/>
    <xf numFmtId="0" fontId="16" fillId="19" borderId="21" xfId="0" applyFont="1" applyFill="1" applyBorder="1"/>
    <xf numFmtId="0" fontId="16" fillId="19" borderId="21" xfId="0" applyFont="1" applyFill="1" applyBorder="1" applyAlignment="1">
      <alignment horizontal="center"/>
    </xf>
    <xf numFmtId="165" fontId="16" fillId="19" borderId="21" xfId="0" applyNumberFormat="1" applyFont="1" applyFill="1" applyBorder="1" applyAlignment="1">
      <alignment horizontal="center"/>
    </xf>
    <xf numFmtId="0" fontId="16" fillId="19" borderId="0" xfId="0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19" fillId="0" borderId="24" xfId="0" applyFont="1" applyBorder="1"/>
    <xf numFmtId="0" fontId="19" fillId="0" borderId="25" xfId="0" applyFont="1" applyBorder="1"/>
    <xf numFmtId="0" fontId="19" fillId="0" borderId="25" xfId="0" applyFont="1" applyBorder="1" applyAlignment="1">
      <alignment horizontal="center"/>
    </xf>
    <xf numFmtId="165" fontId="19" fillId="0" borderId="25" xfId="0" applyNumberFormat="1" applyFont="1" applyBorder="1" applyAlignment="1">
      <alignment horizontal="center"/>
    </xf>
    <xf numFmtId="0" fontId="19" fillId="0" borderId="22" xfId="0" applyFont="1" applyBorder="1"/>
    <xf numFmtId="0" fontId="19" fillId="0" borderId="21" xfId="0" applyFont="1" applyBorder="1"/>
    <xf numFmtId="0" fontId="19" fillId="0" borderId="21" xfId="0" applyFont="1" applyBorder="1" applyAlignment="1">
      <alignment horizontal="center"/>
    </xf>
    <xf numFmtId="165" fontId="19" fillId="0" borderId="21" xfId="0" applyNumberFormat="1" applyFont="1" applyBorder="1" applyAlignment="1">
      <alignment horizontal="center"/>
    </xf>
    <xf numFmtId="0" fontId="19" fillId="19" borderId="22" xfId="0" applyFont="1" applyFill="1" applyBorder="1"/>
    <xf numFmtId="0" fontId="19" fillId="19" borderId="21" xfId="0" applyFont="1" applyFill="1" applyBorder="1"/>
    <xf numFmtId="0" fontId="19" fillId="19" borderId="21" xfId="0" applyFont="1" applyFill="1" applyBorder="1" applyAlignment="1">
      <alignment horizontal="center"/>
    </xf>
    <xf numFmtId="165" fontId="19" fillId="19" borderId="21" xfId="0" applyNumberFormat="1" applyFont="1" applyFill="1" applyBorder="1" applyAlignment="1">
      <alignment horizontal="center"/>
    </xf>
    <xf numFmtId="0" fontId="19" fillId="16" borderId="26" xfId="0" applyFont="1" applyFill="1" applyBorder="1" applyAlignment="1">
      <alignment horizontal="center"/>
    </xf>
    <xf numFmtId="0" fontId="19" fillId="16" borderId="7" xfId="0" applyFont="1" applyFill="1" applyBorder="1" applyAlignment="1">
      <alignment horizontal="center"/>
    </xf>
    <xf numFmtId="0" fontId="19" fillId="19" borderId="23" xfId="0" applyFont="1" applyFill="1" applyBorder="1"/>
    <xf numFmtId="0" fontId="19" fillId="19" borderId="8" xfId="0" applyFont="1" applyFill="1" applyBorder="1"/>
    <xf numFmtId="0" fontId="19" fillId="19" borderId="8" xfId="0" applyFont="1" applyFill="1" applyBorder="1" applyAlignment="1">
      <alignment horizontal="center"/>
    </xf>
    <xf numFmtId="165" fontId="19" fillId="19" borderId="8" xfId="0" applyNumberFormat="1" applyFont="1" applyFill="1" applyBorder="1" applyAlignment="1">
      <alignment horizontal="center"/>
    </xf>
    <xf numFmtId="0" fontId="16" fillId="13" borderId="0" xfId="0" applyFont="1" applyFill="1"/>
    <xf numFmtId="0" fontId="16" fillId="17" borderId="26" xfId="0" applyFont="1" applyFill="1" applyBorder="1" applyAlignment="1">
      <alignment horizontal="center"/>
    </xf>
    <xf numFmtId="0" fontId="16" fillId="0" borderId="23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center"/>
    </xf>
    <xf numFmtId="165" fontId="16" fillId="0" borderId="8" xfId="0" applyNumberFormat="1" applyFont="1" applyBorder="1" applyAlignment="1">
      <alignment horizontal="center"/>
    </xf>
    <xf numFmtId="0" fontId="16" fillId="16" borderId="7" xfId="0" applyFont="1" applyFill="1" applyBorder="1" applyAlignment="1">
      <alignment horizontal="center"/>
    </xf>
    <xf numFmtId="0" fontId="16" fillId="16" borderId="19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5" fontId="18" fillId="18" borderId="25" xfId="0" applyNumberFormat="1" applyFont="1" applyFill="1" applyBorder="1" applyAlignment="1">
      <alignment horizontal="center" vertical="center" wrapText="1"/>
    </xf>
    <xf numFmtId="0" fontId="18" fillId="18" borderId="21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26" xfId="0" applyFont="1" applyFill="1" applyBorder="1" applyAlignment="1">
      <alignment horizontal="center" vertical="center" wrapText="1"/>
    </xf>
    <xf numFmtId="0" fontId="18" fillId="18" borderId="7" xfId="0" applyFont="1" applyFill="1" applyBorder="1" applyAlignment="1">
      <alignment horizontal="center" vertical="center" wrapText="1"/>
    </xf>
    <xf numFmtId="0" fontId="18" fillId="18" borderId="19" xfId="0" applyFont="1" applyFill="1" applyBorder="1" applyAlignment="1">
      <alignment horizontal="center" vertical="center" wrapText="1"/>
    </xf>
    <xf numFmtId="0" fontId="18" fillId="18" borderId="24" xfId="0" applyFont="1" applyFill="1" applyBorder="1" applyAlignment="1">
      <alignment horizontal="center" vertical="center" wrapText="1"/>
    </xf>
    <xf numFmtId="0" fontId="18" fillId="18" borderId="22" xfId="0" applyFont="1" applyFill="1" applyBorder="1" applyAlignment="1">
      <alignment horizontal="center" vertical="center" wrapText="1"/>
    </xf>
    <xf numFmtId="0" fontId="18" fillId="18" borderId="23" xfId="0" applyFont="1" applyFill="1" applyBorder="1" applyAlignment="1">
      <alignment horizontal="center" vertical="center" wrapText="1"/>
    </xf>
    <xf numFmtId="0" fontId="18" fillId="18" borderId="25" xfId="0" applyFont="1" applyFill="1" applyBorder="1" applyAlignment="1">
      <alignment horizontal="center" vertical="center" wrapText="1"/>
    </xf>
    <xf numFmtId="165" fontId="18" fillId="18" borderId="21" xfId="0" applyNumberFormat="1" applyFont="1" applyFill="1" applyBorder="1" applyAlignment="1">
      <alignment horizontal="center" vertical="center" wrapText="1"/>
    </xf>
    <xf numFmtId="165" fontId="18" fillId="18" borderId="8" xfId="0" applyNumberFormat="1" applyFont="1" applyFill="1" applyBorder="1" applyAlignment="1">
      <alignment horizontal="center" vertical="center" wrapText="1"/>
    </xf>
    <xf numFmtId="165" fontId="17" fillId="18" borderId="25" xfId="0" applyNumberFormat="1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 wrapText="1"/>
    </xf>
    <xf numFmtId="0" fontId="17" fillId="18" borderId="7" xfId="0" applyFont="1" applyFill="1" applyBorder="1" applyAlignment="1">
      <alignment horizontal="center" vertical="center" wrapText="1"/>
    </xf>
    <xf numFmtId="0" fontId="17" fillId="18" borderId="19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18" fillId="18" borderId="26" xfId="0" applyFont="1" applyFill="1" applyBorder="1" applyAlignment="1">
      <alignment horizontal="left" vertical="center" wrapText="1"/>
    </xf>
    <xf numFmtId="0" fontId="18" fillId="18" borderId="7" xfId="0" applyFont="1" applyFill="1" applyBorder="1" applyAlignment="1">
      <alignment horizontal="left" vertical="center" wrapText="1"/>
    </xf>
    <xf numFmtId="0" fontId="18" fillId="18" borderId="19" xfId="0" applyFont="1" applyFill="1" applyBorder="1" applyAlignment="1">
      <alignment horizontal="left" vertical="center" wrapText="1"/>
    </xf>
    <xf numFmtId="0" fontId="19" fillId="15" borderId="26" xfId="0" applyFont="1" applyFill="1" applyBorder="1" applyAlignment="1">
      <alignment horizontal="left"/>
    </xf>
    <xf numFmtId="0" fontId="19" fillId="15" borderId="7" xfId="0" applyFont="1" applyFill="1" applyBorder="1" applyAlignment="1">
      <alignment horizontal="left"/>
    </xf>
    <xf numFmtId="0" fontId="19" fillId="15" borderId="19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165" fontId="20" fillId="0" borderId="0" xfId="0" applyNumberFormat="1" applyFont="1"/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zoomScaleNormal="100" workbookViewId="0">
      <selection activeCell="G22" sqref="G22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7" width="7.5703125" style="7" bestFit="1" customWidth="1"/>
    <col min="8" max="8" width="8" style="7" customWidth="1"/>
    <col min="9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126" t="s">
        <v>1131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24" ht="19.5" thickBot="1" x14ac:dyDescent="0.3">
      <c r="A3" s="127" t="s">
        <v>1132</v>
      </c>
      <c r="B3" s="127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13</v>
      </c>
      <c r="G4" s="50">
        <v>14</v>
      </c>
      <c r="H4" s="50">
        <v>15</v>
      </c>
      <c r="I4" s="50">
        <v>16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0</v>
      </c>
      <c r="G5" s="7">
        <v>0</v>
      </c>
      <c r="H5" s="7">
        <v>0</v>
      </c>
      <c r="I5" s="7">
        <v>2</v>
      </c>
      <c r="J5" s="7">
        <f t="shared" ref="J5:J68" si="0">SUM(F5:I5)</f>
        <v>2</v>
      </c>
      <c r="K5" s="11">
        <v>6972</v>
      </c>
      <c r="L5" s="58" t="s">
        <v>1121</v>
      </c>
      <c r="M5" s="8">
        <f t="shared" ref="M5:M68" si="1">(J5/K5)*100000</f>
        <v>28.686173264486516</v>
      </c>
      <c r="N5" s="7" t="str">
        <f>IF(M5=0,"Silencioso",IF(AND(M5&gt;0,M5&lt;100),"Baixa",IF(AND(M5&gt;Q27=100,M5&lt;300),"Média",IF(AND(M5&gt;=300,M5&lt;500),"Alta",IF(M5&gt;=500,"Muito Alta","Avaliar")))))</f>
        <v>Baixa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22</v>
      </c>
      <c r="Q5" s="71">
        <f>P5/P$10*100</f>
        <v>2.5791324736225087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8</v>
      </c>
      <c r="G6" s="7">
        <v>5</v>
      </c>
      <c r="H6" s="7">
        <v>5</v>
      </c>
      <c r="I6" s="7">
        <v>3</v>
      </c>
      <c r="J6" s="7">
        <f t="shared" si="0"/>
        <v>21</v>
      </c>
      <c r="K6" s="11">
        <v>23223</v>
      </c>
      <c r="L6" s="58" t="s">
        <v>1121</v>
      </c>
      <c r="M6" s="8">
        <f t="shared" si="1"/>
        <v>90.42759333419454</v>
      </c>
      <c r="N6" s="7" t="str">
        <f t="shared" ref="N6:N69" si="2"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76">
        <f>COUNTIF(N$5:N$857,"Alta")</f>
        <v>35</v>
      </c>
      <c r="Q6" s="71">
        <f>P6/P$10*100</f>
        <v>4.1031652989449006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1</v>
      </c>
      <c r="G7" s="7">
        <v>0</v>
      </c>
      <c r="H7" s="7">
        <v>0</v>
      </c>
      <c r="I7" s="7">
        <v>0</v>
      </c>
      <c r="J7" s="7">
        <f t="shared" si="0"/>
        <v>1</v>
      </c>
      <c r="K7" s="11">
        <v>13465</v>
      </c>
      <c r="L7" s="58" t="s">
        <v>1121</v>
      </c>
      <c r="M7" s="8">
        <f t="shared" si="1"/>
        <v>7.4266617155588568</v>
      </c>
      <c r="N7" s="7" t="str">
        <f t="shared" si="2"/>
        <v>Baixa</v>
      </c>
      <c r="O7" s="6" t="s">
        <v>13</v>
      </c>
      <c r="P7" s="76">
        <f>COUNTIF(N$5:N$857,"Média")</f>
        <v>115</v>
      </c>
      <c r="Q7" s="71">
        <f>P7/P$10*100</f>
        <v>13.481828839390387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0</v>
      </c>
      <c r="G8" s="7">
        <v>0</v>
      </c>
      <c r="H8" s="7">
        <v>9</v>
      </c>
      <c r="I8" s="7">
        <v>3</v>
      </c>
      <c r="J8" s="7">
        <f t="shared" si="0"/>
        <v>12</v>
      </c>
      <c r="K8" s="11">
        <v>3994</v>
      </c>
      <c r="L8" s="58" t="s">
        <v>1121</v>
      </c>
      <c r="M8" s="8">
        <f t="shared" si="1"/>
        <v>300.45067601402104</v>
      </c>
      <c r="N8" s="7" t="str">
        <f t="shared" si="2"/>
        <v>Alta</v>
      </c>
      <c r="O8" s="6" t="s">
        <v>16</v>
      </c>
      <c r="P8" s="76">
        <f>COUNTIF(N$5:N$857,"Baixa")</f>
        <v>327</v>
      </c>
      <c r="Q8" s="71">
        <f>P8/P$10*100</f>
        <v>38.335287221570923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3</v>
      </c>
      <c r="G9" s="7">
        <v>3</v>
      </c>
      <c r="H9" s="7">
        <v>11</v>
      </c>
      <c r="I9" s="7">
        <v>8</v>
      </c>
      <c r="J9" s="7">
        <f t="shared" si="0"/>
        <v>25</v>
      </c>
      <c r="K9" s="11">
        <v>9575</v>
      </c>
      <c r="L9" s="58" t="s">
        <v>1121</v>
      </c>
      <c r="M9" s="8">
        <f t="shared" si="1"/>
        <v>261.09660574412533</v>
      </c>
      <c r="N9" s="7" t="str">
        <f t="shared" si="2"/>
        <v>Média</v>
      </c>
      <c r="O9" s="6" t="s">
        <v>19</v>
      </c>
      <c r="P9" s="76">
        <f>COUNTIF(N$5:N$857,"Silencioso")</f>
        <v>354</v>
      </c>
      <c r="Q9" s="71">
        <f>P9/P$10*100</f>
        <v>41.50058616647128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0</v>
      </c>
      <c r="G10" s="7">
        <v>3</v>
      </c>
      <c r="H10" s="7">
        <v>1</v>
      </c>
      <c r="I10" s="7">
        <v>0</v>
      </c>
      <c r="J10" s="7">
        <f t="shared" si="0"/>
        <v>4</v>
      </c>
      <c r="K10" s="11">
        <v>13600</v>
      </c>
      <c r="L10" s="58" t="s">
        <v>1121</v>
      </c>
      <c r="M10" s="8">
        <f t="shared" si="1"/>
        <v>29.411764705882351</v>
      </c>
      <c r="N10" s="7" t="str">
        <f t="shared" si="2"/>
        <v>Baixa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1</v>
      </c>
      <c r="G11" s="7">
        <v>2</v>
      </c>
      <c r="H11" s="7">
        <v>1</v>
      </c>
      <c r="I11" s="7">
        <v>2</v>
      </c>
      <c r="J11" s="7">
        <f t="shared" si="0"/>
        <v>6</v>
      </c>
      <c r="K11" s="11">
        <v>2005</v>
      </c>
      <c r="L11" s="58" t="s">
        <v>1121</v>
      </c>
      <c r="M11" s="8">
        <f t="shared" si="1"/>
        <v>299.25187032418955</v>
      </c>
      <c r="N11" s="7" t="str">
        <f t="shared" si="2"/>
        <v>Média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1</v>
      </c>
      <c r="G12" s="7">
        <v>4</v>
      </c>
      <c r="H12" s="7">
        <v>5</v>
      </c>
      <c r="I12" s="7">
        <v>0</v>
      </c>
      <c r="J12" s="7">
        <f t="shared" si="0"/>
        <v>10</v>
      </c>
      <c r="K12" s="11">
        <v>4448</v>
      </c>
      <c r="L12" s="58" t="s">
        <v>1121</v>
      </c>
      <c r="M12" s="8">
        <f t="shared" si="1"/>
        <v>224.82014388489208</v>
      </c>
      <c r="N12" s="7" t="str">
        <f t="shared" si="2"/>
        <v>Média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2</v>
      </c>
      <c r="G13" s="7">
        <v>5</v>
      </c>
      <c r="H13" s="7">
        <v>7</v>
      </c>
      <c r="I13" s="7">
        <v>7</v>
      </c>
      <c r="J13" s="7">
        <f t="shared" si="0"/>
        <v>21</v>
      </c>
      <c r="K13" s="11">
        <v>19166</v>
      </c>
      <c r="L13" s="58" t="s">
        <v>1121</v>
      </c>
      <c r="M13" s="8">
        <f t="shared" si="1"/>
        <v>109.56902848794741</v>
      </c>
      <c r="N13" s="7" t="str">
        <f t="shared" si="2"/>
        <v>Média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7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4</v>
      </c>
      <c r="G15" s="7">
        <v>5</v>
      </c>
      <c r="H15" s="7">
        <v>3</v>
      </c>
      <c r="I15" s="7">
        <v>2</v>
      </c>
      <c r="J15" s="7">
        <f t="shared" si="0"/>
        <v>14</v>
      </c>
      <c r="K15" s="11">
        <v>25193</v>
      </c>
      <c r="L15" s="58" t="s">
        <v>1122</v>
      </c>
      <c r="M15" s="8">
        <f t="shared" si="1"/>
        <v>55.570991942206163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7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8"/>
      <c r="P16" s="78"/>
      <c r="Q16" s="78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7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7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0</v>
      </c>
      <c r="G19" s="7">
        <v>1</v>
      </c>
      <c r="H19" s="7">
        <v>0</v>
      </c>
      <c r="I19" s="7">
        <v>0</v>
      </c>
      <c r="J19" s="7">
        <f t="shared" si="0"/>
        <v>1</v>
      </c>
      <c r="K19" s="11">
        <v>35321</v>
      </c>
      <c r="L19" s="58" t="s">
        <v>1122</v>
      </c>
      <c r="M19" s="8">
        <f t="shared" si="1"/>
        <v>2.831176920245746</v>
      </c>
      <c r="N19" s="7" t="str">
        <f t="shared" si="2"/>
        <v>Baixa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95</v>
      </c>
      <c r="G20" s="7">
        <v>92</v>
      </c>
      <c r="H20" s="7">
        <v>148</v>
      </c>
      <c r="I20" s="7">
        <v>124</v>
      </c>
      <c r="J20" s="7">
        <f t="shared" si="0"/>
        <v>459</v>
      </c>
      <c r="K20" s="11">
        <v>79481</v>
      </c>
      <c r="L20" s="58" t="s">
        <v>1123</v>
      </c>
      <c r="M20" s="8">
        <f t="shared" si="1"/>
        <v>577.49650859953942</v>
      </c>
      <c r="N20" s="7" t="str">
        <f t="shared" si="2"/>
        <v>Muito Alta</v>
      </c>
      <c r="O20" s="78"/>
      <c r="P20" s="78"/>
      <c r="Q20" s="78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7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2</v>
      </c>
      <c r="G22" s="7">
        <v>0</v>
      </c>
      <c r="H22" s="7">
        <v>1</v>
      </c>
      <c r="I22" s="7">
        <v>1</v>
      </c>
      <c r="J22" s="7">
        <f t="shared" si="0"/>
        <v>4</v>
      </c>
      <c r="K22" s="11">
        <v>41642</v>
      </c>
      <c r="L22" s="58" t="s">
        <v>1122</v>
      </c>
      <c r="M22" s="8">
        <f t="shared" si="1"/>
        <v>9.6056865664473357</v>
      </c>
      <c r="N22" s="7" t="str">
        <f t="shared" si="2"/>
        <v>Baixa</v>
      </c>
      <c r="O22" s="78"/>
      <c r="P22" s="78"/>
      <c r="Q22" s="78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1</v>
      </c>
      <c r="G23" s="7">
        <v>2</v>
      </c>
      <c r="H23" s="7">
        <v>0</v>
      </c>
      <c r="I23" s="7">
        <v>1</v>
      </c>
      <c r="J23" s="7">
        <f t="shared" si="0"/>
        <v>4</v>
      </c>
      <c r="K23" s="11">
        <v>7411</v>
      </c>
      <c r="L23" s="58" t="s">
        <v>1121</v>
      </c>
      <c r="M23" s="8">
        <f t="shared" si="1"/>
        <v>53.973822695992446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0</v>
      </c>
      <c r="G24" s="7">
        <v>0</v>
      </c>
      <c r="H24" s="7">
        <v>2</v>
      </c>
      <c r="I24" s="7">
        <v>0</v>
      </c>
      <c r="J24" s="7">
        <f t="shared" si="0"/>
        <v>2</v>
      </c>
      <c r="K24" s="11">
        <v>19745</v>
      </c>
      <c r="L24" s="58" t="s">
        <v>1121</v>
      </c>
      <c r="M24" s="8">
        <f t="shared" si="1"/>
        <v>10.129146619397316</v>
      </c>
      <c r="N24" s="7" t="str">
        <f t="shared" si="2"/>
        <v>Baixa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2</v>
      </c>
      <c r="G25" s="7">
        <v>0</v>
      </c>
      <c r="H25" s="7">
        <v>0</v>
      </c>
      <c r="I25" s="7">
        <v>1</v>
      </c>
      <c r="J25" s="7">
        <f t="shared" si="0"/>
        <v>3</v>
      </c>
      <c r="K25" s="11">
        <v>14414</v>
      </c>
      <c r="L25" s="58" t="s">
        <v>1121</v>
      </c>
      <c r="M25" s="8">
        <f t="shared" si="1"/>
        <v>20.813098376578328</v>
      </c>
      <c r="N25" s="7" t="str">
        <f t="shared" si="2"/>
        <v>Baixa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7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22</v>
      </c>
      <c r="G27" s="7">
        <v>29</v>
      </c>
      <c r="H27" s="7">
        <v>38</v>
      </c>
      <c r="I27" s="7">
        <v>10</v>
      </c>
      <c r="J27" s="7">
        <f t="shared" si="0"/>
        <v>99</v>
      </c>
      <c r="K27" s="11">
        <v>8333</v>
      </c>
      <c r="L27" s="58" t="s">
        <v>1121</v>
      </c>
      <c r="M27" s="8">
        <f t="shared" si="1"/>
        <v>1188.0475219008761</v>
      </c>
      <c r="N27" s="7" t="str">
        <f t="shared" si="2"/>
        <v>Muito Alta</v>
      </c>
      <c r="O27" s="10"/>
      <c r="P27" s="10"/>
      <c r="Q27" s="10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7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2</v>
      </c>
      <c r="G29" s="7">
        <v>1</v>
      </c>
      <c r="H29" s="7">
        <v>0</v>
      </c>
      <c r="I29" s="7">
        <v>2</v>
      </c>
      <c r="J29" s="7">
        <f t="shared" si="0"/>
        <v>5</v>
      </c>
      <c r="K29" s="11">
        <v>3973</v>
      </c>
      <c r="L29" s="58" t="s">
        <v>1121</v>
      </c>
      <c r="M29" s="8">
        <f t="shared" si="1"/>
        <v>125.84948401711553</v>
      </c>
      <c r="N29" s="7" t="str">
        <f t="shared" si="2"/>
        <v>Média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0</v>
      </c>
      <c r="G30" s="7">
        <v>2</v>
      </c>
      <c r="H30" s="7">
        <v>1</v>
      </c>
      <c r="I30" s="7">
        <v>0</v>
      </c>
      <c r="J30" s="7">
        <f t="shared" si="0"/>
        <v>3</v>
      </c>
      <c r="K30" s="11">
        <v>15239</v>
      </c>
      <c r="L30" s="58" t="s">
        <v>1121</v>
      </c>
      <c r="M30" s="8">
        <f t="shared" si="1"/>
        <v>19.686331124089506</v>
      </c>
      <c r="N30" s="7" t="str">
        <f t="shared" si="2"/>
        <v>Baixa</v>
      </c>
      <c r="O30" s="78"/>
      <c r="P30" s="78"/>
      <c r="Q30" s="78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3</v>
      </c>
      <c r="H31" s="7">
        <v>2</v>
      </c>
      <c r="I31" s="7">
        <v>0</v>
      </c>
      <c r="J31" s="7">
        <f t="shared" si="0"/>
        <v>5</v>
      </c>
      <c r="K31" s="11">
        <v>3606</v>
      </c>
      <c r="L31" s="58" t="s">
        <v>1121</v>
      </c>
      <c r="M31" s="8">
        <f t="shared" si="1"/>
        <v>138.65779256794232</v>
      </c>
      <c r="N31" s="7" t="str">
        <f t="shared" si="2"/>
        <v>Média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0</v>
      </c>
      <c r="G32" s="7">
        <v>0</v>
      </c>
      <c r="H32" s="7">
        <v>2</v>
      </c>
      <c r="I32" s="7">
        <v>3</v>
      </c>
      <c r="J32" s="7">
        <f t="shared" si="0"/>
        <v>5</v>
      </c>
      <c r="K32" s="11">
        <v>4751</v>
      </c>
      <c r="L32" s="58" t="s">
        <v>1121</v>
      </c>
      <c r="M32" s="8">
        <f t="shared" si="1"/>
        <v>105.24100189433804</v>
      </c>
      <c r="N32" s="7" t="str">
        <f t="shared" si="2"/>
        <v>Média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4</v>
      </c>
      <c r="G33" s="7">
        <v>2</v>
      </c>
      <c r="H33" s="7">
        <v>7</v>
      </c>
      <c r="I33" s="7">
        <v>0</v>
      </c>
      <c r="J33" s="7">
        <f t="shared" si="0"/>
        <v>13</v>
      </c>
      <c r="K33" s="11">
        <v>40747</v>
      </c>
      <c r="L33" s="58" t="s">
        <v>1122</v>
      </c>
      <c r="M33" s="8">
        <f t="shared" si="1"/>
        <v>31.904189265467398</v>
      </c>
      <c r="N33" s="7" t="str">
        <f t="shared" si="2"/>
        <v>Baixa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0</v>
      </c>
      <c r="G34" s="7">
        <v>2</v>
      </c>
      <c r="H34" s="7">
        <v>9</v>
      </c>
      <c r="I34" s="7">
        <v>7</v>
      </c>
      <c r="J34" s="7">
        <f t="shared" si="0"/>
        <v>18</v>
      </c>
      <c r="K34" s="11">
        <v>12242</v>
      </c>
      <c r="L34" s="58" t="s">
        <v>1121</v>
      </c>
      <c r="M34" s="8">
        <f t="shared" si="1"/>
        <v>147.03479823558243</v>
      </c>
      <c r="N34" s="7" t="str">
        <f t="shared" si="2"/>
        <v>Média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7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7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1</v>
      </c>
      <c r="G37" s="7">
        <v>2</v>
      </c>
      <c r="H37" s="7">
        <v>2</v>
      </c>
      <c r="I37" s="7">
        <v>0</v>
      </c>
      <c r="J37" s="7">
        <f t="shared" si="0"/>
        <v>5</v>
      </c>
      <c r="K37" s="11">
        <v>9363</v>
      </c>
      <c r="L37" s="58" t="s">
        <v>1121</v>
      </c>
      <c r="M37" s="8">
        <f t="shared" si="1"/>
        <v>53.401687493324793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7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1</v>
      </c>
      <c r="H39" s="7">
        <v>0</v>
      </c>
      <c r="I39" s="7">
        <v>0</v>
      </c>
      <c r="J39" s="7">
        <f t="shared" si="0"/>
        <v>1</v>
      </c>
      <c r="K39" s="11">
        <v>2341</v>
      </c>
      <c r="L39" s="58" t="s">
        <v>1121</v>
      </c>
      <c r="M39" s="8">
        <f t="shared" si="1"/>
        <v>42.716787697565145</v>
      </c>
      <c r="N39" s="7" t="str">
        <f t="shared" si="2"/>
        <v>Baixa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7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9</v>
      </c>
      <c r="G41" s="7">
        <v>20</v>
      </c>
      <c r="H41" s="7">
        <v>33</v>
      </c>
      <c r="I41" s="7">
        <v>32</v>
      </c>
      <c r="J41" s="7">
        <f t="shared" si="0"/>
        <v>94</v>
      </c>
      <c r="K41" s="11">
        <v>36705</v>
      </c>
      <c r="L41" s="58" t="s">
        <v>1122</v>
      </c>
      <c r="M41" s="8">
        <f t="shared" si="1"/>
        <v>256.09589974117966</v>
      </c>
      <c r="N41" s="7" t="str">
        <f t="shared" si="2"/>
        <v>Média</v>
      </c>
      <c r="O41" s="78"/>
      <c r="P41" s="78"/>
      <c r="Q41" s="78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9</v>
      </c>
      <c r="G42" s="7">
        <v>16</v>
      </c>
      <c r="H42" s="7">
        <v>14</v>
      </c>
      <c r="I42" s="7">
        <v>6</v>
      </c>
      <c r="J42" s="7">
        <f t="shared" si="0"/>
        <v>45</v>
      </c>
      <c r="K42" s="11">
        <v>116691</v>
      </c>
      <c r="L42" s="58" t="s">
        <v>1124</v>
      </c>
      <c r="M42" s="8">
        <f t="shared" si="1"/>
        <v>38.563385351055352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7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8"/>
      <c r="P43" s="78"/>
      <c r="Q43" s="78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7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8"/>
      <c r="P44" s="78"/>
      <c r="Q44" s="78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0</v>
      </c>
      <c r="G45" s="7">
        <v>0</v>
      </c>
      <c r="H45" s="7">
        <v>0</v>
      </c>
      <c r="I45" s="7">
        <v>0</v>
      </c>
      <c r="J45" s="7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7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4</v>
      </c>
      <c r="G47" s="7">
        <v>4</v>
      </c>
      <c r="H47" s="7">
        <v>7</v>
      </c>
      <c r="I47" s="7">
        <v>10</v>
      </c>
      <c r="J47" s="7">
        <f t="shared" si="0"/>
        <v>25</v>
      </c>
      <c r="K47" s="11">
        <v>9142</v>
      </c>
      <c r="L47" s="58" t="s">
        <v>1121</v>
      </c>
      <c r="M47" s="8">
        <f t="shared" si="1"/>
        <v>273.46313716910959</v>
      </c>
      <c r="N47" s="7" t="str">
        <f t="shared" si="2"/>
        <v>Média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6</v>
      </c>
      <c r="G48" s="7">
        <v>5</v>
      </c>
      <c r="H48" s="7">
        <v>11</v>
      </c>
      <c r="I48" s="7">
        <v>10</v>
      </c>
      <c r="J48" s="7">
        <f t="shared" si="0"/>
        <v>32</v>
      </c>
      <c r="K48" s="11">
        <v>105083</v>
      </c>
      <c r="L48" s="58" t="s">
        <v>1124</v>
      </c>
      <c r="M48" s="8">
        <f t="shared" si="1"/>
        <v>30.452118801328471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9</v>
      </c>
      <c r="G49" s="7">
        <v>10</v>
      </c>
      <c r="H49" s="7">
        <v>2</v>
      </c>
      <c r="I49" s="7">
        <v>11</v>
      </c>
      <c r="J49" s="7">
        <f t="shared" si="0"/>
        <v>32</v>
      </c>
      <c r="K49" s="11">
        <v>10657</v>
      </c>
      <c r="L49" s="58" t="s">
        <v>1121</v>
      </c>
      <c r="M49" s="8">
        <f t="shared" si="1"/>
        <v>300.27212161020924</v>
      </c>
      <c r="N49" s="7" t="str">
        <f t="shared" si="2"/>
        <v>Alta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1</v>
      </c>
      <c r="G50" s="7">
        <v>4</v>
      </c>
      <c r="H50" s="7">
        <v>5</v>
      </c>
      <c r="I50" s="7">
        <v>3</v>
      </c>
      <c r="J50" s="7">
        <f t="shared" si="0"/>
        <v>13</v>
      </c>
      <c r="K50" s="11">
        <v>39793</v>
      </c>
      <c r="L50" s="58" t="s">
        <v>1122</v>
      </c>
      <c r="M50" s="8">
        <f t="shared" si="1"/>
        <v>32.66906239790918</v>
      </c>
      <c r="N50" s="7" t="str">
        <f t="shared" si="2"/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6</v>
      </c>
      <c r="G51" s="7">
        <v>12</v>
      </c>
      <c r="H51" s="7">
        <v>5</v>
      </c>
      <c r="I51" s="7">
        <v>9</v>
      </c>
      <c r="J51" s="7">
        <f t="shared" si="0"/>
        <v>32</v>
      </c>
      <c r="K51" s="11">
        <v>14955</v>
      </c>
      <c r="L51" s="58" t="s">
        <v>1121</v>
      </c>
      <c r="M51" s="8">
        <f t="shared" si="1"/>
        <v>213.97525911066532</v>
      </c>
      <c r="N51" s="7" t="str">
        <f t="shared" si="2"/>
        <v>Média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7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78"/>
      <c r="P52" s="78"/>
      <c r="Q52" s="78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7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O53" s="78"/>
      <c r="P53" s="78"/>
      <c r="Q53" s="78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0</v>
      </c>
      <c r="G54" s="7">
        <v>0</v>
      </c>
      <c r="H54" s="7">
        <v>0</v>
      </c>
      <c r="I54" s="7">
        <v>1</v>
      </c>
      <c r="J54" s="7">
        <f t="shared" si="0"/>
        <v>1</v>
      </c>
      <c r="K54" s="11">
        <v>17888</v>
      </c>
      <c r="L54" s="58" t="s">
        <v>1121</v>
      </c>
      <c r="M54" s="8">
        <f t="shared" si="1"/>
        <v>5.5903398926654742</v>
      </c>
      <c r="N54" s="7" t="str">
        <f t="shared" si="2"/>
        <v>Baixa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13</v>
      </c>
      <c r="G55" s="7">
        <v>10</v>
      </c>
      <c r="H55" s="7">
        <v>13</v>
      </c>
      <c r="I55" s="7">
        <v>5</v>
      </c>
      <c r="J55" s="7">
        <f t="shared" si="0"/>
        <v>41</v>
      </c>
      <c r="K55" s="11">
        <v>14085</v>
      </c>
      <c r="L55" s="58" t="s">
        <v>1121</v>
      </c>
      <c r="M55" s="8">
        <f t="shared" si="1"/>
        <v>291.08981185658502</v>
      </c>
      <c r="N55" s="7" t="str">
        <f t="shared" si="2"/>
        <v>Média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2</v>
      </c>
      <c r="G56" s="7">
        <v>0</v>
      </c>
      <c r="H56" s="7">
        <v>1</v>
      </c>
      <c r="I56" s="7">
        <v>0</v>
      </c>
      <c r="J56" s="7">
        <f t="shared" si="0"/>
        <v>3</v>
      </c>
      <c r="K56" s="11">
        <v>13064</v>
      </c>
      <c r="L56" s="58" t="s">
        <v>1121</v>
      </c>
      <c r="M56" s="8">
        <f t="shared" si="1"/>
        <v>22.963870177587264</v>
      </c>
      <c r="N56" s="7" t="str">
        <f t="shared" si="2"/>
        <v>Baixa</v>
      </c>
      <c r="O56" s="78"/>
      <c r="P56" s="78"/>
      <c r="Q56" s="78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7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14</v>
      </c>
      <c r="G58" s="7">
        <v>18</v>
      </c>
      <c r="H58" s="7">
        <v>16</v>
      </c>
      <c r="I58" s="7">
        <v>22</v>
      </c>
      <c r="J58" s="7">
        <f t="shared" si="0"/>
        <v>70</v>
      </c>
      <c r="K58" s="11">
        <v>19094</v>
      </c>
      <c r="L58" s="58" t="s">
        <v>1121</v>
      </c>
      <c r="M58" s="8">
        <f t="shared" si="1"/>
        <v>366.60731119723471</v>
      </c>
      <c r="N58" s="7" t="str">
        <f t="shared" si="2"/>
        <v>Alta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7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2</v>
      </c>
      <c r="G60" s="7">
        <v>3</v>
      </c>
      <c r="H60" s="7">
        <v>5</v>
      </c>
      <c r="I60" s="7">
        <v>0</v>
      </c>
      <c r="J60" s="7">
        <f t="shared" si="0"/>
        <v>10</v>
      </c>
      <c r="K60" s="11">
        <v>23757</v>
      </c>
      <c r="L60" s="58" t="s">
        <v>1121</v>
      </c>
      <c r="M60" s="8">
        <f t="shared" si="1"/>
        <v>42.092856842193882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0</v>
      </c>
      <c r="G61" s="7">
        <v>0</v>
      </c>
      <c r="H61" s="7">
        <v>0</v>
      </c>
      <c r="I61" s="7">
        <v>0</v>
      </c>
      <c r="J61" s="7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7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4</v>
      </c>
      <c r="G63" s="7">
        <v>2</v>
      </c>
      <c r="H63" s="7">
        <v>5</v>
      </c>
      <c r="I63" s="7">
        <v>7</v>
      </c>
      <c r="J63" s="7">
        <f t="shared" si="0"/>
        <v>18</v>
      </c>
      <c r="K63" s="11">
        <v>32319</v>
      </c>
      <c r="L63" s="58" t="s">
        <v>1122</v>
      </c>
      <c r="M63" s="8">
        <f t="shared" si="1"/>
        <v>55.694792536897793</v>
      </c>
      <c r="N63" s="7" t="str">
        <f t="shared" si="2"/>
        <v>Baixa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7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1</v>
      </c>
      <c r="G65" s="7">
        <v>0</v>
      </c>
      <c r="H65" s="7">
        <v>0</v>
      </c>
      <c r="I65" s="7">
        <v>0</v>
      </c>
      <c r="J65" s="7">
        <f t="shared" si="0"/>
        <v>1</v>
      </c>
      <c r="K65" s="11">
        <v>136392</v>
      </c>
      <c r="L65" s="58" t="s">
        <v>1124</v>
      </c>
      <c r="M65" s="8">
        <f t="shared" si="1"/>
        <v>0.73318083172033555</v>
      </c>
      <c r="N65" s="7" t="str">
        <f t="shared" si="2"/>
        <v>Baixa</v>
      </c>
      <c r="O65" s="78"/>
      <c r="P65" s="78"/>
      <c r="Q65" s="78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7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2</v>
      </c>
      <c r="G67" s="7">
        <v>0</v>
      </c>
      <c r="H67" s="7">
        <v>3</v>
      </c>
      <c r="I67" s="7">
        <v>1</v>
      </c>
      <c r="J67" s="7">
        <f t="shared" si="0"/>
        <v>6</v>
      </c>
      <c r="K67" s="11">
        <v>20720</v>
      </c>
      <c r="L67" s="58" t="s">
        <v>1121</v>
      </c>
      <c r="M67" s="8">
        <f t="shared" si="1"/>
        <v>28.957528957528957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0</v>
      </c>
      <c r="H68" s="7">
        <v>3</v>
      </c>
      <c r="I68" s="7">
        <v>0</v>
      </c>
      <c r="J68" s="7">
        <f t="shared" si="0"/>
        <v>3</v>
      </c>
      <c r="K68" s="11">
        <v>10248</v>
      </c>
      <c r="L68" s="58" t="s">
        <v>1121</v>
      </c>
      <c r="M68" s="8">
        <f t="shared" si="1"/>
        <v>29.274004683840751</v>
      </c>
      <c r="N68" s="7" t="str">
        <f t="shared" si="2"/>
        <v>Baixa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7">
        <f t="shared" ref="J69:J132" si="3">SUM(F69:I69)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si="2"/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442</v>
      </c>
      <c r="G70" s="7">
        <v>433</v>
      </c>
      <c r="H70" s="7">
        <v>473</v>
      </c>
      <c r="I70" s="7">
        <v>372</v>
      </c>
      <c r="J70" s="7">
        <f t="shared" si="3"/>
        <v>1720</v>
      </c>
      <c r="K70" s="11">
        <v>2501576</v>
      </c>
      <c r="L70" s="58" t="s">
        <v>1125</v>
      </c>
      <c r="M70" s="8">
        <f t="shared" si="4"/>
        <v>68.756655804181051</v>
      </c>
      <c r="N70" s="7" t="str">
        <f t="shared" ref="N70:N133" si="5">IF(M70=0,"Silencioso",IF(AND(M70&gt;0,M70&lt;100),"Baixa",IF(AND(M70&gt;=100,M70&lt;300),"Média",IF(AND(M70&gt;=300,M70&lt;500),"Alta",IF(M70&gt;=500,"Muito Alta","Avaliar")))))</f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5</v>
      </c>
      <c r="G71" s="7">
        <v>6</v>
      </c>
      <c r="H71" s="7">
        <v>5</v>
      </c>
      <c r="I71" s="7">
        <v>1</v>
      </c>
      <c r="J71" s="7">
        <f t="shared" si="3"/>
        <v>17</v>
      </c>
      <c r="K71" s="11">
        <v>26396</v>
      </c>
      <c r="L71" s="58" t="s">
        <v>1122</v>
      </c>
      <c r="M71" s="8">
        <f t="shared" si="4"/>
        <v>64.403697529928777</v>
      </c>
      <c r="N71" s="7" t="str">
        <f t="shared" si="5"/>
        <v>Baixa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0</v>
      </c>
      <c r="G72" s="7">
        <v>1</v>
      </c>
      <c r="H72" s="7">
        <v>1</v>
      </c>
      <c r="I72" s="7">
        <v>0</v>
      </c>
      <c r="J72" s="7">
        <f t="shared" si="3"/>
        <v>2</v>
      </c>
      <c r="K72" s="11">
        <v>7710</v>
      </c>
      <c r="L72" s="58" t="s">
        <v>1121</v>
      </c>
      <c r="M72" s="8">
        <f t="shared" si="4"/>
        <v>25.940337224383917</v>
      </c>
      <c r="N72" s="7" t="str">
        <f t="shared" si="5"/>
        <v>Baixa</v>
      </c>
      <c r="O72" s="78"/>
      <c r="P72" s="78"/>
      <c r="Q72" s="78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4</v>
      </c>
      <c r="G73" s="7">
        <v>2</v>
      </c>
      <c r="H73" s="7">
        <v>1</v>
      </c>
      <c r="I73" s="7">
        <v>0</v>
      </c>
      <c r="J73" s="7">
        <f t="shared" si="3"/>
        <v>7</v>
      </c>
      <c r="K73" s="11">
        <v>11995</v>
      </c>
      <c r="L73" s="58" t="s">
        <v>1121</v>
      </c>
      <c r="M73" s="8">
        <f t="shared" si="4"/>
        <v>58.357649020425178</v>
      </c>
      <c r="N73" s="7" t="str">
        <f t="shared" si="5"/>
        <v>Baixa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7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7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78"/>
      <c r="P75" s="78"/>
      <c r="Q75" s="78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13</v>
      </c>
      <c r="G76" s="7">
        <v>1</v>
      </c>
      <c r="H76" s="7">
        <v>5</v>
      </c>
      <c r="I76" s="7">
        <v>6</v>
      </c>
      <c r="J76" s="7">
        <f t="shared" si="3"/>
        <v>25</v>
      </c>
      <c r="K76" s="11">
        <v>432575</v>
      </c>
      <c r="L76" s="58" t="s">
        <v>1125</v>
      </c>
      <c r="M76" s="8">
        <f t="shared" si="4"/>
        <v>5.7793446223198295</v>
      </c>
      <c r="N76" s="7" t="str">
        <f t="shared" si="5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7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0</v>
      </c>
      <c r="G78" s="7">
        <v>0</v>
      </c>
      <c r="H78" s="7">
        <v>1</v>
      </c>
      <c r="I78" s="7">
        <v>0</v>
      </c>
      <c r="J78" s="7">
        <f t="shared" si="3"/>
        <v>1</v>
      </c>
      <c r="K78" s="11">
        <v>14431</v>
      </c>
      <c r="L78" s="58" t="s">
        <v>1121</v>
      </c>
      <c r="M78" s="8">
        <f t="shared" si="4"/>
        <v>6.9295267133254796</v>
      </c>
      <c r="N78" s="7" t="str">
        <f t="shared" si="5"/>
        <v>Baixa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7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4</v>
      </c>
      <c r="G80" s="7">
        <v>14</v>
      </c>
      <c r="H80" s="7">
        <v>12</v>
      </c>
      <c r="I80" s="7">
        <v>11</v>
      </c>
      <c r="J80" s="7">
        <f t="shared" si="3"/>
        <v>41</v>
      </c>
      <c r="K80" s="11">
        <v>40031</v>
      </c>
      <c r="L80" s="58" t="s">
        <v>1122</v>
      </c>
      <c r="M80" s="8">
        <f t="shared" si="4"/>
        <v>102.42062401638729</v>
      </c>
      <c r="N80" s="7" t="str">
        <f t="shared" si="5"/>
        <v>Média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7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O81" s="78"/>
      <c r="P81" s="78"/>
      <c r="Q81" s="78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9</v>
      </c>
      <c r="G82" s="7">
        <v>7</v>
      </c>
      <c r="H82" s="7">
        <v>13</v>
      </c>
      <c r="I82" s="7">
        <v>11</v>
      </c>
      <c r="J82" s="7">
        <f t="shared" si="3"/>
        <v>40</v>
      </c>
      <c r="K82" s="11">
        <v>49942</v>
      </c>
      <c r="L82" s="58" t="s">
        <v>1122</v>
      </c>
      <c r="M82" s="8">
        <f t="shared" si="4"/>
        <v>80.092907773016691</v>
      </c>
      <c r="N82" s="7" t="str">
        <f t="shared" si="5"/>
        <v>Baixa</v>
      </c>
      <c r="O82" s="78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53</v>
      </c>
      <c r="G83" s="7">
        <v>37</v>
      </c>
      <c r="H83" s="7">
        <v>54</v>
      </c>
      <c r="I83" s="7">
        <v>45</v>
      </c>
      <c r="J83" s="7">
        <f t="shared" si="3"/>
        <v>189</v>
      </c>
      <c r="K83" s="11">
        <v>50166</v>
      </c>
      <c r="L83" s="58" t="s">
        <v>1122</v>
      </c>
      <c r="M83" s="8">
        <f t="shared" si="4"/>
        <v>376.74919268030141</v>
      </c>
      <c r="N83" s="7" t="str">
        <f t="shared" si="5"/>
        <v>Alta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7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7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O85" s="78"/>
      <c r="P85" s="78"/>
      <c r="Q85" s="78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5</v>
      </c>
      <c r="G86" s="7">
        <v>0</v>
      </c>
      <c r="H86" s="7">
        <v>3</v>
      </c>
      <c r="I86" s="7">
        <v>5</v>
      </c>
      <c r="J86" s="7">
        <f t="shared" si="3"/>
        <v>13</v>
      </c>
      <c r="K86" s="11">
        <v>6031</v>
      </c>
      <c r="L86" s="58" t="s">
        <v>1121</v>
      </c>
      <c r="M86" s="8">
        <f t="shared" si="4"/>
        <v>215.55297628917262</v>
      </c>
      <c r="N86" s="7" t="str">
        <f t="shared" si="5"/>
        <v>Média</v>
      </c>
      <c r="O86" s="78"/>
      <c r="P86" s="78"/>
      <c r="Q86" s="78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0</v>
      </c>
      <c r="G87" s="7">
        <v>1</v>
      </c>
      <c r="H87" s="7">
        <v>0</v>
      </c>
      <c r="I87" s="7">
        <v>1</v>
      </c>
      <c r="J87" s="7">
        <f t="shared" si="3"/>
        <v>2</v>
      </c>
      <c r="K87" s="11">
        <v>15010</v>
      </c>
      <c r="L87" s="58" t="s">
        <v>1121</v>
      </c>
      <c r="M87" s="8">
        <f t="shared" si="4"/>
        <v>13.324450366422385</v>
      </c>
      <c r="N87" s="7" t="str">
        <f t="shared" si="5"/>
        <v>Baixa</v>
      </c>
      <c r="O87" s="78"/>
      <c r="P87" s="78"/>
      <c r="Q87" s="78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7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7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O89" s="78"/>
      <c r="P89" s="78"/>
      <c r="Q89" s="78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1</v>
      </c>
      <c r="J90" s="7">
        <f t="shared" si="3"/>
        <v>1</v>
      </c>
      <c r="K90" s="11">
        <v>6876</v>
      </c>
      <c r="L90" s="58" t="s">
        <v>1121</v>
      </c>
      <c r="M90" s="8">
        <f t="shared" si="4"/>
        <v>14.543339150668993</v>
      </c>
      <c r="N90" s="7" t="str">
        <f t="shared" si="5"/>
        <v>Baixa</v>
      </c>
      <c r="O90" s="78"/>
      <c r="P90" s="78"/>
      <c r="Q90" s="78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0</v>
      </c>
      <c r="G91" s="7">
        <v>1</v>
      </c>
      <c r="H91" s="7">
        <v>2</v>
      </c>
      <c r="I91" s="7">
        <v>2</v>
      </c>
      <c r="J91" s="7">
        <f t="shared" si="3"/>
        <v>5</v>
      </c>
      <c r="K91" s="11">
        <v>5544</v>
      </c>
      <c r="L91" s="58" t="s">
        <v>1121</v>
      </c>
      <c r="M91" s="8">
        <f t="shared" si="4"/>
        <v>90.187590187590189</v>
      </c>
      <c r="N91" s="7" t="str">
        <f t="shared" si="5"/>
        <v>Baixa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7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7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O93" s="78"/>
      <c r="P93" s="78"/>
      <c r="Q93" s="78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7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7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7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7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7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7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1</v>
      </c>
      <c r="G100" s="7">
        <v>2</v>
      </c>
      <c r="H100" s="7">
        <v>0</v>
      </c>
      <c r="I100" s="7">
        <v>0</v>
      </c>
      <c r="J100" s="7">
        <f t="shared" si="3"/>
        <v>3</v>
      </c>
      <c r="K100" s="11">
        <v>4835</v>
      </c>
      <c r="L100" s="58" t="s">
        <v>1121</v>
      </c>
      <c r="M100" s="8">
        <f t="shared" si="4"/>
        <v>62.047569803516026</v>
      </c>
      <c r="N100" s="7" t="str">
        <f t="shared" si="5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9</v>
      </c>
      <c r="G101" s="7">
        <v>7</v>
      </c>
      <c r="H101" s="7">
        <v>7</v>
      </c>
      <c r="I101" s="7">
        <v>6</v>
      </c>
      <c r="J101" s="7">
        <f t="shared" si="3"/>
        <v>29</v>
      </c>
      <c r="K101" s="11">
        <v>39520</v>
      </c>
      <c r="L101" s="58" t="s">
        <v>1122</v>
      </c>
      <c r="M101" s="8">
        <f t="shared" si="4"/>
        <v>73.380566801619437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7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7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1</v>
      </c>
      <c r="G104" s="7">
        <v>0</v>
      </c>
      <c r="H104" s="7">
        <v>0</v>
      </c>
      <c r="I104" s="7">
        <v>0</v>
      </c>
      <c r="J104" s="7">
        <f t="shared" si="3"/>
        <v>1</v>
      </c>
      <c r="K104" s="11">
        <v>4074</v>
      </c>
      <c r="L104" s="58" t="s">
        <v>1121</v>
      </c>
      <c r="M104" s="8">
        <f t="shared" si="4"/>
        <v>24.545900834560626</v>
      </c>
      <c r="N104" s="7" t="str">
        <f t="shared" si="5"/>
        <v>Baixa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1</v>
      </c>
      <c r="G105" s="7">
        <v>6</v>
      </c>
      <c r="H105" s="7">
        <v>4</v>
      </c>
      <c r="I105" s="7">
        <v>6</v>
      </c>
      <c r="J105" s="7">
        <f t="shared" si="3"/>
        <v>17</v>
      </c>
      <c r="K105" s="11">
        <v>24663</v>
      </c>
      <c r="L105" s="58" t="s">
        <v>1121</v>
      </c>
      <c r="M105" s="8">
        <f t="shared" si="4"/>
        <v>68.929165146170376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1</v>
      </c>
      <c r="G106" s="7">
        <v>1</v>
      </c>
      <c r="H106" s="7">
        <v>0</v>
      </c>
      <c r="I106" s="7">
        <v>0</v>
      </c>
      <c r="J106" s="7">
        <f t="shared" si="3"/>
        <v>2</v>
      </c>
      <c r="K106" s="11">
        <v>27988</v>
      </c>
      <c r="L106" s="58" t="s">
        <v>1122</v>
      </c>
      <c r="M106" s="8">
        <f t="shared" si="4"/>
        <v>7.1459196798627982</v>
      </c>
      <c r="N106" s="7" t="str">
        <f t="shared" si="5"/>
        <v>Baixa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0</v>
      </c>
      <c r="G107" s="7">
        <v>4</v>
      </c>
      <c r="H107" s="7">
        <v>4</v>
      </c>
      <c r="I107" s="7">
        <v>2</v>
      </c>
      <c r="J107" s="7">
        <f t="shared" si="3"/>
        <v>10</v>
      </c>
      <c r="K107" s="11">
        <v>6909</v>
      </c>
      <c r="L107" s="58" t="s">
        <v>1121</v>
      </c>
      <c r="M107" s="8">
        <f t="shared" si="4"/>
        <v>144.73874656245476</v>
      </c>
      <c r="N107" s="7" t="str">
        <f t="shared" si="5"/>
        <v>Média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7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4</v>
      </c>
      <c r="G109" s="7">
        <v>3</v>
      </c>
      <c r="H109" s="7">
        <v>1</v>
      </c>
      <c r="I109" s="7">
        <v>2</v>
      </c>
      <c r="J109" s="7">
        <f t="shared" si="3"/>
        <v>10</v>
      </c>
      <c r="K109" s="11">
        <v>3616</v>
      </c>
      <c r="L109" s="58" t="s">
        <v>1121</v>
      </c>
      <c r="M109" s="8">
        <f t="shared" si="4"/>
        <v>276.54867256637169</v>
      </c>
      <c r="N109" s="7" t="str">
        <f t="shared" si="5"/>
        <v>Média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7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1</v>
      </c>
      <c r="G111" s="7">
        <v>1</v>
      </c>
      <c r="H111" s="7">
        <v>1</v>
      </c>
      <c r="I111" s="7">
        <v>3</v>
      </c>
      <c r="J111" s="7">
        <f t="shared" si="3"/>
        <v>6</v>
      </c>
      <c r="K111" s="11">
        <v>9382</v>
      </c>
      <c r="L111" s="58" t="s">
        <v>1121</v>
      </c>
      <c r="M111" s="8">
        <f t="shared" si="4"/>
        <v>63.95224898742272</v>
      </c>
      <c r="N111" s="7" t="str">
        <f t="shared" si="5"/>
        <v>Baixa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2</v>
      </c>
      <c r="G112" s="7">
        <v>1</v>
      </c>
      <c r="H112" s="7">
        <v>0</v>
      </c>
      <c r="I112" s="7">
        <v>0</v>
      </c>
      <c r="J112" s="7">
        <f t="shared" si="3"/>
        <v>3</v>
      </c>
      <c r="K112" s="11">
        <v>2677</v>
      </c>
      <c r="L112" s="58" t="s">
        <v>1121</v>
      </c>
      <c r="M112" s="8">
        <f t="shared" si="4"/>
        <v>112.06574523720583</v>
      </c>
      <c r="N112" s="7" t="str">
        <f t="shared" si="5"/>
        <v>Média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4</v>
      </c>
      <c r="G113" s="7">
        <v>9</v>
      </c>
      <c r="H113" s="7">
        <v>0</v>
      </c>
      <c r="I113" s="7">
        <v>3</v>
      </c>
      <c r="J113" s="7">
        <f t="shared" si="3"/>
        <v>16</v>
      </c>
      <c r="K113" s="11">
        <v>11495</v>
      </c>
      <c r="L113" s="58" t="s">
        <v>1121</v>
      </c>
      <c r="M113" s="8">
        <f t="shared" si="4"/>
        <v>139.19095258808179</v>
      </c>
      <c r="N113" s="7" t="str">
        <f t="shared" si="5"/>
        <v>Média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13</v>
      </c>
      <c r="G114" s="7">
        <v>23</v>
      </c>
      <c r="H114" s="7">
        <v>19</v>
      </c>
      <c r="I114" s="7">
        <v>13</v>
      </c>
      <c r="J114" s="7">
        <f t="shared" si="3"/>
        <v>68</v>
      </c>
      <c r="K114" s="11">
        <v>44377</v>
      </c>
      <c r="L114" s="58" t="s">
        <v>1122</v>
      </c>
      <c r="M114" s="8">
        <f t="shared" si="4"/>
        <v>153.23253036482865</v>
      </c>
      <c r="N114" s="7" t="str">
        <f t="shared" si="5"/>
        <v>Média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7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7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7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7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78"/>
      <c r="P118" s="78"/>
      <c r="Q118" s="78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7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8"/>
      <c r="P119" s="78"/>
      <c r="Q119" s="78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7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8"/>
      <c r="P120" s="78"/>
      <c r="Q120" s="78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7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2</v>
      </c>
      <c r="G122" s="7">
        <v>0</v>
      </c>
      <c r="H122" s="7">
        <v>1</v>
      </c>
      <c r="I122" s="7">
        <v>1</v>
      </c>
      <c r="J122" s="7">
        <f t="shared" si="3"/>
        <v>4</v>
      </c>
      <c r="K122" s="11">
        <v>3711</v>
      </c>
      <c r="L122" s="58" t="s">
        <v>1121</v>
      </c>
      <c r="M122" s="8">
        <f t="shared" si="4"/>
        <v>107.78765831312315</v>
      </c>
      <c r="N122" s="7" t="str">
        <f t="shared" si="5"/>
        <v>Média</v>
      </c>
      <c r="O122" s="78"/>
      <c r="P122" s="78"/>
      <c r="Q122" s="78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0</v>
      </c>
      <c r="G123" s="7">
        <v>1</v>
      </c>
      <c r="H123" s="7">
        <v>2</v>
      </c>
      <c r="I123" s="7">
        <v>2</v>
      </c>
      <c r="J123" s="7">
        <f t="shared" si="3"/>
        <v>5</v>
      </c>
      <c r="K123" s="11">
        <v>16565</v>
      </c>
      <c r="L123" s="58" t="s">
        <v>1121</v>
      </c>
      <c r="M123" s="8">
        <f t="shared" si="4"/>
        <v>30.184123151222455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1</v>
      </c>
      <c r="G124" s="7">
        <v>0</v>
      </c>
      <c r="H124" s="7">
        <v>0</v>
      </c>
      <c r="I124" s="7">
        <v>0</v>
      </c>
      <c r="J124" s="7">
        <f t="shared" si="3"/>
        <v>1</v>
      </c>
      <c r="K124" s="11">
        <v>21056</v>
      </c>
      <c r="L124" s="58" t="s">
        <v>1121</v>
      </c>
      <c r="M124" s="8">
        <f t="shared" si="4"/>
        <v>4.7492401215805469</v>
      </c>
      <c r="N124" s="7" t="str">
        <f t="shared" si="5"/>
        <v>Baixa</v>
      </c>
      <c r="O124" s="78"/>
      <c r="P124" s="78"/>
      <c r="Q124" s="78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0</v>
      </c>
      <c r="G125" s="7">
        <v>2</v>
      </c>
      <c r="H125" s="7">
        <v>1</v>
      </c>
      <c r="I125" s="7">
        <v>0</v>
      </c>
      <c r="J125" s="7">
        <f t="shared" si="3"/>
        <v>3</v>
      </c>
      <c r="K125" s="11">
        <v>19738</v>
      </c>
      <c r="L125" s="58" t="s">
        <v>1121</v>
      </c>
      <c r="M125" s="8">
        <f t="shared" si="4"/>
        <v>15.19910831897862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5</v>
      </c>
      <c r="G126" s="7">
        <v>6</v>
      </c>
      <c r="H126" s="7">
        <v>3</v>
      </c>
      <c r="I126" s="7">
        <v>0</v>
      </c>
      <c r="J126" s="7">
        <f t="shared" si="3"/>
        <v>14</v>
      </c>
      <c r="K126" s="11">
        <v>3810</v>
      </c>
      <c r="L126" s="58" t="s">
        <v>1121</v>
      </c>
      <c r="M126" s="8">
        <f t="shared" si="4"/>
        <v>367.45406824146983</v>
      </c>
      <c r="N126" s="7" t="str">
        <f t="shared" si="5"/>
        <v>Alta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51</v>
      </c>
      <c r="G127" s="7">
        <v>38</v>
      </c>
      <c r="H127" s="7">
        <v>35</v>
      </c>
      <c r="I127" s="7">
        <v>24</v>
      </c>
      <c r="J127" s="7">
        <f t="shared" si="3"/>
        <v>148</v>
      </c>
      <c r="K127" s="11">
        <v>53866</v>
      </c>
      <c r="L127" s="58" t="s">
        <v>1122</v>
      </c>
      <c r="M127" s="8">
        <f t="shared" si="4"/>
        <v>274.75587569153083</v>
      </c>
      <c r="N127" s="7" t="str">
        <f t="shared" si="5"/>
        <v>Média</v>
      </c>
      <c r="O127" s="10"/>
      <c r="P127" s="10"/>
      <c r="Q127" s="10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7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2</v>
      </c>
      <c r="G129" s="7">
        <v>3</v>
      </c>
      <c r="H129" s="7">
        <v>4</v>
      </c>
      <c r="I129" s="7">
        <v>0</v>
      </c>
      <c r="J129" s="7">
        <f t="shared" si="3"/>
        <v>9</v>
      </c>
      <c r="K129" s="11">
        <v>8029</v>
      </c>
      <c r="L129" s="58" t="s">
        <v>1121</v>
      </c>
      <c r="M129" s="8">
        <f t="shared" si="4"/>
        <v>112.09366048075726</v>
      </c>
      <c r="N129" s="7" t="str">
        <f t="shared" si="5"/>
        <v>Média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0</v>
      </c>
      <c r="G130" s="7">
        <v>1</v>
      </c>
      <c r="H130" s="7">
        <v>0</v>
      </c>
      <c r="I130" s="7">
        <v>0</v>
      </c>
      <c r="J130" s="7">
        <f t="shared" si="3"/>
        <v>1</v>
      </c>
      <c r="K130" s="11">
        <v>15356</v>
      </c>
      <c r="L130" s="58" t="s">
        <v>1121</v>
      </c>
      <c r="M130" s="8">
        <f t="shared" si="4"/>
        <v>6.5121125293045061</v>
      </c>
      <c r="N130" s="7" t="str">
        <f t="shared" si="5"/>
        <v>Baixa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7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3</v>
      </c>
      <c r="G132" s="7">
        <v>6</v>
      </c>
      <c r="H132" s="7">
        <v>6</v>
      </c>
      <c r="I132" s="7">
        <v>5</v>
      </c>
      <c r="J132" s="7">
        <f t="shared" si="3"/>
        <v>20</v>
      </c>
      <c r="K132" s="11">
        <v>5612</v>
      </c>
      <c r="L132" s="58" t="s">
        <v>1121</v>
      </c>
      <c r="M132" s="8">
        <f t="shared" si="4"/>
        <v>356.37918745545261</v>
      </c>
      <c r="N132" s="7" t="str">
        <f t="shared" si="5"/>
        <v>Alta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7">
        <f t="shared" ref="J133:J196" si="6">SUM(F133:I133)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si="5"/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5</v>
      </c>
      <c r="G134" s="7">
        <v>5</v>
      </c>
      <c r="H134" s="7">
        <v>1</v>
      </c>
      <c r="I134" s="7">
        <v>5</v>
      </c>
      <c r="J134" s="7">
        <f t="shared" si="6"/>
        <v>16</v>
      </c>
      <c r="K134" s="11">
        <v>12025</v>
      </c>
      <c r="L134" s="58" t="s">
        <v>1121</v>
      </c>
      <c r="M134" s="8">
        <f t="shared" si="7"/>
        <v>133.05613305613306</v>
      </c>
      <c r="N134" s="7" t="str">
        <f t="shared" ref="N134:N197" si="8">IF(M134=0,"Silencioso",IF(AND(M134&gt;0,M134&lt;100),"Baixa",IF(AND(M134&gt;=100,M134&lt;300),"Média",IF(AND(M134&gt;=300,M134&lt;500),"Alta",IF(M134&gt;=500,"Muito Alta","Avaliar")))))</f>
        <v>Média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0</v>
      </c>
      <c r="G135" s="7">
        <v>3</v>
      </c>
      <c r="H135" s="7">
        <v>1</v>
      </c>
      <c r="I135" s="7">
        <v>3</v>
      </c>
      <c r="J135" s="7">
        <f t="shared" si="6"/>
        <v>7</v>
      </c>
      <c r="K135" s="11">
        <v>14883</v>
      </c>
      <c r="L135" s="58" t="s">
        <v>1121</v>
      </c>
      <c r="M135" s="8">
        <f t="shared" si="7"/>
        <v>47.033528186521536</v>
      </c>
      <c r="N135" s="7" t="str">
        <f t="shared" si="8"/>
        <v>Baixa</v>
      </c>
      <c r="O135" s="74"/>
      <c r="P135" s="78"/>
      <c r="Q135" s="78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2</v>
      </c>
      <c r="G136" s="7">
        <v>1</v>
      </c>
      <c r="H136" s="7">
        <v>4</v>
      </c>
      <c r="I136" s="7">
        <v>3</v>
      </c>
      <c r="J136" s="7">
        <f t="shared" si="6"/>
        <v>10</v>
      </c>
      <c r="K136" s="11">
        <v>4498</v>
      </c>
      <c r="L136" s="58" t="s">
        <v>1121</v>
      </c>
      <c r="M136" s="8">
        <f t="shared" si="7"/>
        <v>222.32103156958647</v>
      </c>
      <c r="N136" s="7" t="str">
        <f t="shared" si="8"/>
        <v>Média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1</v>
      </c>
      <c r="J137" s="7">
        <f t="shared" si="6"/>
        <v>1</v>
      </c>
      <c r="K137" s="11">
        <v>5424</v>
      </c>
      <c r="L137" s="58" t="s">
        <v>1121</v>
      </c>
      <c r="M137" s="8">
        <f t="shared" si="7"/>
        <v>18.436578171091444</v>
      </c>
      <c r="N137" s="7" t="str">
        <f t="shared" si="8"/>
        <v>Baixa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7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2</v>
      </c>
      <c r="H139" s="7">
        <v>0</v>
      </c>
      <c r="I139" s="7">
        <v>1</v>
      </c>
      <c r="J139" s="7">
        <f t="shared" si="6"/>
        <v>3</v>
      </c>
      <c r="K139" s="11">
        <v>37856</v>
      </c>
      <c r="L139" s="58" t="s">
        <v>1122</v>
      </c>
      <c r="M139" s="8">
        <f t="shared" si="7"/>
        <v>7.924767540152156</v>
      </c>
      <c r="N139" s="7" t="str">
        <f t="shared" si="8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2</v>
      </c>
      <c r="G140" s="7">
        <v>0</v>
      </c>
      <c r="H140" s="7">
        <v>1</v>
      </c>
      <c r="I140" s="7">
        <v>0</v>
      </c>
      <c r="J140" s="7">
        <f t="shared" si="6"/>
        <v>3</v>
      </c>
      <c r="K140" s="11">
        <v>6952</v>
      </c>
      <c r="L140" s="58" t="s">
        <v>1121</v>
      </c>
      <c r="M140" s="8">
        <f t="shared" si="7"/>
        <v>43.153049482163404</v>
      </c>
      <c r="N140" s="7" t="str">
        <f t="shared" si="8"/>
        <v>Baixa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11</v>
      </c>
      <c r="G141" s="7">
        <v>9</v>
      </c>
      <c r="H141" s="7">
        <v>19</v>
      </c>
      <c r="I141" s="7">
        <v>13</v>
      </c>
      <c r="J141" s="7">
        <f t="shared" si="6"/>
        <v>52</v>
      </c>
      <c r="K141" s="11">
        <v>9679</v>
      </c>
      <c r="L141" s="58" t="s">
        <v>1121</v>
      </c>
      <c r="M141" s="8">
        <f t="shared" si="7"/>
        <v>537.24558322140717</v>
      </c>
      <c r="N141" s="7" t="str">
        <f t="shared" si="8"/>
        <v>Muito Alta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1</v>
      </c>
      <c r="G142" s="7">
        <v>5</v>
      </c>
      <c r="H142" s="7">
        <v>7</v>
      </c>
      <c r="I142" s="7">
        <v>2</v>
      </c>
      <c r="J142" s="7">
        <f t="shared" si="6"/>
        <v>15</v>
      </c>
      <c r="K142" s="11">
        <v>16109</v>
      </c>
      <c r="L142" s="58" t="s">
        <v>1121</v>
      </c>
      <c r="M142" s="8">
        <f t="shared" si="7"/>
        <v>93.115649636848971</v>
      </c>
      <c r="N142" s="7" t="str">
        <f t="shared" si="8"/>
        <v>Baixa</v>
      </c>
      <c r="O142" s="78"/>
      <c r="P142" s="78"/>
      <c r="Q142" s="78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0</v>
      </c>
      <c r="G143" s="7">
        <v>1</v>
      </c>
      <c r="H143" s="7">
        <v>0</v>
      </c>
      <c r="I143" s="7">
        <v>0</v>
      </c>
      <c r="J143" s="7">
        <f t="shared" si="6"/>
        <v>1</v>
      </c>
      <c r="K143" s="11">
        <v>5420</v>
      </c>
      <c r="L143" s="58" t="s">
        <v>1121</v>
      </c>
      <c r="M143" s="8">
        <f t="shared" si="7"/>
        <v>18.450184501845019</v>
      </c>
      <c r="N143" s="7" t="str">
        <f t="shared" si="8"/>
        <v>Baixa</v>
      </c>
      <c r="O143" s="78"/>
      <c r="P143" s="78"/>
      <c r="Q143" s="78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0</v>
      </c>
      <c r="I144" s="7">
        <v>0</v>
      </c>
      <c r="J144" s="7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5</v>
      </c>
      <c r="G145" s="7">
        <v>4</v>
      </c>
      <c r="H145" s="7">
        <v>3</v>
      </c>
      <c r="I145" s="7">
        <v>3</v>
      </c>
      <c r="J145" s="7">
        <f t="shared" si="6"/>
        <v>15</v>
      </c>
      <c r="K145" s="11">
        <v>8601</v>
      </c>
      <c r="L145" s="58" t="s">
        <v>1121</v>
      </c>
      <c r="M145" s="8">
        <f t="shared" si="7"/>
        <v>174.39832577607254</v>
      </c>
      <c r="N145" s="7" t="str">
        <f t="shared" si="8"/>
        <v>Média</v>
      </c>
      <c r="O145" s="78"/>
      <c r="P145" s="78"/>
      <c r="Q145" s="78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1</v>
      </c>
      <c r="J146" s="7">
        <f t="shared" si="6"/>
        <v>1</v>
      </c>
      <c r="K146" s="11">
        <v>9287</v>
      </c>
      <c r="L146" s="58" t="s">
        <v>1121</v>
      </c>
      <c r="M146" s="8">
        <f t="shared" si="7"/>
        <v>10.767739851405191</v>
      </c>
      <c r="N146" s="7" t="str">
        <f t="shared" si="8"/>
        <v>Baixa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1</v>
      </c>
      <c r="G147" s="7">
        <v>2</v>
      </c>
      <c r="H147" s="7">
        <v>0</v>
      </c>
      <c r="I147" s="7">
        <v>3</v>
      </c>
      <c r="J147" s="7">
        <f t="shared" si="6"/>
        <v>6</v>
      </c>
      <c r="K147" s="11">
        <v>23586</v>
      </c>
      <c r="L147" s="58" t="s">
        <v>1121</v>
      </c>
      <c r="M147" s="8">
        <f t="shared" si="7"/>
        <v>25.438819638768763</v>
      </c>
      <c r="N147" s="7" t="str">
        <f t="shared" si="8"/>
        <v>Baixa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7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0</v>
      </c>
      <c r="G149" s="7">
        <v>0</v>
      </c>
      <c r="H149" s="7">
        <v>0</v>
      </c>
      <c r="I149" s="7">
        <v>0</v>
      </c>
      <c r="J149" s="7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O149" s="78"/>
      <c r="P149" s="78"/>
      <c r="Q149" s="78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1</v>
      </c>
      <c r="J150" s="7">
        <f t="shared" si="6"/>
        <v>1</v>
      </c>
      <c r="K150" s="11">
        <v>32988</v>
      </c>
      <c r="L150" s="58" t="s">
        <v>1122</v>
      </c>
      <c r="M150" s="8">
        <f t="shared" si="7"/>
        <v>3.0314053595246757</v>
      </c>
      <c r="N150" s="7" t="str">
        <f t="shared" si="8"/>
        <v>Baixa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19</v>
      </c>
      <c r="G151" s="7">
        <v>11</v>
      </c>
      <c r="H151" s="7">
        <v>1</v>
      </c>
      <c r="I151" s="7">
        <v>0</v>
      </c>
      <c r="J151" s="7">
        <f t="shared" si="6"/>
        <v>31</v>
      </c>
      <c r="K151" s="11">
        <v>91503</v>
      </c>
      <c r="L151" s="58" t="s">
        <v>1123</v>
      </c>
      <c r="M151" s="8">
        <f t="shared" si="7"/>
        <v>33.878670644678316</v>
      </c>
      <c r="N151" s="7" t="str">
        <f t="shared" si="8"/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0</v>
      </c>
      <c r="J152" s="7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7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12</v>
      </c>
      <c r="G154" s="7">
        <v>10</v>
      </c>
      <c r="H154" s="7">
        <v>23</v>
      </c>
      <c r="I154" s="7">
        <v>17</v>
      </c>
      <c r="J154" s="7">
        <f t="shared" si="6"/>
        <v>62</v>
      </c>
      <c r="K154" s="11">
        <v>19007</v>
      </c>
      <c r="L154" s="58" t="s">
        <v>1121</v>
      </c>
      <c r="M154" s="8">
        <f t="shared" si="7"/>
        <v>326.19561214289473</v>
      </c>
      <c r="N154" s="7" t="str">
        <f t="shared" si="8"/>
        <v>Alta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7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78"/>
      <c r="P155" s="78"/>
      <c r="Q155" s="78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7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8"/>
      <c r="P156" s="78"/>
      <c r="Q156" s="78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8</v>
      </c>
      <c r="G157" s="7">
        <v>24</v>
      </c>
      <c r="H157" s="7">
        <v>28</v>
      </c>
      <c r="I157" s="7">
        <v>16</v>
      </c>
      <c r="J157" s="7">
        <f t="shared" si="6"/>
        <v>76</v>
      </c>
      <c r="K157" s="11">
        <v>11439</v>
      </c>
      <c r="L157" s="58" t="s">
        <v>1121</v>
      </c>
      <c r="M157" s="8">
        <f t="shared" si="7"/>
        <v>664.39374071160069</v>
      </c>
      <c r="N157" s="7" t="str">
        <f t="shared" si="8"/>
        <v>Muito Alta</v>
      </c>
      <c r="O157" s="78"/>
      <c r="P157" s="78"/>
      <c r="Q157" s="78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7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2</v>
      </c>
      <c r="G159" s="7">
        <v>4</v>
      </c>
      <c r="H159" s="7">
        <v>2</v>
      </c>
      <c r="I159" s="7">
        <v>2</v>
      </c>
      <c r="J159" s="7">
        <f t="shared" si="6"/>
        <v>10</v>
      </c>
      <c r="K159" s="11">
        <v>22257</v>
      </c>
      <c r="L159" s="58" t="s">
        <v>1121</v>
      </c>
      <c r="M159" s="8">
        <f t="shared" si="7"/>
        <v>44.929685042907849</v>
      </c>
      <c r="N159" s="7" t="str">
        <f t="shared" si="8"/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26</v>
      </c>
      <c r="G160" s="7">
        <v>29</v>
      </c>
      <c r="H160" s="7">
        <v>38</v>
      </c>
      <c r="I160" s="7">
        <v>16</v>
      </c>
      <c r="J160" s="7">
        <f t="shared" si="6"/>
        <v>109</v>
      </c>
      <c r="K160" s="11">
        <v>30324</v>
      </c>
      <c r="L160" s="58" t="s">
        <v>1122</v>
      </c>
      <c r="M160" s="8">
        <f t="shared" si="7"/>
        <v>359.45125972826804</v>
      </c>
      <c r="N160" s="7" t="str">
        <f t="shared" si="8"/>
        <v>Alta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0</v>
      </c>
      <c r="G161" s="7">
        <v>1</v>
      </c>
      <c r="H161" s="7">
        <v>0</v>
      </c>
      <c r="I161" s="7">
        <v>0</v>
      </c>
      <c r="J161" s="7">
        <f t="shared" si="6"/>
        <v>1</v>
      </c>
      <c r="K161" s="11">
        <v>21180</v>
      </c>
      <c r="L161" s="58" t="s">
        <v>1121</v>
      </c>
      <c r="M161" s="8">
        <f t="shared" si="7"/>
        <v>4.7214353163361658</v>
      </c>
      <c r="N161" s="7" t="str">
        <f t="shared" si="8"/>
        <v>Baixa</v>
      </c>
      <c r="O161" s="78"/>
      <c r="P161" s="78"/>
      <c r="Q161" s="78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1</v>
      </c>
      <c r="G162" s="7">
        <v>3</v>
      </c>
      <c r="H162" s="7">
        <v>3</v>
      </c>
      <c r="I162" s="7">
        <v>3</v>
      </c>
      <c r="J162" s="7">
        <f t="shared" si="6"/>
        <v>10</v>
      </c>
      <c r="K162" s="11">
        <v>19144</v>
      </c>
      <c r="L162" s="58" t="s">
        <v>1121</v>
      </c>
      <c r="M162" s="8">
        <f t="shared" si="7"/>
        <v>52.235687421646467</v>
      </c>
      <c r="N162" s="7" t="str">
        <f t="shared" si="8"/>
        <v>Baixa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0</v>
      </c>
      <c r="G163" s="7">
        <v>2</v>
      </c>
      <c r="H163" s="7">
        <v>1</v>
      </c>
      <c r="I163" s="7">
        <v>0</v>
      </c>
      <c r="J163" s="7">
        <f t="shared" si="6"/>
        <v>3</v>
      </c>
      <c r="K163" s="11">
        <v>9986</v>
      </c>
      <c r="L163" s="58" t="s">
        <v>1121</v>
      </c>
      <c r="M163" s="8">
        <f t="shared" si="7"/>
        <v>30.042058882435409</v>
      </c>
      <c r="N163" s="7" t="str">
        <f t="shared" si="8"/>
        <v>Baixa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7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7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7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7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O167" s="78"/>
      <c r="P167" s="78"/>
      <c r="Q167" s="78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7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8"/>
      <c r="P168" s="78"/>
      <c r="Q168" s="78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38</v>
      </c>
      <c r="G169" s="7">
        <v>39</v>
      </c>
      <c r="H169" s="7">
        <v>31</v>
      </c>
      <c r="I169" s="7">
        <v>51</v>
      </c>
      <c r="J169" s="7">
        <f t="shared" si="6"/>
        <v>159</v>
      </c>
      <c r="K169" s="11">
        <v>17739</v>
      </c>
      <c r="L169" s="58" t="s">
        <v>1121</v>
      </c>
      <c r="M169" s="8">
        <f t="shared" si="7"/>
        <v>896.33012007441221</v>
      </c>
      <c r="N169" s="7" t="str">
        <f t="shared" si="8"/>
        <v>Muito Alta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24</v>
      </c>
      <c r="G170" s="7">
        <v>13</v>
      </c>
      <c r="H170" s="7">
        <v>29</v>
      </c>
      <c r="I170" s="7">
        <v>45</v>
      </c>
      <c r="J170" s="7">
        <f t="shared" si="6"/>
        <v>111</v>
      </c>
      <c r="K170" s="11">
        <v>74691</v>
      </c>
      <c r="L170" s="58" t="s">
        <v>1123</v>
      </c>
      <c r="M170" s="8">
        <f t="shared" si="7"/>
        <v>148.61228260432983</v>
      </c>
      <c r="N170" s="7" t="str">
        <f t="shared" si="8"/>
        <v>Média</v>
      </c>
      <c r="O170" s="78"/>
      <c r="P170" s="78"/>
      <c r="Q170" s="78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1</v>
      </c>
      <c r="H171" s="7">
        <v>0</v>
      </c>
      <c r="I171" s="7">
        <v>0</v>
      </c>
      <c r="J171" s="7">
        <f t="shared" si="6"/>
        <v>1</v>
      </c>
      <c r="K171" s="11">
        <v>5330</v>
      </c>
      <c r="L171" s="58" t="s">
        <v>1121</v>
      </c>
      <c r="M171" s="8">
        <f t="shared" si="7"/>
        <v>18.761726078799249</v>
      </c>
      <c r="N171" s="7" t="str">
        <f t="shared" si="8"/>
        <v>Baixa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7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5</v>
      </c>
      <c r="G173" s="7">
        <v>1</v>
      </c>
      <c r="H173" s="7">
        <v>1</v>
      </c>
      <c r="I173" s="7">
        <v>3</v>
      </c>
      <c r="J173" s="7">
        <f t="shared" si="6"/>
        <v>10</v>
      </c>
      <c r="K173" s="11">
        <v>6366</v>
      </c>
      <c r="L173" s="58" t="s">
        <v>1121</v>
      </c>
      <c r="M173" s="8">
        <f t="shared" si="7"/>
        <v>157.08451146716934</v>
      </c>
      <c r="N173" s="7" t="str">
        <f t="shared" si="8"/>
        <v>Média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7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5</v>
      </c>
      <c r="G175" s="7">
        <v>1</v>
      </c>
      <c r="H175" s="7">
        <v>7</v>
      </c>
      <c r="I175" s="7">
        <v>9</v>
      </c>
      <c r="J175" s="7">
        <f t="shared" si="6"/>
        <v>22</v>
      </c>
      <c r="K175" s="11">
        <v>21703</v>
      </c>
      <c r="L175" s="58" t="s">
        <v>1121</v>
      </c>
      <c r="M175" s="8">
        <f t="shared" si="7"/>
        <v>101.36847440446022</v>
      </c>
      <c r="N175" s="7" t="str">
        <f t="shared" si="8"/>
        <v>Média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7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11</v>
      </c>
      <c r="G177" s="7">
        <v>7</v>
      </c>
      <c r="H177" s="7">
        <v>12</v>
      </c>
      <c r="I177" s="7">
        <v>7</v>
      </c>
      <c r="J177" s="7">
        <f t="shared" si="6"/>
        <v>37</v>
      </c>
      <c r="K177" s="11">
        <v>7017</v>
      </c>
      <c r="L177" s="58" t="s">
        <v>1121</v>
      </c>
      <c r="M177" s="8">
        <f t="shared" si="7"/>
        <v>527.29086504204076</v>
      </c>
      <c r="N177" s="7" t="str">
        <f t="shared" si="8"/>
        <v>Muito Alta</v>
      </c>
      <c r="O177" s="78"/>
      <c r="P177" s="78"/>
      <c r="Q177" s="78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14</v>
      </c>
      <c r="G178" s="7">
        <v>11</v>
      </c>
      <c r="H178" s="7">
        <v>16</v>
      </c>
      <c r="I178" s="7">
        <v>19</v>
      </c>
      <c r="J178" s="7">
        <f t="shared" si="6"/>
        <v>60</v>
      </c>
      <c r="K178" s="11">
        <v>10425</v>
      </c>
      <c r="L178" s="58" t="s">
        <v>1121</v>
      </c>
      <c r="M178" s="8">
        <f t="shared" si="7"/>
        <v>575.5395683453238</v>
      </c>
      <c r="N178" s="7" t="str">
        <f t="shared" si="8"/>
        <v>Muito Alta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7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7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20</v>
      </c>
      <c r="G181" s="7">
        <v>7</v>
      </c>
      <c r="H181" s="7">
        <v>25</v>
      </c>
      <c r="I181" s="7">
        <v>21</v>
      </c>
      <c r="J181" s="7">
        <f t="shared" si="6"/>
        <v>73</v>
      </c>
      <c r="K181" s="11">
        <v>15368</v>
      </c>
      <c r="L181" s="58" t="s">
        <v>1121</v>
      </c>
      <c r="M181" s="8">
        <f t="shared" si="7"/>
        <v>475.01301405517961</v>
      </c>
      <c r="N181" s="7" t="str">
        <f t="shared" si="8"/>
        <v>Alta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13</v>
      </c>
      <c r="G182" s="7">
        <v>8</v>
      </c>
      <c r="H182" s="7">
        <v>18</v>
      </c>
      <c r="I182" s="7">
        <v>25</v>
      </c>
      <c r="J182" s="7">
        <f t="shared" si="6"/>
        <v>64</v>
      </c>
      <c r="K182" s="11">
        <v>13397</v>
      </c>
      <c r="L182" s="58" t="s">
        <v>1121</v>
      </c>
      <c r="M182" s="8">
        <f t="shared" si="7"/>
        <v>477.71889228931855</v>
      </c>
      <c r="N182" s="7" t="str">
        <f t="shared" si="8"/>
        <v>Alta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7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7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78"/>
      <c r="P184" s="78"/>
      <c r="Q184" s="78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2</v>
      </c>
      <c r="G185" s="7">
        <v>0</v>
      </c>
      <c r="H185" s="7">
        <v>0</v>
      </c>
      <c r="I185" s="7">
        <v>1</v>
      </c>
      <c r="J185" s="7">
        <f t="shared" si="6"/>
        <v>3</v>
      </c>
      <c r="K185" s="11">
        <v>4810</v>
      </c>
      <c r="L185" s="58" t="s">
        <v>1121</v>
      </c>
      <c r="M185" s="8">
        <f t="shared" si="7"/>
        <v>62.370062370062371</v>
      </c>
      <c r="N185" s="7" t="str">
        <f t="shared" si="8"/>
        <v>Baixa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0</v>
      </c>
      <c r="G186" s="7">
        <v>1</v>
      </c>
      <c r="H186" s="7">
        <v>1</v>
      </c>
      <c r="I186" s="7">
        <v>0</v>
      </c>
      <c r="J186" s="7">
        <f t="shared" si="6"/>
        <v>2</v>
      </c>
      <c r="K186" s="11">
        <v>7590</v>
      </c>
      <c r="L186" s="58" t="s">
        <v>1121</v>
      </c>
      <c r="M186" s="8">
        <f t="shared" si="7"/>
        <v>26.350461133069828</v>
      </c>
      <c r="N186" s="7" t="str">
        <f t="shared" si="8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2</v>
      </c>
      <c r="G187" s="7">
        <v>1</v>
      </c>
      <c r="H187" s="7">
        <v>4</v>
      </c>
      <c r="I187" s="7">
        <v>1</v>
      </c>
      <c r="J187" s="7">
        <f t="shared" si="6"/>
        <v>8</v>
      </c>
      <c r="K187" s="11">
        <v>28366</v>
      </c>
      <c r="L187" s="58" t="s">
        <v>1122</v>
      </c>
      <c r="M187" s="8">
        <f t="shared" si="7"/>
        <v>28.202777973630401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1</v>
      </c>
      <c r="I188" s="7">
        <v>0</v>
      </c>
      <c r="J188" s="7">
        <f t="shared" si="6"/>
        <v>1</v>
      </c>
      <c r="K188" s="11">
        <v>7517</v>
      </c>
      <c r="L188" s="58" t="s">
        <v>1121</v>
      </c>
      <c r="M188" s="8">
        <f t="shared" si="7"/>
        <v>13.303179459890915</v>
      </c>
      <c r="N188" s="7" t="str">
        <f t="shared" si="8"/>
        <v>Baixa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7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0</v>
      </c>
      <c r="G190" s="7">
        <v>1</v>
      </c>
      <c r="H190" s="7">
        <v>0</v>
      </c>
      <c r="I190" s="7">
        <v>0</v>
      </c>
      <c r="J190" s="7">
        <f t="shared" si="6"/>
        <v>1</v>
      </c>
      <c r="K190" s="11">
        <v>3103</v>
      </c>
      <c r="L190" s="58" t="s">
        <v>1121</v>
      </c>
      <c r="M190" s="8">
        <f t="shared" si="7"/>
        <v>32.22687721559781</v>
      </c>
      <c r="N190" s="7" t="str">
        <f t="shared" si="8"/>
        <v>Baixa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7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O191" s="78"/>
      <c r="P191" s="78"/>
      <c r="Q191" s="78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1</v>
      </c>
      <c r="H192" s="7">
        <v>0</v>
      </c>
      <c r="I192" s="7">
        <v>2</v>
      </c>
      <c r="J192" s="7">
        <f t="shared" si="6"/>
        <v>3</v>
      </c>
      <c r="K192" s="11">
        <v>10261</v>
      </c>
      <c r="L192" s="58" t="s">
        <v>1121</v>
      </c>
      <c r="M192" s="8">
        <f t="shared" si="7"/>
        <v>29.236916479875255</v>
      </c>
      <c r="N192" s="7" t="str">
        <f t="shared" si="8"/>
        <v>Baixa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7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78"/>
      <c r="P193" s="78"/>
      <c r="Q193" s="78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0</v>
      </c>
      <c r="G194" s="7">
        <v>3</v>
      </c>
      <c r="H194" s="7">
        <v>1</v>
      </c>
      <c r="I194" s="7">
        <v>1</v>
      </c>
      <c r="J194" s="7">
        <f t="shared" si="6"/>
        <v>5</v>
      </c>
      <c r="K194" s="11">
        <v>27425</v>
      </c>
      <c r="L194" s="58" t="s">
        <v>1122</v>
      </c>
      <c r="M194" s="8">
        <f t="shared" si="7"/>
        <v>18.23154056517776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7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1</v>
      </c>
      <c r="J196" s="7">
        <f t="shared" si="6"/>
        <v>1</v>
      </c>
      <c r="K196" s="11">
        <v>4570</v>
      </c>
      <c r="L196" s="58" t="s">
        <v>1121</v>
      </c>
      <c r="M196" s="8">
        <f t="shared" si="7"/>
        <v>21.881838074398249</v>
      </c>
      <c r="N196" s="7" t="str">
        <f t="shared" si="8"/>
        <v>Baixa</v>
      </c>
      <c r="O196" s="78"/>
      <c r="P196" s="78"/>
      <c r="Q196" s="78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1</v>
      </c>
      <c r="G197" s="7">
        <v>1</v>
      </c>
      <c r="H197" s="7">
        <v>1</v>
      </c>
      <c r="I197" s="7">
        <v>0</v>
      </c>
      <c r="J197" s="7">
        <f t="shared" ref="J197:J260" si="9">SUM(F197:I197)</f>
        <v>3</v>
      </c>
      <c r="K197" s="11">
        <v>17641</v>
      </c>
      <c r="L197" s="58" t="s">
        <v>1121</v>
      </c>
      <c r="M197" s="8">
        <f t="shared" ref="M197:M260" si="10">(J197/K197)*100000</f>
        <v>17.005838671277136</v>
      </c>
      <c r="N197" s="7" t="str">
        <f t="shared" si="8"/>
        <v>Baixa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1</v>
      </c>
      <c r="G198" s="7">
        <v>1</v>
      </c>
      <c r="H198" s="7">
        <v>3</v>
      </c>
      <c r="I198" s="7">
        <v>0</v>
      </c>
      <c r="J198" s="7">
        <f t="shared" si="9"/>
        <v>5</v>
      </c>
      <c r="K198" s="11">
        <v>5480</v>
      </c>
      <c r="L198" s="58" t="s">
        <v>1121</v>
      </c>
      <c r="M198" s="8">
        <f t="shared" si="10"/>
        <v>91.240875912408754</v>
      </c>
      <c r="N198" s="7" t="str">
        <f t="shared" ref="N198:N261" si="11">IF(M198=0,"Silencioso",IF(AND(M198&gt;0,M198&lt;100),"Baixa",IF(AND(M198&gt;=100,M198&lt;300),"Média",IF(AND(M198&gt;=300,M198&lt;500),"Alta",IF(M198&gt;=500,"Muito Alta","Avaliar")))))</f>
        <v>Baixa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7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2</v>
      </c>
      <c r="G200" s="7">
        <v>5</v>
      </c>
      <c r="H200" s="7">
        <v>13</v>
      </c>
      <c r="I200" s="7">
        <v>16</v>
      </c>
      <c r="J200" s="7">
        <f t="shared" si="9"/>
        <v>36</v>
      </c>
      <c r="K200" s="11">
        <v>11525</v>
      </c>
      <c r="L200" s="58" t="s">
        <v>1121</v>
      </c>
      <c r="M200" s="8">
        <f t="shared" si="10"/>
        <v>312.36442516268983</v>
      </c>
      <c r="N200" s="7" t="str">
        <f t="shared" si="11"/>
        <v>Alta</v>
      </c>
      <c r="O200" s="78"/>
      <c r="P200" s="78"/>
      <c r="Q200" s="78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1</v>
      </c>
      <c r="G201" s="7">
        <v>0</v>
      </c>
      <c r="H201" s="7">
        <v>0</v>
      </c>
      <c r="I201" s="7">
        <v>0</v>
      </c>
      <c r="J201" s="7">
        <f t="shared" si="9"/>
        <v>1</v>
      </c>
      <c r="K201" s="11">
        <v>7595</v>
      </c>
      <c r="L201" s="58" t="s">
        <v>1121</v>
      </c>
      <c r="M201" s="8">
        <f t="shared" si="10"/>
        <v>13.166556945358787</v>
      </c>
      <c r="N201" s="7" t="str">
        <f t="shared" si="11"/>
        <v>Baixa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0</v>
      </c>
      <c r="G202" s="7">
        <v>2</v>
      </c>
      <c r="H202" s="7">
        <v>0</v>
      </c>
      <c r="I202" s="7">
        <v>0</v>
      </c>
      <c r="J202" s="7">
        <f t="shared" si="9"/>
        <v>2</v>
      </c>
      <c r="K202" s="11">
        <v>6657</v>
      </c>
      <c r="L202" s="58" t="s">
        <v>1121</v>
      </c>
      <c r="M202" s="8">
        <f t="shared" si="10"/>
        <v>30.043563166591557</v>
      </c>
      <c r="N202" s="7" t="str">
        <f t="shared" si="11"/>
        <v>Baixa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1</v>
      </c>
      <c r="I203" s="7">
        <v>0</v>
      </c>
      <c r="J203" s="7">
        <f t="shared" si="9"/>
        <v>1</v>
      </c>
      <c r="K203" s="11">
        <v>11813</v>
      </c>
      <c r="L203" s="58" t="s">
        <v>1121</v>
      </c>
      <c r="M203" s="8">
        <f t="shared" si="10"/>
        <v>8.4652501481418767</v>
      </c>
      <c r="N203" s="7" t="str">
        <f t="shared" si="11"/>
        <v>Baixa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1</v>
      </c>
      <c r="G204" s="7">
        <v>0</v>
      </c>
      <c r="H204" s="7">
        <v>2</v>
      </c>
      <c r="I204" s="7">
        <v>2</v>
      </c>
      <c r="J204" s="7">
        <f t="shared" si="9"/>
        <v>5</v>
      </c>
      <c r="K204" s="11">
        <v>54196</v>
      </c>
      <c r="L204" s="58" t="s">
        <v>1122</v>
      </c>
      <c r="M204" s="8">
        <f t="shared" si="10"/>
        <v>9.2257731197874371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7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8"/>
      <c r="P205" s="78"/>
      <c r="Q205" s="78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4</v>
      </c>
      <c r="G206" s="7">
        <v>1</v>
      </c>
      <c r="H206" s="7">
        <v>2</v>
      </c>
      <c r="I206" s="7">
        <v>0</v>
      </c>
      <c r="J206" s="7">
        <f t="shared" si="9"/>
        <v>7</v>
      </c>
      <c r="K206" s="11">
        <v>6908</v>
      </c>
      <c r="L206" s="58" t="s">
        <v>1121</v>
      </c>
      <c r="M206" s="8">
        <f t="shared" si="10"/>
        <v>101.3317892298784</v>
      </c>
      <c r="N206" s="7" t="str">
        <f t="shared" si="11"/>
        <v>Média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1</v>
      </c>
      <c r="G207" s="7">
        <v>0</v>
      </c>
      <c r="H207" s="7">
        <v>0</v>
      </c>
      <c r="I207" s="7">
        <v>0</v>
      </c>
      <c r="J207" s="7">
        <f t="shared" si="9"/>
        <v>1</v>
      </c>
      <c r="K207" s="11">
        <v>127539</v>
      </c>
      <c r="L207" s="58" t="s">
        <v>1124</v>
      </c>
      <c r="M207" s="8">
        <f t="shared" si="10"/>
        <v>0.78407389112349957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9</v>
      </c>
      <c r="G208" s="7">
        <v>11</v>
      </c>
      <c r="H208" s="7">
        <v>8</v>
      </c>
      <c r="I208" s="7">
        <v>2</v>
      </c>
      <c r="J208" s="7">
        <f t="shared" si="9"/>
        <v>30</v>
      </c>
      <c r="K208" s="11">
        <v>22892</v>
      </c>
      <c r="L208" s="58" t="s">
        <v>1121</v>
      </c>
      <c r="M208" s="8">
        <f t="shared" si="10"/>
        <v>131.05014852350166</v>
      </c>
      <c r="N208" s="7" t="str">
        <f t="shared" si="11"/>
        <v>Média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7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79</v>
      </c>
      <c r="G210" s="7">
        <v>44</v>
      </c>
      <c r="H210" s="7">
        <v>44</v>
      </c>
      <c r="I210" s="7">
        <v>32</v>
      </c>
      <c r="J210" s="7">
        <f t="shared" si="9"/>
        <v>199</v>
      </c>
      <c r="K210" s="11">
        <v>659070</v>
      </c>
      <c r="L210" s="58" t="s">
        <v>1125</v>
      </c>
      <c r="M210" s="8">
        <f t="shared" si="10"/>
        <v>30.194061328842157</v>
      </c>
      <c r="N210" s="7" t="str">
        <f t="shared" si="11"/>
        <v>Baixa</v>
      </c>
      <c r="O210" s="78"/>
      <c r="P210" s="78"/>
      <c r="Q210" s="78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7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7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8</v>
      </c>
      <c r="G213" s="7">
        <v>3</v>
      </c>
      <c r="H213" s="7">
        <v>1</v>
      </c>
      <c r="I213" s="7">
        <v>2</v>
      </c>
      <c r="J213" s="7">
        <f t="shared" si="9"/>
        <v>14</v>
      </c>
      <c r="K213" s="11">
        <v>8883</v>
      </c>
      <c r="L213" s="58" t="s">
        <v>1121</v>
      </c>
      <c r="M213" s="8">
        <f t="shared" si="10"/>
        <v>157.60441292356188</v>
      </c>
      <c r="N213" s="7" t="str">
        <f t="shared" si="11"/>
        <v>Média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1</v>
      </c>
      <c r="G214" s="7">
        <v>0</v>
      </c>
      <c r="H214" s="7">
        <v>1</v>
      </c>
      <c r="I214" s="7">
        <v>4</v>
      </c>
      <c r="J214" s="7">
        <f t="shared" si="9"/>
        <v>6</v>
      </c>
      <c r="K214" s="11">
        <v>3534</v>
      </c>
      <c r="L214" s="58" t="s">
        <v>1121</v>
      </c>
      <c r="M214" s="8">
        <f t="shared" si="10"/>
        <v>169.7792869269949</v>
      </c>
      <c r="N214" s="7" t="str">
        <f t="shared" si="11"/>
        <v>Média</v>
      </c>
      <c r="O214" s="78"/>
      <c r="P214" s="78"/>
      <c r="Q214" s="78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3</v>
      </c>
      <c r="G215" s="7">
        <v>0</v>
      </c>
      <c r="H215" s="7">
        <v>0</v>
      </c>
      <c r="I215" s="7">
        <v>0</v>
      </c>
      <c r="J215" s="7">
        <f t="shared" si="9"/>
        <v>3</v>
      </c>
      <c r="K215" s="11">
        <v>23797</v>
      </c>
      <c r="L215" s="58" t="s">
        <v>1121</v>
      </c>
      <c r="M215" s="8">
        <f t="shared" si="10"/>
        <v>12.606631087952263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10</v>
      </c>
      <c r="G216" s="7">
        <v>14</v>
      </c>
      <c r="H216" s="7">
        <v>7</v>
      </c>
      <c r="I216" s="7">
        <v>3</v>
      </c>
      <c r="J216" s="7">
        <f t="shared" si="9"/>
        <v>34</v>
      </c>
      <c r="K216" s="11">
        <v>10040</v>
      </c>
      <c r="L216" s="58" t="s">
        <v>1121</v>
      </c>
      <c r="M216" s="8">
        <f t="shared" si="10"/>
        <v>338.64541832669323</v>
      </c>
      <c r="N216" s="7" t="str">
        <f t="shared" si="11"/>
        <v>Alta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8</v>
      </c>
      <c r="G217" s="7">
        <v>3</v>
      </c>
      <c r="H217" s="7">
        <v>6</v>
      </c>
      <c r="I217" s="7">
        <v>3</v>
      </c>
      <c r="J217" s="7">
        <f t="shared" si="9"/>
        <v>20</v>
      </c>
      <c r="K217" s="11">
        <v>27982</v>
      </c>
      <c r="L217" s="58" t="s">
        <v>1122</v>
      </c>
      <c r="M217" s="8">
        <f t="shared" si="10"/>
        <v>71.474519333857472</v>
      </c>
      <c r="N217" s="7" t="str">
        <f t="shared" si="11"/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25</v>
      </c>
      <c r="G218" s="7">
        <v>32</v>
      </c>
      <c r="H218" s="7">
        <v>28</v>
      </c>
      <c r="I218" s="7">
        <v>27</v>
      </c>
      <c r="J218" s="7">
        <f t="shared" si="9"/>
        <v>112</v>
      </c>
      <c r="K218" s="11">
        <v>109405</v>
      </c>
      <c r="L218" s="58" t="s">
        <v>1124</v>
      </c>
      <c r="M218" s="8">
        <f t="shared" si="10"/>
        <v>102.37192084456834</v>
      </c>
      <c r="N218" s="7" t="str">
        <f t="shared" si="11"/>
        <v>Média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2</v>
      </c>
      <c r="H219" s="7">
        <v>1</v>
      </c>
      <c r="I219" s="7">
        <v>0</v>
      </c>
      <c r="J219" s="7">
        <f t="shared" si="9"/>
        <v>3</v>
      </c>
      <c r="K219" s="11">
        <v>9228</v>
      </c>
      <c r="L219" s="58" t="s">
        <v>1121</v>
      </c>
      <c r="M219" s="8">
        <f t="shared" si="10"/>
        <v>32.509752925877763</v>
      </c>
      <c r="N219" s="7" t="str">
        <f t="shared" si="11"/>
        <v>Baixa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1</v>
      </c>
      <c r="H220" s="7">
        <v>0</v>
      </c>
      <c r="I220" s="7">
        <v>0</v>
      </c>
      <c r="J220" s="7">
        <f t="shared" si="9"/>
        <v>1</v>
      </c>
      <c r="K220" s="11">
        <v>3080</v>
      </c>
      <c r="L220" s="58" t="s">
        <v>1121</v>
      </c>
      <c r="M220" s="8">
        <f t="shared" si="10"/>
        <v>32.467532467532465</v>
      </c>
      <c r="N220" s="7" t="str">
        <f t="shared" si="11"/>
        <v>Baixa</v>
      </c>
      <c r="O220" s="78"/>
      <c r="P220" s="78"/>
      <c r="Q220" s="78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7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7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7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0</v>
      </c>
      <c r="G224" s="7">
        <v>2</v>
      </c>
      <c r="H224" s="7">
        <v>1</v>
      </c>
      <c r="I224" s="7">
        <v>3</v>
      </c>
      <c r="J224" s="7">
        <f t="shared" si="9"/>
        <v>6</v>
      </c>
      <c r="K224" s="11">
        <v>6290</v>
      </c>
      <c r="L224" s="58" t="s">
        <v>1121</v>
      </c>
      <c r="M224" s="8">
        <f t="shared" si="10"/>
        <v>95.389507154213035</v>
      </c>
      <c r="N224" s="7" t="str">
        <f t="shared" si="11"/>
        <v>Baixa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1</v>
      </c>
      <c r="G225" s="7">
        <v>1</v>
      </c>
      <c r="H225" s="7">
        <v>3</v>
      </c>
      <c r="I225" s="7">
        <v>3</v>
      </c>
      <c r="J225" s="7">
        <f t="shared" si="9"/>
        <v>8</v>
      </c>
      <c r="K225" s="11">
        <v>2814</v>
      </c>
      <c r="L225" s="58" t="s">
        <v>1121</v>
      </c>
      <c r="M225" s="8">
        <f t="shared" si="10"/>
        <v>284.29282160625445</v>
      </c>
      <c r="N225" s="7" t="str">
        <f t="shared" si="11"/>
        <v>Média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1</v>
      </c>
      <c r="G226" s="7">
        <v>0</v>
      </c>
      <c r="H226" s="7">
        <v>0</v>
      </c>
      <c r="I226" s="7">
        <v>0</v>
      </c>
      <c r="J226" s="7">
        <f t="shared" si="9"/>
        <v>1</v>
      </c>
      <c r="K226" s="11">
        <v>4396</v>
      </c>
      <c r="L226" s="58" t="s">
        <v>1121</v>
      </c>
      <c r="M226" s="8">
        <f t="shared" si="10"/>
        <v>22.747952684258419</v>
      </c>
      <c r="N226" s="7" t="str">
        <f t="shared" si="11"/>
        <v>Baixa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2</v>
      </c>
      <c r="G227" s="7">
        <v>5</v>
      </c>
      <c r="H227" s="7">
        <v>5</v>
      </c>
      <c r="I227" s="7">
        <v>10</v>
      </c>
      <c r="J227" s="7">
        <f t="shared" si="9"/>
        <v>22</v>
      </c>
      <c r="K227" s="11">
        <v>6646</v>
      </c>
      <c r="L227" s="58" t="s">
        <v>1121</v>
      </c>
      <c r="M227" s="8">
        <f t="shared" si="10"/>
        <v>331.02618116160096</v>
      </c>
      <c r="N227" s="7" t="str">
        <f t="shared" si="11"/>
        <v>Alta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5</v>
      </c>
      <c r="G228" s="7">
        <v>3</v>
      </c>
      <c r="H228" s="7">
        <v>6</v>
      </c>
      <c r="I228" s="7">
        <v>4</v>
      </c>
      <c r="J228" s="7">
        <f t="shared" si="9"/>
        <v>18</v>
      </c>
      <c r="K228" s="11">
        <v>12660</v>
      </c>
      <c r="L228" s="58" t="s">
        <v>1121</v>
      </c>
      <c r="M228" s="8">
        <f t="shared" si="10"/>
        <v>142.18009478672985</v>
      </c>
      <c r="N228" s="7" t="str">
        <f t="shared" si="11"/>
        <v>Média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7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7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7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7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7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78"/>
      <c r="P233" s="78"/>
      <c r="Q233" s="78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7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3</v>
      </c>
      <c r="I235" s="7">
        <v>3</v>
      </c>
      <c r="J235" s="7">
        <f t="shared" si="9"/>
        <v>6</v>
      </c>
      <c r="K235" s="11">
        <v>4960</v>
      </c>
      <c r="L235" s="58" t="s">
        <v>1121</v>
      </c>
      <c r="M235" s="8">
        <f t="shared" si="10"/>
        <v>120.96774193548387</v>
      </c>
      <c r="N235" s="7" t="str">
        <f t="shared" si="11"/>
        <v>Média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7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O236" s="78"/>
      <c r="P236" s="78"/>
      <c r="Q236" s="78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3</v>
      </c>
      <c r="G237" s="7">
        <v>0</v>
      </c>
      <c r="H237" s="7">
        <v>1</v>
      </c>
      <c r="I237" s="7">
        <v>1</v>
      </c>
      <c r="J237" s="7">
        <f t="shared" si="9"/>
        <v>5</v>
      </c>
      <c r="K237" s="11">
        <v>79625</v>
      </c>
      <c r="L237" s="58" t="s">
        <v>1123</v>
      </c>
      <c r="M237" s="8">
        <f t="shared" si="10"/>
        <v>6.2794348508634217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1</v>
      </c>
      <c r="G238" s="7">
        <v>1</v>
      </c>
      <c r="H238" s="7">
        <v>1</v>
      </c>
      <c r="I238" s="7">
        <v>0</v>
      </c>
      <c r="J238" s="7">
        <f t="shared" si="9"/>
        <v>3</v>
      </c>
      <c r="K238" s="11">
        <v>5399</v>
      </c>
      <c r="L238" s="58" t="s">
        <v>1121</v>
      </c>
      <c r="M238" s="8">
        <f t="shared" si="10"/>
        <v>55.565845526949431</v>
      </c>
      <c r="N238" s="7" t="str">
        <f t="shared" si="11"/>
        <v>Baixa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7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1</v>
      </c>
      <c r="G240" s="7">
        <v>0</v>
      </c>
      <c r="H240" s="7">
        <v>0</v>
      </c>
      <c r="I240" s="7">
        <v>0</v>
      </c>
      <c r="J240" s="7">
        <f t="shared" si="9"/>
        <v>1</v>
      </c>
      <c r="K240" s="11">
        <v>7098</v>
      </c>
      <c r="L240" s="58" t="s">
        <v>1121</v>
      </c>
      <c r="M240" s="8">
        <f t="shared" si="10"/>
        <v>14.088475626937164</v>
      </c>
      <c r="N240" s="7" t="str">
        <f t="shared" si="11"/>
        <v>Baixa</v>
      </c>
      <c r="O240" s="74"/>
      <c r="P240" s="78"/>
      <c r="Q240" s="78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2</v>
      </c>
      <c r="G241" s="7">
        <v>2</v>
      </c>
      <c r="H241" s="7">
        <v>0</v>
      </c>
      <c r="I241" s="7">
        <v>0</v>
      </c>
      <c r="J241" s="7">
        <f t="shared" si="9"/>
        <v>4</v>
      </c>
      <c r="K241" s="11">
        <v>10291</v>
      </c>
      <c r="L241" s="58" t="s">
        <v>1121</v>
      </c>
      <c r="M241" s="8">
        <f t="shared" si="10"/>
        <v>38.868914585560198</v>
      </c>
      <c r="N241" s="7" t="str">
        <f t="shared" si="11"/>
        <v>Baixa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7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7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7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8</v>
      </c>
      <c r="G245" s="7">
        <v>17</v>
      </c>
      <c r="H245" s="7">
        <v>8</v>
      </c>
      <c r="I245" s="7">
        <v>5</v>
      </c>
      <c r="J245" s="7">
        <f t="shared" si="9"/>
        <v>38</v>
      </c>
      <c r="K245" s="11">
        <v>47617</v>
      </c>
      <c r="L245" s="58" t="s">
        <v>1122</v>
      </c>
      <c r="M245" s="8">
        <f t="shared" si="10"/>
        <v>79.803431547556542</v>
      </c>
      <c r="N245" s="7" t="str">
        <f t="shared" si="11"/>
        <v>Baixa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7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3</v>
      </c>
      <c r="G247" s="7">
        <v>2</v>
      </c>
      <c r="H247" s="7">
        <v>6</v>
      </c>
      <c r="I247" s="7">
        <v>0</v>
      </c>
      <c r="J247" s="7">
        <f t="shared" si="9"/>
        <v>11</v>
      </c>
      <c r="K247" s="11">
        <v>7852</v>
      </c>
      <c r="L247" s="58" t="s">
        <v>1121</v>
      </c>
      <c r="M247" s="8">
        <f t="shared" si="10"/>
        <v>140.09169638308711</v>
      </c>
      <c r="N247" s="7" t="str">
        <f t="shared" si="11"/>
        <v>Média</v>
      </c>
      <c r="O247" s="10"/>
      <c r="P247" s="10"/>
      <c r="Q247" s="10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7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7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1</v>
      </c>
      <c r="G250" s="7">
        <v>4</v>
      </c>
      <c r="H250" s="7">
        <v>6</v>
      </c>
      <c r="I250" s="7">
        <v>7</v>
      </c>
      <c r="J250" s="7">
        <f t="shared" si="9"/>
        <v>18</v>
      </c>
      <c r="K250" s="11">
        <v>4984</v>
      </c>
      <c r="L250" s="58" t="s">
        <v>1121</v>
      </c>
      <c r="M250" s="8">
        <f t="shared" si="10"/>
        <v>361.15569823434993</v>
      </c>
      <c r="N250" s="7" t="str">
        <f t="shared" si="11"/>
        <v>Alta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2</v>
      </c>
      <c r="G251" s="7">
        <v>6</v>
      </c>
      <c r="H251" s="7">
        <v>7</v>
      </c>
      <c r="I251" s="7">
        <v>7</v>
      </c>
      <c r="J251" s="7">
        <f t="shared" si="9"/>
        <v>22</v>
      </c>
      <c r="K251" s="11">
        <v>7527</v>
      </c>
      <c r="L251" s="58" t="s">
        <v>1121</v>
      </c>
      <c r="M251" s="8">
        <f t="shared" si="10"/>
        <v>292.28112129666533</v>
      </c>
      <c r="N251" s="7" t="str">
        <f t="shared" si="11"/>
        <v>Média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32</v>
      </c>
      <c r="G252" s="7">
        <v>33</v>
      </c>
      <c r="H252" s="7">
        <v>35</v>
      </c>
      <c r="I252" s="7">
        <v>25</v>
      </c>
      <c r="J252" s="7">
        <f t="shared" si="9"/>
        <v>125</v>
      </c>
      <c r="K252" s="11">
        <v>235977</v>
      </c>
      <c r="L252" s="58" t="s">
        <v>1124</v>
      </c>
      <c r="M252" s="8">
        <f t="shared" si="10"/>
        <v>52.971264148624648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1</v>
      </c>
      <c r="G253" s="7">
        <v>0</v>
      </c>
      <c r="H253" s="7">
        <v>0</v>
      </c>
      <c r="I253" s="7">
        <v>1</v>
      </c>
      <c r="J253" s="7">
        <f t="shared" si="9"/>
        <v>2</v>
      </c>
      <c r="K253" s="11">
        <v>6702</v>
      </c>
      <c r="L253" s="58" t="s">
        <v>1121</v>
      </c>
      <c r="M253" s="8">
        <f t="shared" si="10"/>
        <v>29.841838257236649</v>
      </c>
      <c r="N253" s="7" t="str">
        <f t="shared" si="11"/>
        <v>Baixa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0</v>
      </c>
      <c r="I254" s="7">
        <v>0</v>
      </c>
      <c r="J254" s="7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7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4</v>
      </c>
      <c r="G256" s="7">
        <v>9</v>
      </c>
      <c r="H256" s="7">
        <v>4</v>
      </c>
      <c r="I256" s="7">
        <v>8</v>
      </c>
      <c r="J256" s="7">
        <f t="shared" si="9"/>
        <v>25</v>
      </c>
      <c r="K256" s="11">
        <v>3699</v>
      </c>
      <c r="L256" s="58" t="s">
        <v>1121</v>
      </c>
      <c r="M256" s="8">
        <f t="shared" si="10"/>
        <v>675.85834009191672</v>
      </c>
      <c r="N256" s="7" t="str">
        <f t="shared" si="11"/>
        <v>Muito Alta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7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O257" s="78"/>
      <c r="P257" s="78"/>
      <c r="Q257" s="78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7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7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O259" s="78"/>
      <c r="P259" s="78"/>
      <c r="Q259" s="78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7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4</v>
      </c>
      <c r="G261" s="7">
        <v>5</v>
      </c>
      <c r="H261" s="7">
        <v>5</v>
      </c>
      <c r="I261" s="7">
        <v>7</v>
      </c>
      <c r="J261" s="7">
        <f t="shared" ref="J261:J324" si="12">SUM(F261:I261)</f>
        <v>21</v>
      </c>
      <c r="K261" s="11">
        <v>6523</v>
      </c>
      <c r="L261" s="58" t="s">
        <v>1121</v>
      </c>
      <c r="M261" s="8">
        <f t="shared" ref="M261:M324" si="13">(J261/K261)*100000</f>
        <v>321.93775869998467</v>
      </c>
      <c r="N261" s="7" t="str">
        <f t="shared" si="11"/>
        <v>Alta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0</v>
      </c>
      <c r="G262" s="7">
        <v>1</v>
      </c>
      <c r="H262" s="7">
        <v>0</v>
      </c>
      <c r="I262" s="7">
        <v>2</v>
      </c>
      <c r="J262" s="7">
        <f t="shared" si="12"/>
        <v>3</v>
      </c>
      <c r="K262" s="11">
        <v>10081</v>
      </c>
      <c r="L262" s="58" t="s">
        <v>1121</v>
      </c>
      <c r="M262" s="8">
        <f t="shared" si="13"/>
        <v>29.75895248487253</v>
      </c>
      <c r="N262" s="7" t="str">
        <f t="shared" ref="N262:N325" si="14">IF(M262=0,"Silencioso",IF(AND(M262&gt;0,M262&lt;100),"Baixa",IF(AND(M262&gt;=100,M262&lt;300),"Média",IF(AND(M262&gt;=300,M262&lt;500),"Alta",IF(M262&gt;=500,"Muito Alta","Avaliar")))))</f>
        <v>Baixa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0</v>
      </c>
      <c r="G263" s="7">
        <v>1</v>
      </c>
      <c r="H263" s="7">
        <v>7</v>
      </c>
      <c r="I263" s="7">
        <v>1</v>
      </c>
      <c r="J263" s="7">
        <f t="shared" si="12"/>
        <v>9</v>
      </c>
      <c r="K263" s="11">
        <v>5185</v>
      </c>
      <c r="L263" s="58" t="s">
        <v>1121</v>
      </c>
      <c r="M263" s="8">
        <f t="shared" si="13"/>
        <v>173.57762777242044</v>
      </c>
      <c r="N263" s="7" t="str">
        <f t="shared" si="14"/>
        <v>Média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0</v>
      </c>
      <c r="G264" s="7">
        <v>1</v>
      </c>
      <c r="H264" s="7">
        <v>3</v>
      </c>
      <c r="I264" s="7">
        <v>2</v>
      </c>
      <c r="J264" s="7">
        <f t="shared" si="12"/>
        <v>6</v>
      </c>
      <c r="K264" s="11">
        <v>13541</v>
      </c>
      <c r="L264" s="58" t="s">
        <v>1121</v>
      </c>
      <c r="M264" s="8">
        <f t="shared" si="13"/>
        <v>44.309873716859904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7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1</v>
      </c>
      <c r="J266" s="7">
        <f t="shared" si="12"/>
        <v>1</v>
      </c>
      <c r="K266" s="11">
        <v>1521</v>
      </c>
      <c r="L266" s="58" t="s">
        <v>1121</v>
      </c>
      <c r="M266" s="8">
        <f t="shared" si="13"/>
        <v>65.746219592373436</v>
      </c>
      <c r="N266" s="7" t="str">
        <f t="shared" si="14"/>
        <v>Baixa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7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7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O268" s="78"/>
      <c r="P268" s="78"/>
      <c r="Q268" s="78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4</v>
      </c>
      <c r="G269" s="7">
        <v>4</v>
      </c>
      <c r="H269" s="7">
        <v>0</v>
      </c>
      <c r="I269" s="7">
        <v>1</v>
      </c>
      <c r="J269" s="7">
        <f t="shared" si="12"/>
        <v>9</v>
      </c>
      <c r="K269" s="11">
        <v>27823</v>
      </c>
      <c r="L269" s="58" t="s">
        <v>1122</v>
      </c>
      <c r="M269" s="8">
        <f t="shared" si="13"/>
        <v>32.347338532868491</v>
      </c>
      <c r="N269" s="7" t="str">
        <f t="shared" si="14"/>
        <v>Baixa</v>
      </c>
      <c r="O269" s="78"/>
      <c r="P269" s="78"/>
      <c r="Q269" s="78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0</v>
      </c>
      <c r="G270" s="7">
        <v>1</v>
      </c>
      <c r="H270" s="7">
        <v>0</v>
      </c>
      <c r="I270" s="7">
        <v>0</v>
      </c>
      <c r="J270" s="7">
        <f t="shared" si="12"/>
        <v>1</v>
      </c>
      <c r="K270" s="11">
        <v>11064</v>
      </c>
      <c r="L270" s="58" t="s">
        <v>1121</v>
      </c>
      <c r="M270" s="8">
        <f t="shared" si="13"/>
        <v>9.038322487346349</v>
      </c>
      <c r="N270" s="7" t="str">
        <f t="shared" si="14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1</v>
      </c>
      <c r="I271" s="7">
        <v>0</v>
      </c>
      <c r="J271" s="7">
        <f t="shared" si="12"/>
        <v>1</v>
      </c>
      <c r="K271" s="11">
        <v>7244</v>
      </c>
      <c r="L271" s="58" t="s">
        <v>1121</v>
      </c>
      <c r="M271" s="8">
        <f t="shared" si="13"/>
        <v>13.80452788514633</v>
      </c>
      <c r="N271" s="7" t="str">
        <f t="shared" si="14"/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0</v>
      </c>
      <c r="G272" s="7">
        <v>0</v>
      </c>
      <c r="H272" s="7">
        <v>5</v>
      </c>
      <c r="I272" s="7">
        <v>6</v>
      </c>
      <c r="J272" s="7">
        <f t="shared" si="12"/>
        <v>11</v>
      </c>
      <c r="K272" s="11">
        <v>5362</v>
      </c>
      <c r="L272" s="58" t="s">
        <v>1121</v>
      </c>
      <c r="M272" s="8">
        <f t="shared" si="13"/>
        <v>205.1473330846699</v>
      </c>
      <c r="N272" s="7" t="str">
        <f t="shared" si="14"/>
        <v>Média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0</v>
      </c>
      <c r="I273" s="7">
        <v>0</v>
      </c>
      <c r="J273" s="7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1</v>
      </c>
      <c r="J274" s="7">
        <f t="shared" si="12"/>
        <v>1</v>
      </c>
      <c r="K274" s="11">
        <v>18829</v>
      </c>
      <c r="L274" s="58" t="s">
        <v>1121</v>
      </c>
      <c r="M274" s="8">
        <f t="shared" si="13"/>
        <v>5.3109565032662385</v>
      </c>
      <c r="N274" s="7" t="str">
        <f t="shared" si="14"/>
        <v>Baixa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5</v>
      </c>
      <c r="G275" s="7">
        <v>5</v>
      </c>
      <c r="H275" s="7">
        <v>1</v>
      </c>
      <c r="I275" s="7">
        <v>0</v>
      </c>
      <c r="J275" s="7">
        <f t="shared" si="12"/>
        <v>11</v>
      </c>
      <c r="K275" s="11">
        <v>70200</v>
      </c>
      <c r="L275" s="58" t="s">
        <v>1123</v>
      </c>
      <c r="M275" s="8">
        <f t="shared" si="13"/>
        <v>15.66951566951567</v>
      </c>
      <c r="N275" s="7" t="str">
        <f t="shared" si="14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0</v>
      </c>
      <c r="I276" s="7">
        <v>0</v>
      </c>
      <c r="J276" s="7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O276" s="78"/>
      <c r="P276" s="78"/>
      <c r="Q276" s="78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0</v>
      </c>
      <c r="G277" s="7">
        <v>0</v>
      </c>
      <c r="H277" s="7">
        <v>0</v>
      </c>
      <c r="I277" s="7">
        <v>0</v>
      </c>
      <c r="J277" s="7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7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7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7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0</v>
      </c>
      <c r="G281" s="7">
        <v>1</v>
      </c>
      <c r="H281" s="7">
        <v>1</v>
      </c>
      <c r="I281" s="7">
        <v>2</v>
      </c>
      <c r="J281" s="7">
        <f t="shared" si="12"/>
        <v>4</v>
      </c>
      <c r="K281" s="11">
        <v>3508</v>
      </c>
      <c r="L281" s="58" t="s">
        <v>1121</v>
      </c>
      <c r="M281" s="8">
        <f t="shared" si="13"/>
        <v>114.02508551881414</v>
      </c>
      <c r="N281" s="7" t="str">
        <f t="shared" si="14"/>
        <v>Média</v>
      </c>
      <c r="O281" s="78"/>
      <c r="P281" s="78"/>
      <c r="Q281" s="78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1</v>
      </c>
      <c r="G282" s="7">
        <v>0</v>
      </c>
      <c r="H282" s="7">
        <v>0</v>
      </c>
      <c r="I282" s="7">
        <v>0</v>
      </c>
      <c r="J282" s="7">
        <f t="shared" si="12"/>
        <v>1</v>
      </c>
      <c r="K282" s="11">
        <v>7936</v>
      </c>
      <c r="L282" s="58" t="s">
        <v>1121</v>
      </c>
      <c r="M282" s="8">
        <f t="shared" si="13"/>
        <v>12.600806451612902</v>
      </c>
      <c r="N282" s="7" t="str">
        <f t="shared" si="14"/>
        <v>Baixa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7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7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7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1</v>
      </c>
      <c r="G286" s="7">
        <v>0</v>
      </c>
      <c r="H286" s="7">
        <v>0</v>
      </c>
      <c r="I286" s="7">
        <v>0</v>
      </c>
      <c r="J286" s="7">
        <f t="shared" si="12"/>
        <v>1</v>
      </c>
      <c r="K286" s="11">
        <v>2379</v>
      </c>
      <c r="L286" s="58" t="s">
        <v>1121</v>
      </c>
      <c r="M286" s="8">
        <f t="shared" si="13"/>
        <v>42.034468263976464</v>
      </c>
      <c r="N286" s="7" t="str">
        <f t="shared" si="14"/>
        <v>Baixa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7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7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6</v>
      </c>
      <c r="G289" s="7">
        <v>3</v>
      </c>
      <c r="H289" s="7">
        <v>4</v>
      </c>
      <c r="I289" s="7">
        <v>5</v>
      </c>
      <c r="J289" s="7">
        <f t="shared" si="12"/>
        <v>18</v>
      </c>
      <c r="K289" s="11">
        <v>7409</v>
      </c>
      <c r="L289" s="58" t="s">
        <v>1121</v>
      </c>
      <c r="M289" s="8">
        <f t="shared" si="13"/>
        <v>242.9477662302605</v>
      </c>
      <c r="N289" s="7" t="str">
        <f t="shared" si="14"/>
        <v>Média</v>
      </c>
      <c r="O289" s="78"/>
      <c r="P289" s="78"/>
      <c r="Q289" s="78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3</v>
      </c>
      <c r="G290" s="7">
        <v>4</v>
      </c>
      <c r="H290" s="7">
        <v>3</v>
      </c>
      <c r="I290" s="7">
        <v>6</v>
      </c>
      <c r="J290" s="7">
        <f t="shared" si="12"/>
        <v>16</v>
      </c>
      <c r="K290" s="11">
        <v>15235</v>
      </c>
      <c r="L290" s="58" t="s">
        <v>1121</v>
      </c>
      <c r="M290" s="8">
        <f t="shared" si="13"/>
        <v>105.02133245815556</v>
      </c>
      <c r="N290" s="7" t="str">
        <f t="shared" si="14"/>
        <v>Média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7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7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1</v>
      </c>
      <c r="G293" s="7">
        <v>0</v>
      </c>
      <c r="H293" s="7">
        <v>0</v>
      </c>
      <c r="I293" s="7">
        <v>0</v>
      </c>
      <c r="J293" s="7">
        <f t="shared" si="12"/>
        <v>1</v>
      </c>
      <c r="K293" s="11">
        <v>10957</v>
      </c>
      <c r="L293" s="58" t="s">
        <v>1121</v>
      </c>
      <c r="M293" s="8">
        <f t="shared" si="13"/>
        <v>9.1265857442730667</v>
      </c>
      <c r="N293" s="7" t="str">
        <f t="shared" si="14"/>
        <v>Baixa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2</v>
      </c>
      <c r="G294" s="7">
        <v>1</v>
      </c>
      <c r="H294" s="7">
        <v>4</v>
      </c>
      <c r="I294" s="7">
        <v>0</v>
      </c>
      <c r="J294" s="7">
        <f t="shared" si="12"/>
        <v>7</v>
      </c>
      <c r="K294" s="11">
        <v>7386</v>
      </c>
      <c r="L294" s="58" t="s">
        <v>1121</v>
      </c>
      <c r="M294" s="8">
        <f t="shared" si="13"/>
        <v>94.773896561061463</v>
      </c>
      <c r="N294" s="7" t="str">
        <f t="shared" si="14"/>
        <v>Baixa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122</v>
      </c>
      <c r="G295" s="7">
        <v>158</v>
      </c>
      <c r="H295" s="7">
        <v>178</v>
      </c>
      <c r="I295" s="7">
        <v>96</v>
      </c>
      <c r="J295" s="7">
        <f t="shared" si="12"/>
        <v>554</v>
      </c>
      <c r="K295" s="11">
        <v>67540</v>
      </c>
      <c r="L295" s="58" t="s">
        <v>1122</v>
      </c>
      <c r="M295" s="8">
        <f t="shared" si="13"/>
        <v>820.25466390287238</v>
      </c>
      <c r="N295" s="7" t="str">
        <f t="shared" si="14"/>
        <v>Muito Alta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7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O296" s="78"/>
      <c r="P296" s="78"/>
      <c r="Q296" s="78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7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O297" s="78"/>
      <c r="P297" s="78"/>
      <c r="Q297" s="78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1</v>
      </c>
      <c r="G298" s="7">
        <v>3</v>
      </c>
      <c r="H298" s="7">
        <v>0</v>
      </c>
      <c r="I298" s="7">
        <v>0</v>
      </c>
      <c r="J298" s="7">
        <f t="shared" si="12"/>
        <v>4</v>
      </c>
      <c r="K298" s="11">
        <v>2927</v>
      </c>
      <c r="L298" s="58" t="s">
        <v>1121</v>
      </c>
      <c r="M298" s="8">
        <f t="shared" si="13"/>
        <v>136.65869490946361</v>
      </c>
      <c r="N298" s="7" t="str">
        <f t="shared" si="14"/>
        <v>Média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1</v>
      </c>
      <c r="G299" s="7">
        <v>0</v>
      </c>
      <c r="H299" s="7">
        <v>0</v>
      </c>
      <c r="I299" s="7">
        <v>2</v>
      </c>
      <c r="J299" s="7">
        <f t="shared" si="12"/>
        <v>3</v>
      </c>
      <c r="K299" s="11">
        <v>10343</v>
      </c>
      <c r="L299" s="58" t="s">
        <v>1121</v>
      </c>
      <c r="M299" s="8">
        <f t="shared" si="13"/>
        <v>29.005124238615487</v>
      </c>
      <c r="N299" s="7" t="str">
        <f t="shared" si="14"/>
        <v>Baixa</v>
      </c>
      <c r="O299" s="78"/>
      <c r="P299" s="78"/>
      <c r="Q299" s="78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7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1</v>
      </c>
      <c r="G301" s="7">
        <v>2</v>
      </c>
      <c r="H301" s="7">
        <v>3</v>
      </c>
      <c r="I301" s="7">
        <v>1</v>
      </c>
      <c r="J301" s="7">
        <f t="shared" si="12"/>
        <v>7</v>
      </c>
      <c r="K301" s="11">
        <v>26181</v>
      </c>
      <c r="L301" s="58" t="s">
        <v>1122</v>
      </c>
      <c r="M301" s="8">
        <f t="shared" si="13"/>
        <v>26.736946640693635</v>
      </c>
      <c r="N301" s="7" t="str">
        <f t="shared" si="14"/>
        <v>Baixa</v>
      </c>
      <c r="O301" s="78"/>
      <c r="P301" s="78"/>
      <c r="Q301" s="78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1</v>
      </c>
      <c r="G302" s="7">
        <v>3</v>
      </c>
      <c r="H302" s="7">
        <v>7</v>
      </c>
      <c r="I302" s="7">
        <v>9</v>
      </c>
      <c r="J302" s="7">
        <f t="shared" si="12"/>
        <v>20</v>
      </c>
      <c r="K302" s="11">
        <v>5446</v>
      </c>
      <c r="L302" s="58" t="s">
        <v>1121</v>
      </c>
      <c r="M302" s="8">
        <f t="shared" si="13"/>
        <v>367.24201248622842</v>
      </c>
      <c r="N302" s="7" t="str">
        <f t="shared" si="14"/>
        <v>Alta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0</v>
      </c>
      <c r="G303" s="7">
        <v>0</v>
      </c>
      <c r="H303" s="7">
        <v>2</v>
      </c>
      <c r="I303" s="7">
        <v>2</v>
      </c>
      <c r="J303" s="7">
        <f t="shared" si="12"/>
        <v>4</v>
      </c>
      <c r="K303" s="11">
        <v>5891</v>
      </c>
      <c r="L303" s="58" t="s">
        <v>1121</v>
      </c>
      <c r="M303" s="8">
        <f t="shared" si="13"/>
        <v>67.900186725513493</v>
      </c>
      <c r="N303" s="7" t="str">
        <f t="shared" si="14"/>
        <v>Baixa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7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O304" s="78"/>
      <c r="P304" s="78"/>
      <c r="Q304" s="78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7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1</v>
      </c>
      <c r="G306" s="7">
        <v>3</v>
      </c>
      <c r="H306" s="7">
        <v>3</v>
      </c>
      <c r="I306" s="7">
        <v>2</v>
      </c>
      <c r="J306" s="7">
        <f t="shared" si="12"/>
        <v>9</v>
      </c>
      <c r="K306" s="11">
        <v>17701</v>
      </c>
      <c r="L306" s="58" t="s">
        <v>1121</v>
      </c>
      <c r="M306" s="8">
        <f t="shared" si="13"/>
        <v>50.844585051692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7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7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43</v>
      </c>
      <c r="G309" s="7">
        <v>41</v>
      </c>
      <c r="H309" s="7">
        <v>46</v>
      </c>
      <c r="I309" s="7">
        <v>19</v>
      </c>
      <c r="J309" s="7">
        <f t="shared" si="12"/>
        <v>149</v>
      </c>
      <c r="K309" s="11">
        <v>58962</v>
      </c>
      <c r="L309" s="58" t="s">
        <v>1122</v>
      </c>
      <c r="M309" s="8">
        <f t="shared" si="13"/>
        <v>252.70513211899191</v>
      </c>
      <c r="N309" s="7" t="str">
        <f t="shared" si="14"/>
        <v>Média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2</v>
      </c>
      <c r="G310" s="7">
        <v>4</v>
      </c>
      <c r="H310" s="7">
        <v>1</v>
      </c>
      <c r="I310" s="7">
        <v>2</v>
      </c>
      <c r="J310" s="7">
        <f t="shared" si="12"/>
        <v>9</v>
      </c>
      <c r="K310" s="11">
        <v>4304</v>
      </c>
      <c r="L310" s="58" t="s">
        <v>1121</v>
      </c>
      <c r="M310" s="8">
        <f t="shared" si="13"/>
        <v>209.10780669144978</v>
      </c>
      <c r="N310" s="7" t="str">
        <f t="shared" si="14"/>
        <v>Média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6</v>
      </c>
      <c r="G311" s="7">
        <v>4</v>
      </c>
      <c r="H311" s="7">
        <v>1</v>
      </c>
      <c r="I311" s="7">
        <v>2</v>
      </c>
      <c r="J311" s="7">
        <f t="shared" si="12"/>
        <v>13</v>
      </c>
      <c r="K311" s="11">
        <v>6844</v>
      </c>
      <c r="L311" s="58" t="s">
        <v>1121</v>
      </c>
      <c r="M311" s="8">
        <f t="shared" si="13"/>
        <v>189.94739918176504</v>
      </c>
      <c r="N311" s="7" t="str">
        <f t="shared" si="14"/>
        <v>Média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7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0</v>
      </c>
      <c r="I313" s="7">
        <v>0</v>
      </c>
      <c r="J313" s="7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1</v>
      </c>
      <c r="I314" s="7">
        <v>0</v>
      </c>
      <c r="J314" s="7">
        <f t="shared" si="12"/>
        <v>1</v>
      </c>
      <c r="K314" s="11">
        <v>3328</v>
      </c>
      <c r="L314" s="58" t="s">
        <v>1121</v>
      </c>
      <c r="M314" s="8">
        <f t="shared" si="13"/>
        <v>30.048076923076923</v>
      </c>
      <c r="N314" s="7" t="str">
        <f t="shared" si="14"/>
        <v>Baixa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7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7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7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1</v>
      </c>
      <c r="G318" s="7">
        <v>1</v>
      </c>
      <c r="H318" s="7">
        <v>1</v>
      </c>
      <c r="I318" s="7">
        <v>0</v>
      </c>
      <c r="J318" s="7">
        <f t="shared" si="12"/>
        <v>3</v>
      </c>
      <c r="K318" s="11">
        <v>11833</v>
      </c>
      <c r="L318" s="58" t="s">
        <v>1121</v>
      </c>
      <c r="M318" s="8">
        <f t="shared" si="13"/>
        <v>25.35282684019268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34</v>
      </c>
      <c r="G319" s="7">
        <v>42</v>
      </c>
      <c r="H319" s="7">
        <v>48</v>
      </c>
      <c r="I319" s="7">
        <v>34</v>
      </c>
      <c r="J319" s="7">
        <f t="shared" si="12"/>
        <v>158</v>
      </c>
      <c r="K319" s="11">
        <v>278685</v>
      </c>
      <c r="L319" s="58" t="s">
        <v>1124</v>
      </c>
      <c r="M319" s="8">
        <f t="shared" si="13"/>
        <v>56.694834669967889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7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3</v>
      </c>
      <c r="G321" s="7">
        <v>0</v>
      </c>
      <c r="H321" s="7">
        <v>0</v>
      </c>
      <c r="I321" s="7">
        <v>0</v>
      </c>
      <c r="J321" s="7">
        <f t="shared" si="12"/>
        <v>3</v>
      </c>
      <c r="K321" s="11">
        <v>1389</v>
      </c>
      <c r="L321" s="58" t="s">
        <v>1121</v>
      </c>
      <c r="M321" s="8">
        <f t="shared" si="13"/>
        <v>215.98272138228944</v>
      </c>
      <c r="N321" s="7" t="str">
        <f t="shared" si="14"/>
        <v>Média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3</v>
      </c>
      <c r="G322" s="7">
        <v>0</v>
      </c>
      <c r="H322" s="7">
        <v>0</v>
      </c>
      <c r="I322" s="7">
        <v>0</v>
      </c>
      <c r="J322" s="7">
        <f t="shared" si="12"/>
        <v>3</v>
      </c>
      <c r="K322" s="11">
        <v>34057</v>
      </c>
      <c r="L322" s="58" t="s">
        <v>1122</v>
      </c>
      <c r="M322" s="8">
        <f t="shared" si="13"/>
        <v>8.8087617817188839</v>
      </c>
      <c r="N322" s="7" t="str">
        <f t="shared" si="14"/>
        <v>Baixa</v>
      </c>
      <c r="O322" s="78"/>
      <c r="P322" s="78"/>
      <c r="Q322" s="78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0</v>
      </c>
      <c r="G323" s="7">
        <v>0</v>
      </c>
      <c r="H323" s="7">
        <v>1</v>
      </c>
      <c r="I323" s="7">
        <v>0</v>
      </c>
      <c r="J323" s="7">
        <f t="shared" si="12"/>
        <v>1</v>
      </c>
      <c r="K323" s="11">
        <v>14233</v>
      </c>
      <c r="L323" s="58" t="s">
        <v>1121</v>
      </c>
      <c r="M323" s="8">
        <f t="shared" si="13"/>
        <v>7.025925665706457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7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O324" s="78"/>
      <c r="P324" s="78"/>
      <c r="Q324" s="78"/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0</v>
      </c>
      <c r="G325" s="7">
        <v>0</v>
      </c>
      <c r="H325" s="7">
        <v>0</v>
      </c>
      <c r="I325" s="7">
        <v>1</v>
      </c>
      <c r="J325" s="7">
        <f t="shared" ref="J325:J388" si="15">SUM(F325:I325)</f>
        <v>1</v>
      </c>
      <c r="K325" s="11">
        <v>4954</v>
      </c>
      <c r="L325" s="58" t="s">
        <v>1121</v>
      </c>
      <c r="M325" s="8">
        <f t="shared" ref="M325:M388" si="16">(J325/K325)*100000</f>
        <v>20.185708518368994</v>
      </c>
      <c r="N325" s="7" t="str">
        <f t="shared" si="14"/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5</v>
      </c>
      <c r="G326" s="7">
        <v>16</v>
      </c>
      <c r="H326" s="7">
        <v>14</v>
      </c>
      <c r="I326" s="7">
        <v>7</v>
      </c>
      <c r="J326" s="7">
        <f t="shared" si="15"/>
        <v>42</v>
      </c>
      <c r="K326" s="11">
        <v>19025</v>
      </c>
      <c r="L326" s="58" t="s">
        <v>1121</v>
      </c>
      <c r="M326" s="8">
        <f t="shared" si="16"/>
        <v>220.76215505913271</v>
      </c>
      <c r="N326" s="7" t="str">
        <f t="shared" ref="N326:N389" si="17">IF(M326=0,"Silencioso",IF(AND(M326&gt;0,M326&lt;100),"Baixa",IF(AND(M326&gt;=100,M326&lt;300),"Média",IF(AND(M326&gt;=300,M326&lt;500),"Alta",IF(M326&gt;=500,"Muito Alta","Avaliar")))))</f>
        <v>Média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2</v>
      </c>
      <c r="G327" s="7">
        <v>0</v>
      </c>
      <c r="H327" s="7">
        <v>1</v>
      </c>
      <c r="I327" s="7">
        <v>2</v>
      </c>
      <c r="J327" s="7">
        <f t="shared" si="15"/>
        <v>5</v>
      </c>
      <c r="K327" s="11">
        <v>8903</v>
      </c>
      <c r="L327" s="58" t="s">
        <v>1121</v>
      </c>
      <c r="M327" s="8">
        <f t="shared" si="16"/>
        <v>56.160844659103674</v>
      </c>
      <c r="N327" s="7" t="str">
        <f t="shared" si="17"/>
        <v>Baixa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7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7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11</v>
      </c>
      <c r="G330" s="7">
        <v>15</v>
      </c>
      <c r="H330" s="7">
        <v>15</v>
      </c>
      <c r="I330" s="7">
        <v>10</v>
      </c>
      <c r="J330" s="7">
        <f t="shared" si="15"/>
        <v>51</v>
      </c>
      <c r="K330" s="11">
        <v>51750</v>
      </c>
      <c r="L330" s="58" t="s">
        <v>1122</v>
      </c>
      <c r="M330" s="8">
        <f t="shared" si="16"/>
        <v>98.550724637681157</v>
      </c>
      <c r="N330" s="7" t="str">
        <f t="shared" si="17"/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3</v>
      </c>
      <c r="G331" s="7">
        <v>0</v>
      </c>
      <c r="H331" s="7">
        <v>0</v>
      </c>
      <c r="I331" s="7">
        <v>0</v>
      </c>
      <c r="J331" s="7">
        <f t="shared" si="15"/>
        <v>3</v>
      </c>
      <c r="K331" s="11">
        <v>7105</v>
      </c>
      <c r="L331" s="58" t="s">
        <v>1121</v>
      </c>
      <c r="M331" s="8">
        <f t="shared" si="16"/>
        <v>42.223786066150602</v>
      </c>
      <c r="N331" s="7" t="str">
        <f t="shared" si="17"/>
        <v>Baixa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1</v>
      </c>
      <c r="J332" s="7">
        <f t="shared" si="15"/>
        <v>1</v>
      </c>
      <c r="K332" s="11">
        <v>7971</v>
      </c>
      <c r="L332" s="58" t="s">
        <v>1121</v>
      </c>
      <c r="M332" s="8">
        <f t="shared" si="16"/>
        <v>12.545477355413375</v>
      </c>
      <c r="N332" s="7" t="str">
        <f t="shared" si="17"/>
        <v>Baixa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1</v>
      </c>
      <c r="G333" s="7">
        <v>2</v>
      </c>
      <c r="H333" s="7">
        <v>2</v>
      </c>
      <c r="I333" s="7">
        <v>0</v>
      </c>
      <c r="J333" s="7">
        <f t="shared" si="15"/>
        <v>5</v>
      </c>
      <c r="K333" s="11">
        <v>8442</v>
      </c>
      <c r="L333" s="58" t="s">
        <v>1121</v>
      </c>
      <c r="M333" s="8">
        <f t="shared" si="16"/>
        <v>59.227671167969667</v>
      </c>
      <c r="N333" s="7" t="str">
        <f t="shared" si="17"/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0</v>
      </c>
      <c r="G334" s="7">
        <v>0</v>
      </c>
      <c r="H334" s="7">
        <v>1</v>
      </c>
      <c r="I334" s="7">
        <v>0</v>
      </c>
      <c r="J334" s="7">
        <f t="shared" si="15"/>
        <v>1</v>
      </c>
      <c r="K334" s="11">
        <v>5704</v>
      </c>
      <c r="L334" s="58" t="s">
        <v>1121</v>
      </c>
      <c r="M334" s="8">
        <f t="shared" si="16"/>
        <v>17.53155680224404</v>
      </c>
      <c r="N334" s="7" t="str">
        <f t="shared" si="17"/>
        <v>Baixa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7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7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8"/>
      <c r="P336" s="78"/>
      <c r="Q336" s="78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7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0</v>
      </c>
      <c r="G338" s="7">
        <v>0</v>
      </c>
      <c r="H338" s="7">
        <v>0</v>
      </c>
      <c r="I338" s="7">
        <v>1</v>
      </c>
      <c r="J338" s="7">
        <f t="shared" si="15"/>
        <v>1</v>
      </c>
      <c r="K338" s="11">
        <v>25035</v>
      </c>
      <c r="L338" s="58" t="s">
        <v>1122</v>
      </c>
      <c r="M338" s="8">
        <f t="shared" si="16"/>
        <v>3.994407829039345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2</v>
      </c>
      <c r="G339" s="7">
        <v>0</v>
      </c>
      <c r="H339" s="7">
        <v>0</v>
      </c>
      <c r="I339" s="7">
        <v>0</v>
      </c>
      <c r="J339" s="7">
        <f t="shared" si="15"/>
        <v>2</v>
      </c>
      <c r="K339" s="11">
        <v>8351</v>
      </c>
      <c r="L339" s="58" t="s">
        <v>1121</v>
      </c>
      <c r="M339" s="8">
        <f t="shared" si="16"/>
        <v>23.949227637408693</v>
      </c>
      <c r="N339" s="7" t="str">
        <f t="shared" si="17"/>
        <v>Baixa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7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7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21</v>
      </c>
      <c r="G342" s="7">
        <v>26</v>
      </c>
      <c r="H342" s="7">
        <v>44</v>
      </c>
      <c r="I342" s="7">
        <v>26</v>
      </c>
      <c r="J342" s="7">
        <f t="shared" si="15"/>
        <v>117</v>
      </c>
      <c r="K342" s="11">
        <v>179015</v>
      </c>
      <c r="L342" s="58" t="s">
        <v>1124</v>
      </c>
      <c r="M342" s="8">
        <f t="shared" si="16"/>
        <v>65.357651593441886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7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7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4</v>
      </c>
      <c r="G345" s="7">
        <v>3</v>
      </c>
      <c r="H345" s="7">
        <v>5</v>
      </c>
      <c r="I345" s="7">
        <v>6</v>
      </c>
      <c r="J345" s="7">
        <f t="shared" si="15"/>
        <v>18</v>
      </c>
      <c r="K345" s="11">
        <v>11879</v>
      </c>
      <c r="L345" s="58" t="s">
        <v>1121</v>
      </c>
      <c r="M345" s="8">
        <f t="shared" si="16"/>
        <v>151.52790638942673</v>
      </c>
      <c r="N345" s="7" t="str">
        <f t="shared" si="17"/>
        <v>Média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0</v>
      </c>
      <c r="G346" s="7">
        <v>4</v>
      </c>
      <c r="H346" s="7">
        <v>2</v>
      </c>
      <c r="I346" s="7">
        <v>0</v>
      </c>
      <c r="J346" s="7">
        <f t="shared" si="15"/>
        <v>6</v>
      </c>
      <c r="K346" s="11">
        <v>42246</v>
      </c>
      <c r="L346" s="58" t="s">
        <v>1122</v>
      </c>
      <c r="M346" s="8">
        <f t="shared" si="16"/>
        <v>14.2025280499929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2</v>
      </c>
      <c r="G347" s="7">
        <v>5</v>
      </c>
      <c r="H347" s="7">
        <v>13</v>
      </c>
      <c r="I347" s="7">
        <v>13</v>
      </c>
      <c r="J347" s="7">
        <f t="shared" si="15"/>
        <v>33</v>
      </c>
      <c r="K347" s="11">
        <v>10709</v>
      </c>
      <c r="L347" s="58" t="s">
        <v>1121</v>
      </c>
      <c r="M347" s="8">
        <f t="shared" si="16"/>
        <v>308.15202166402094</v>
      </c>
      <c r="N347" s="7" t="str">
        <f t="shared" si="17"/>
        <v>Alta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1</v>
      </c>
      <c r="G348" s="7">
        <v>0</v>
      </c>
      <c r="H348" s="7">
        <v>2</v>
      </c>
      <c r="I348" s="7">
        <v>4</v>
      </c>
      <c r="J348" s="7">
        <f t="shared" si="15"/>
        <v>7</v>
      </c>
      <c r="K348" s="11">
        <v>7971</v>
      </c>
      <c r="L348" s="58" t="s">
        <v>1121</v>
      </c>
      <c r="M348" s="8">
        <f t="shared" si="16"/>
        <v>87.818341487893619</v>
      </c>
      <c r="N348" s="7" t="str">
        <f t="shared" si="17"/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7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27</v>
      </c>
      <c r="G350" s="7">
        <v>12</v>
      </c>
      <c r="H350" s="7">
        <v>4</v>
      </c>
      <c r="I350" s="7">
        <v>0</v>
      </c>
      <c r="J350" s="7">
        <f t="shared" si="15"/>
        <v>43</v>
      </c>
      <c r="K350" s="11">
        <v>12303</v>
      </c>
      <c r="L350" s="58" t="s">
        <v>1121</v>
      </c>
      <c r="M350" s="8">
        <f t="shared" si="16"/>
        <v>349.50825002032025</v>
      </c>
      <c r="N350" s="7" t="str">
        <f t="shared" si="17"/>
        <v>Alta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1</v>
      </c>
      <c r="H351" s="7">
        <v>0</v>
      </c>
      <c r="I351" s="7">
        <v>0</v>
      </c>
      <c r="J351" s="7">
        <f t="shared" si="15"/>
        <v>1</v>
      </c>
      <c r="K351" s="11">
        <v>6865</v>
      </c>
      <c r="L351" s="58" t="s">
        <v>1121</v>
      </c>
      <c r="M351" s="8">
        <f t="shared" si="16"/>
        <v>14.566642388929351</v>
      </c>
      <c r="N351" s="7" t="str">
        <f t="shared" si="17"/>
        <v>Baixa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7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7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3</v>
      </c>
      <c r="G354" s="7">
        <v>3</v>
      </c>
      <c r="H354" s="7">
        <v>6</v>
      </c>
      <c r="I354" s="7">
        <v>0</v>
      </c>
      <c r="J354" s="7">
        <f t="shared" si="15"/>
        <v>12</v>
      </c>
      <c r="K354" s="11">
        <v>6829</v>
      </c>
      <c r="L354" s="58" t="s">
        <v>1121</v>
      </c>
      <c r="M354" s="8">
        <f t="shared" si="16"/>
        <v>175.72118904671254</v>
      </c>
      <c r="N354" s="7" t="str">
        <f t="shared" si="17"/>
        <v>Média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7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3</v>
      </c>
      <c r="G356" s="7">
        <v>2</v>
      </c>
      <c r="H356" s="7">
        <v>2</v>
      </c>
      <c r="I356" s="7">
        <v>3</v>
      </c>
      <c r="J356" s="7">
        <f t="shared" si="15"/>
        <v>10</v>
      </c>
      <c r="K356" s="11">
        <v>24204</v>
      </c>
      <c r="L356" s="58" t="s">
        <v>1121</v>
      </c>
      <c r="M356" s="8">
        <f t="shared" si="16"/>
        <v>41.315485043794411</v>
      </c>
      <c r="N356" s="7" t="str">
        <f t="shared" si="17"/>
        <v>Baixa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1</v>
      </c>
      <c r="G357" s="7">
        <v>1</v>
      </c>
      <c r="H357" s="7">
        <v>1</v>
      </c>
      <c r="I357" s="7">
        <v>1</v>
      </c>
      <c r="J357" s="7">
        <f t="shared" si="15"/>
        <v>4</v>
      </c>
      <c r="K357" s="11">
        <v>6228</v>
      </c>
      <c r="L357" s="58" t="s">
        <v>1121</v>
      </c>
      <c r="M357" s="8">
        <f t="shared" si="16"/>
        <v>64.226075786769428</v>
      </c>
      <c r="N357" s="7" t="str">
        <f t="shared" si="17"/>
        <v>Baixa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7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0</v>
      </c>
      <c r="G359" s="7">
        <v>0</v>
      </c>
      <c r="H359" s="7">
        <v>1</v>
      </c>
      <c r="I359" s="7">
        <v>1</v>
      </c>
      <c r="J359" s="7">
        <f t="shared" si="15"/>
        <v>2</v>
      </c>
      <c r="K359" s="11">
        <v>18438</v>
      </c>
      <c r="L359" s="58" t="s">
        <v>1121</v>
      </c>
      <c r="M359" s="8">
        <f t="shared" si="16"/>
        <v>10.847163466753445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9</v>
      </c>
      <c r="G360" s="7">
        <v>16</v>
      </c>
      <c r="H360" s="7">
        <v>7</v>
      </c>
      <c r="I360" s="7">
        <v>1</v>
      </c>
      <c r="J360" s="7">
        <f t="shared" si="15"/>
        <v>33</v>
      </c>
      <c r="K360" s="11">
        <v>19717</v>
      </c>
      <c r="L360" s="58" t="s">
        <v>1121</v>
      </c>
      <c r="M360" s="8">
        <f t="shared" si="16"/>
        <v>167.36826089161636</v>
      </c>
      <c r="N360" s="7" t="str">
        <f t="shared" si="17"/>
        <v>Média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28</v>
      </c>
      <c r="G361" s="7">
        <v>42</v>
      </c>
      <c r="H361" s="7">
        <v>29</v>
      </c>
      <c r="I361" s="7">
        <v>21</v>
      </c>
      <c r="J361" s="7">
        <f t="shared" si="15"/>
        <v>120</v>
      </c>
      <c r="K361" s="11">
        <v>261344</v>
      </c>
      <c r="L361" s="58" t="s">
        <v>1124</v>
      </c>
      <c r="M361" s="8">
        <f t="shared" si="16"/>
        <v>45.916493204359007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14</v>
      </c>
      <c r="G362" s="7">
        <v>19</v>
      </c>
      <c r="H362" s="7">
        <v>19</v>
      </c>
      <c r="I362" s="7">
        <v>19</v>
      </c>
      <c r="J362" s="7">
        <f t="shared" si="15"/>
        <v>71</v>
      </c>
      <c r="K362" s="11">
        <v>4217</v>
      </c>
      <c r="L362" s="58" t="s">
        <v>1121</v>
      </c>
      <c r="M362" s="8">
        <f t="shared" si="16"/>
        <v>1683.6613706426369</v>
      </c>
      <c r="N362" s="7" t="str">
        <f t="shared" si="17"/>
        <v>Muito Alta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7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7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26</v>
      </c>
      <c r="G365" s="7">
        <v>15</v>
      </c>
      <c r="H365" s="7">
        <v>21</v>
      </c>
      <c r="I365" s="7">
        <v>5</v>
      </c>
      <c r="J365" s="7">
        <f t="shared" si="15"/>
        <v>67</v>
      </c>
      <c r="K365" s="11">
        <v>119186</v>
      </c>
      <c r="L365" s="58" t="s">
        <v>1124</v>
      </c>
      <c r="M365" s="8">
        <f t="shared" si="16"/>
        <v>56.214656083768233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10</v>
      </c>
      <c r="G366" s="7">
        <v>10</v>
      </c>
      <c r="H366" s="7">
        <v>3</v>
      </c>
      <c r="I366" s="7">
        <v>0</v>
      </c>
      <c r="J366" s="7">
        <f t="shared" si="15"/>
        <v>23</v>
      </c>
      <c r="K366" s="11">
        <v>11446</v>
      </c>
      <c r="L366" s="58" t="s">
        <v>1121</v>
      </c>
      <c r="M366" s="8">
        <f t="shared" si="16"/>
        <v>200.94356106936922</v>
      </c>
      <c r="N366" s="7" t="str">
        <f t="shared" si="17"/>
        <v>Média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7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7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7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0</v>
      </c>
      <c r="G370" s="7">
        <v>0</v>
      </c>
      <c r="H370" s="7">
        <v>1</v>
      </c>
      <c r="I370" s="7">
        <v>0</v>
      </c>
      <c r="J370" s="7">
        <f t="shared" si="15"/>
        <v>1</v>
      </c>
      <c r="K370" s="11">
        <v>13278</v>
      </c>
      <c r="L370" s="58" t="s">
        <v>1121</v>
      </c>
      <c r="M370" s="8">
        <f t="shared" si="16"/>
        <v>7.5312547070341918</v>
      </c>
      <c r="N370" s="7" t="str">
        <f t="shared" si="17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0</v>
      </c>
      <c r="G371" s="7">
        <v>8</v>
      </c>
      <c r="H371" s="7">
        <v>6</v>
      </c>
      <c r="I371" s="7">
        <v>11</v>
      </c>
      <c r="J371" s="7">
        <f t="shared" si="15"/>
        <v>25</v>
      </c>
      <c r="K371" s="11">
        <v>12681</v>
      </c>
      <c r="L371" s="58" t="s">
        <v>1121</v>
      </c>
      <c r="M371" s="8">
        <f t="shared" si="16"/>
        <v>197.14533554136111</v>
      </c>
      <c r="N371" s="7" t="str">
        <f t="shared" si="17"/>
        <v>Média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61</v>
      </c>
      <c r="G372" s="7">
        <v>74</v>
      </c>
      <c r="H372" s="7">
        <v>65</v>
      </c>
      <c r="I372" s="7">
        <v>75</v>
      </c>
      <c r="J372" s="7">
        <f t="shared" si="15"/>
        <v>275</v>
      </c>
      <c r="K372" s="11">
        <v>96389</v>
      </c>
      <c r="L372" s="58" t="s">
        <v>1123</v>
      </c>
      <c r="M372" s="8">
        <f t="shared" si="16"/>
        <v>285.30226478125098</v>
      </c>
      <c r="N372" s="7" t="str">
        <f t="shared" si="17"/>
        <v>Média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1</v>
      </c>
      <c r="H373" s="7">
        <v>0</v>
      </c>
      <c r="I373" s="7">
        <v>1</v>
      </c>
      <c r="J373" s="7">
        <f t="shared" si="15"/>
        <v>2</v>
      </c>
      <c r="K373" s="11">
        <v>34527</v>
      </c>
      <c r="L373" s="58" t="s">
        <v>1122</v>
      </c>
      <c r="M373" s="8">
        <f t="shared" si="16"/>
        <v>5.7925681350826883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1</v>
      </c>
      <c r="I374" s="7">
        <v>0</v>
      </c>
      <c r="J374" s="7">
        <f t="shared" si="15"/>
        <v>1</v>
      </c>
      <c r="K374" s="11">
        <v>4333</v>
      </c>
      <c r="L374" s="58" t="s">
        <v>1121</v>
      </c>
      <c r="M374" s="8">
        <f t="shared" si="16"/>
        <v>23.078698361412417</v>
      </c>
      <c r="N374" s="7" t="str">
        <f t="shared" si="17"/>
        <v>Baixa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4</v>
      </c>
      <c r="G375" s="7">
        <v>2</v>
      </c>
      <c r="H375" s="7">
        <v>2</v>
      </c>
      <c r="I375" s="7">
        <v>1</v>
      </c>
      <c r="J375" s="7">
        <f t="shared" si="15"/>
        <v>9</v>
      </c>
      <c r="K375" s="11">
        <v>23212</v>
      </c>
      <c r="L375" s="58" t="s">
        <v>1121</v>
      </c>
      <c r="M375" s="8">
        <f t="shared" si="16"/>
        <v>38.773048423229362</v>
      </c>
      <c r="N375" s="7" t="str">
        <f t="shared" si="17"/>
        <v>Baixa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7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0</v>
      </c>
      <c r="I377" s="7">
        <v>0</v>
      </c>
      <c r="J377" s="7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12</v>
      </c>
      <c r="G378" s="7">
        <v>9</v>
      </c>
      <c r="H378" s="7">
        <v>10</v>
      </c>
      <c r="I378" s="7">
        <v>5</v>
      </c>
      <c r="J378" s="7">
        <f t="shared" si="15"/>
        <v>36</v>
      </c>
      <c r="K378" s="11">
        <v>15440</v>
      </c>
      <c r="L378" s="58" t="s">
        <v>1121</v>
      </c>
      <c r="M378" s="8">
        <f t="shared" si="16"/>
        <v>233.16062176165801</v>
      </c>
      <c r="N378" s="7" t="str">
        <f t="shared" si="17"/>
        <v>Média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2</v>
      </c>
      <c r="G379" s="7">
        <v>1</v>
      </c>
      <c r="H379" s="7">
        <v>2</v>
      </c>
      <c r="I379" s="7">
        <v>1</v>
      </c>
      <c r="J379" s="7">
        <f t="shared" si="15"/>
        <v>6</v>
      </c>
      <c r="K379" s="11">
        <v>15236</v>
      </c>
      <c r="L379" s="58" t="s">
        <v>1121</v>
      </c>
      <c r="M379" s="8">
        <f t="shared" si="16"/>
        <v>39.380414807035969</v>
      </c>
      <c r="N379" s="7" t="str">
        <f t="shared" si="17"/>
        <v>Baixa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4</v>
      </c>
      <c r="G380" s="7">
        <v>1</v>
      </c>
      <c r="H380" s="7">
        <v>1</v>
      </c>
      <c r="I380" s="7">
        <v>0</v>
      </c>
      <c r="J380" s="7">
        <f t="shared" si="15"/>
        <v>6</v>
      </c>
      <c r="K380" s="11">
        <v>12212</v>
      </c>
      <c r="L380" s="58" t="s">
        <v>1121</v>
      </c>
      <c r="M380" s="8">
        <f t="shared" si="16"/>
        <v>49.132001310186695</v>
      </c>
      <c r="N380" s="7" t="str">
        <f t="shared" si="17"/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77</v>
      </c>
      <c r="G381" s="7">
        <v>121</v>
      </c>
      <c r="H381" s="7">
        <v>114</v>
      </c>
      <c r="I381" s="7">
        <v>62</v>
      </c>
      <c r="J381" s="7">
        <f t="shared" si="15"/>
        <v>374</v>
      </c>
      <c r="K381" s="11">
        <v>21096</v>
      </c>
      <c r="L381" s="58" t="s">
        <v>1121</v>
      </c>
      <c r="M381" s="8">
        <f t="shared" si="16"/>
        <v>1772.8479332574896</v>
      </c>
      <c r="N381" s="7" t="str">
        <f t="shared" si="17"/>
        <v>Muito Alta</v>
      </c>
      <c r="O381" s="78"/>
      <c r="P381" s="78"/>
      <c r="Q381" s="78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23</v>
      </c>
      <c r="G382" s="7">
        <v>26</v>
      </c>
      <c r="H382" s="7">
        <v>39</v>
      </c>
      <c r="I382" s="7">
        <v>18</v>
      </c>
      <c r="J382" s="7">
        <f t="shared" si="15"/>
        <v>106</v>
      </c>
      <c r="K382" s="11">
        <v>15102</v>
      </c>
      <c r="L382" s="58" t="s">
        <v>1121</v>
      </c>
      <c r="M382" s="8">
        <f t="shared" si="16"/>
        <v>701.8937889021322</v>
      </c>
      <c r="N382" s="7" t="str">
        <f t="shared" si="17"/>
        <v>Muito Alta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1</v>
      </c>
      <c r="G383" s="7">
        <v>1</v>
      </c>
      <c r="H383" s="7">
        <v>1</v>
      </c>
      <c r="I383" s="7">
        <v>3</v>
      </c>
      <c r="J383" s="7">
        <f t="shared" si="15"/>
        <v>6</v>
      </c>
      <c r="K383" s="11">
        <v>21763</v>
      </c>
      <c r="L383" s="58" t="s">
        <v>1121</v>
      </c>
      <c r="M383" s="8">
        <f t="shared" si="16"/>
        <v>27.569728438174881</v>
      </c>
      <c r="N383" s="7" t="str">
        <f t="shared" si="17"/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7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7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1</v>
      </c>
      <c r="G386" s="7">
        <v>2</v>
      </c>
      <c r="H386" s="7">
        <v>2</v>
      </c>
      <c r="I386" s="7">
        <v>3</v>
      </c>
      <c r="J386" s="7">
        <f t="shared" si="15"/>
        <v>8</v>
      </c>
      <c r="K386" s="11">
        <v>16014</v>
      </c>
      <c r="L386" s="58" t="s">
        <v>1121</v>
      </c>
      <c r="M386" s="8">
        <f t="shared" si="16"/>
        <v>49.956288247783185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9</v>
      </c>
      <c r="G387" s="7">
        <v>15</v>
      </c>
      <c r="H387" s="7">
        <v>16</v>
      </c>
      <c r="I387" s="7">
        <v>15</v>
      </c>
      <c r="J387" s="7">
        <f t="shared" si="15"/>
        <v>55</v>
      </c>
      <c r="K387" s="11">
        <v>92561</v>
      </c>
      <c r="L387" s="58" t="s">
        <v>1123</v>
      </c>
      <c r="M387" s="8">
        <f t="shared" si="16"/>
        <v>59.420274197556211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7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1</v>
      </c>
      <c r="G389" s="7">
        <v>5</v>
      </c>
      <c r="H389" s="7">
        <v>11</v>
      </c>
      <c r="I389" s="7">
        <v>12</v>
      </c>
      <c r="J389" s="7">
        <f t="shared" ref="J389:J452" si="18">SUM(F389:I389)</f>
        <v>29</v>
      </c>
      <c r="K389" s="11">
        <v>14956</v>
      </c>
      <c r="L389" s="58" t="s">
        <v>1121</v>
      </c>
      <c r="M389" s="8">
        <f t="shared" ref="M389:M452" si="19">(J389/K389)*100000</f>
        <v>193.90211286440226</v>
      </c>
      <c r="N389" s="7" t="str">
        <f t="shared" si="17"/>
        <v>Média</v>
      </c>
      <c r="O389" s="78"/>
      <c r="P389" s="78"/>
      <c r="Q389" s="78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1</v>
      </c>
      <c r="G390" s="7">
        <v>1</v>
      </c>
      <c r="H390" s="7">
        <v>3</v>
      </c>
      <c r="I390" s="7">
        <v>1</v>
      </c>
      <c r="J390" s="7">
        <f t="shared" si="18"/>
        <v>6</v>
      </c>
      <c r="K390" s="11">
        <v>6039</v>
      </c>
      <c r="L390" s="58" t="s">
        <v>1121</v>
      </c>
      <c r="M390" s="8">
        <f t="shared" si="19"/>
        <v>99.354197714853456</v>
      </c>
      <c r="N390" s="7" t="str">
        <f t="shared" ref="N390:N453" si="20">IF(M390=0,"Silencioso",IF(AND(M390&gt;0,M390&lt;100),"Baixa",IF(AND(M390&gt;=100,M390&lt;300),"Média",IF(AND(M390&gt;=300,M390&lt;500),"Alta",IF(M390&gt;=500,"Muito Alta","Avaliar")))))</f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45</v>
      </c>
      <c r="G391" s="7">
        <v>43</v>
      </c>
      <c r="H391" s="7">
        <v>55</v>
      </c>
      <c r="I391" s="7">
        <v>41</v>
      </c>
      <c r="J391" s="7">
        <f t="shared" si="18"/>
        <v>184</v>
      </c>
      <c r="K391" s="11">
        <v>104067</v>
      </c>
      <c r="L391" s="58" t="s">
        <v>1124</v>
      </c>
      <c r="M391" s="8">
        <f t="shared" si="19"/>
        <v>176.809171014827</v>
      </c>
      <c r="N391" s="7" t="str">
        <f t="shared" si="20"/>
        <v>Média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7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43</v>
      </c>
      <c r="G393" s="7">
        <v>26</v>
      </c>
      <c r="H393" s="7">
        <v>18</v>
      </c>
      <c r="I393" s="7">
        <v>12</v>
      </c>
      <c r="J393" s="7">
        <f t="shared" si="18"/>
        <v>99</v>
      </c>
      <c r="K393" s="11">
        <v>38822</v>
      </c>
      <c r="L393" s="58" t="s">
        <v>1122</v>
      </c>
      <c r="M393" s="8">
        <f t="shared" si="19"/>
        <v>255.01004585029105</v>
      </c>
      <c r="N393" s="7" t="str">
        <f t="shared" si="20"/>
        <v>Média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7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1</v>
      </c>
      <c r="G395" s="7">
        <v>1</v>
      </c>
      <c r="H395" s="7">
        <v>0</v>
      </c>
      <c r="I395" s="7">
        <v>1</v>
      </c>
      <c r="J395" s="7">
        <f t="shared" si="18"/>
        <v>3</v>
      </c>
      <c r="K395" s="11">
        <v>19858</v>
      </c>
      <c r="L395" s="58" t="s">
        <v>1121</v>
      </c>
      <c r="M395" s="8">
        <f t="shared" si="19"/>
        <v>15.107261557055091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7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7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0</v>
      </c>
      <c r="G398" s="7">
        <v>4</v>
      </c>
      <c r="H398" s="7">
        <v>1</v>
      </c>
      <c r="I398" s="7">
        <v>0</v>
      </c>
      <c r="J398" s="7">
        <f t="shared" si="18"/>
        <v>5</v>
      </c>
      <c r="K398" s="11">
        <v>25684</v>
      </c>
      <c r="L398" s="58" t="s">
        <v>1122</v>
      </c>
      <c r="M398" s="8">
        <f t="shared" si="19"/>
        <v>19.467372683382649</v>
      </c>
      <c r="N398" s="7" t="str">
        <f t="shared" si="20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7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1</v>
      </c>
      <c r="G400" s="7">
        <v>2</v>
      </c>
      <c r="H400" s="7">
        <v>1</v>
      </c>
      <c r="I400" s="7">
        <v>0</v>
      </c>
      <c r="J400" s="7">
        <f t="shared" si="18"/>
        <v>4</v>
      </c>
      <c r="K400" s="11">
        <v>38413</v>
      </c>
      <c r="L400" s="58" t="s">
        <v>1122</v>
      </c>
      <c r="M400" s="8">
        <f t="shared" si="19"/>
        <v>10.413141384427147</v>
      </c>
      <c r="N400" s="7" t="str">
        <f t="shared" si="20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0</v>
      </c>
      <c r="G401" s="7">
        <v>0</v>
      </c>
      <c r="H401" s="7">
        <v>0</v>
      </c>
      <c r="I401" s="7">
        <v>0</v>
      </c>
      <c r="J401" s="7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3</v>
      </c>
      <c r="G402" s="7">
        <v>1</v>
      </c>
      <c r="H402" s="7">
        <v>8</v>
      </c>
      <c r="I402" s="7">
        <v>4</v>
      </c>
      <c r="J402" s="7">
        <f t="shared" si="18"/>
        <v>16</v>
      </c>
      <c r="K402" s="11">
        <v>71265</v>
      </c>
      <c r="L402" s="58" t="s">
        <v>1123</v>
      </c>
      <c r="M402" s="8">
        <f t="shared" si="19"/>
        <v>22.451413737458783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1</v>
      </c>
      <c r="G403" s="7">
        <v>1</v>
      </c>
      <c r="H403" s="7">
        <v>0</v>
      </c>
      <c r="I403" s="7">
        <v>0</v>
      </c>
      <c r="J403" s="7">
        <f t="shared" si="18"/>
        <v>2</v>
      </c>
      <c r="K403" s="11">
        <v>67628</v>
      </c>
      <c r="L403" s="58" t="s">
        <v>1122</v>
      </c>
      <c r="M403" s="8">
        <f t="shared" si="19"/>
        <v>2.9573549417401077</v>
      </c>
      <c r="N403" s="7" t="str">
        <f t="shared" si="20"/>
        <v>Baixa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0</v>
      </c>
      <c r="J404" s="7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7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7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0</v>
      </c>
      <c r="I407" s="7">
        <v>0</v>
      </c>
      <c r="J407" s="7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3</v>
      </c>
      <c r="G408" s="7">
        <v>1</v>
      </c>
      <c r="H408" s="7">
        <v>2</v>
      </c>
      <c r="I408" s="7">
        <v>1</v>
      </c>
      <c r="J408" s="7">
        <f t="shared" si="18"/>
        <v>7</v>
      </c>
      <c r="K408" s="11">
        <v>12460</v>
      </c>
      <c r="L408" s="58" t="s">
        <v>1121</v>
      </c>
      <c r="M408" s="8">
        <f t="shared" si="19"/>
        <v>56.17977528089888</v>
      </c>
      <c r="N408" s="7" t="str">
        <f t="shared" si="20"/>
        <v>Baixa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7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O409" s="78"/>
      <c r="P409" s="78"/>
      <c r="Q409" s="78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0</v>
      </c>
      <c r="G410" s="7">
        <v>3</v>
      </c>
      <c r="H410" s="7">
        <v>1</v>
      </c>
      <c r="I410" s="7">
        <v>0</v>
      </c>
      <c r="J410" s="7">
        <f t="shared" si="18"/>
        <v>4</v>
      </c>
      <c r="K410" s="11">
        <v>5215</v>
      </c>
      <c r="L410" s="58" t="s">
        <v>1121</v>
      </c>
      <c r="M410" s="8">
        <f t="shared" si="19"/>
        <v>76.701821668264614</v>
      </c>
      <c r="N410" s="7" t="str">
        <f t="shared" si="20"/>
        <v>Baixa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1</v>
      </c>
      <c r="G411" s="7">
        <v>5</v>
      </c>
      <c r="H411" s="7">
        <v>3</v>
      </c>
      <c r="I411" s="7">
        <v>7</v>
      </c>
      <c r="J411" s="7">
        <f t="shared" si="18"/>
        <v>16</v>
      </c>
      <c r="K411" s="11">
        <v>25305</v>
      </c>
      <c r="L411" s="58" t="s">
        <v>1122</v>
      </c>
      <c r="M411" s="8">
        <f t="shared" si="19"/>
        <v>63.228610946453273</v>
      </c>
      <c r="N411" s="7" t="str">
        <f t="shared" si="20"/>
        <v>Baixa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7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4</v>
      </c>
      <c r="G413" s="7">
        <v>1</v>
      </c>
      <c r="H413" s="7">
        <v>0</v>
      </c>
      <c r="I413" s="7">
        <v>0</v>
      </c>
      <c r="J413" s="7">
        <f t="shared" si="18"/>
        <v>5</v>
      </c>
      <c r="K413" s="11">
        <v>15410</v>
      </c>
      <c r="L413" s="58" t="s">
        <v>1121</v>
      </c>
      <c r="M413" s="8">
        <f t="shared" si="19"/>
        <v>32.446463335496432</v>
      </c>
      <c r="N413" s="7" t="str">
        <f t="shared" si="20"/>
        <v>Baixa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1</v>
      </c>
      <c r="G414" s="7">
        <v>0</v>
      </c>
      <c r="H414" s="7">
        <v>0</v>
      </c>
      <c r="I414" s="7">
        <v>0</v>
      </c>
      <c r="J414" s="7">
        <f t="shared" si="18"/>
        <v>1</v>
      </c>
      <c r="K414" s="11">
        <v>4674</v>
      </c>
      <c r="L414" s="58" t="s">
        <v>1121</v>
      </c>
      <c r="M414" s="8">
        <f t="shared" si="19"/>
        <v>21.39495079161318</v>
      </c>
      <c r="N414" s="7" t="str">
        <f t="shared" si="20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8</v>
      </c>
      <c r="G415" s="7">
        <v>6</v>
      </c>
      <c r="H415" s="7">
        <v>12</v>
      </c>
      <c r="I415" s="7">
        <v>10</v>
      </c>
      <c r="J415" s="7">
        <f t="shared" si="18"/>
        <v>36</v>
      </c>
      <c r="K415" s="11">
        <v>79387</v>
      </c>
      <c r="L415" s="58" t="s">
        <v>1123</v>
      </c>
      <c r="M415" s="8">
        <f t="shared" si="19"/>
        <v>45.347475027397437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4</v>
      </c>
      <c r="G416" s="7">
        <v>4</v>
      </c>
      <c r="H416" s="7">
        <v>3</v>
      </c>
      <c r="I416" s="7">
        <v>3</v>
      </c>
      <c r="J416" s="7">
        <f t="shared" si="18"/>
        <v>14</v>
      </c>
      <c r="K416" s="11">
        <v>48561</v>
      </c>
      <c r="L416" s="58" t="s">
        <v>1122</v>
      </c>
      <c r="M416" s="8">
        <f t="shared" si="19"/>
        <v>28.829719322089741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7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7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1</v>
      </c>
      <c r="G419" s="7">
        <v>0</v>
      </c>
      <c r="H419" s="7">
        <v>2</v>
      </c>
      <c r="I419" s="7">
        <v>0</v>
      </c>
      <c r="J419" s="7">
        <f t="shared" si="18"/>
        <v>3</v>
      </c>
      <c r="K419" s="11">
        <v>4516</v>
      </c>
      <c r="L419" s="58" t="s">
        <v>1121</v>
      </c>
      <c r="M419" s="8">
        <f t="shared" si="19"/>
        <v>66.430469441984059</v>
      </c>
      <c r="N419" s="7" t="str">
        <f t="shared" si="20"/>
        <v>Baixa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7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2</v>
      </c>
      <c r="G421" s="7">
        <v>0</v>
      </c>
      <c r="H421" s="7">
        <v>3</v>
      </c>
      <c r="I421" s="7">
        <v>7</v>
      </c>
      <c r="J421" s="7">
        <f t="shared" si="18"/>
        <v>12</v>
      </c>
      <c r="K421" s="11">
        <v>4844</v>
      </c>
      <c r="L421" s="58" t="s">
        <v>1121</v>
      </c>
      <c r="M421" s="8">
        <f t="shared" si="19"/>
        <v>247.72914946325349</v>
      </c>
      <c r="N421" s="7" t="str">
        <f t="shared" si="20"/>
        <v>Média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1</v>
      </c>
      <c r="G422" s="7">
        <v>4</v>
      </c>
      <c r="H422" s="7">
        <v>1</v>
      </c>
      <c r="I422" s="7">
        <v>1</v>
      </c>
      <c r="J422" s="7">
        <f t="shared" si="18"/>
        <v>7</v>
      </c>
      <c r="K422" s="11">
        <v>26484</v>
      </c>
      <c r="L422" s="58" t="s">
        <v>1122</v>
      </c>
      <c r="M422" s="8">
        <f t="shared" si="19"/>
        <v>26.431052711070834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4</v>
      </c>
      <c r="G423" s="7">
        <v>5</v>
      </c>
      <c r="H423" s="7">
        <v>3</v>
      </c>
      <c r="I423" s="7">
        <v>0</v>
      </c>
      <c r="J423" s="7">
        <f t="shared" si="18"/>
        <v>12</v>
      </c>
      <c r="K423" s="11">
        <v>564310</v>
      </c>
      <c r="L423" s="58" t="s">
        <v>1125</v>
      </c>
      <c r="M423" s="8">
        <f t="shared" si="19"/>
        <v>2.1264907586255783</v>
      </c>
      <c r="N423" s="7" t="str">
        <f t="shared" si="20"/>
        <v>Baixa</v>
      </c>
      <c r="O423" s="78"/>
      <c r="P423" s="78"/>
      <c r="Q423" s="78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7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7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7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1</v>
      </c>
      <c r="G427" s="7">
        <v>0</v>
      </c>
      <c r="H427" s="7">
        <v>1</v>
      </c>
      <c r="I427" s="7">
        <v>7</v>
      </c>
      <c r="J427" s="7">
        <f t="shared" si="18"/>
        <v>9</v>
      </c>
      <c r="K427" s="11">
        <v>18026</v>
      </c>
      <c r="L427" s="58" t="s">
        <v>1121</v>
      </c>
      <c r="M427" s="8">
        <f t="shared" si="19"/>
        <v>49.9278819482969</v>
      </c>
      <c r="N427" s="7" t="str">
        <f t="shared" si="20"/>
        <v>Baixa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7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14</v>
      </c>
      <c r="G429" s="7">
        <v>8</v>
      </c>
      <c r="H429" s="7">
        <v>17</v>
      </c>
      <c r="I429" s="7">
        <v>7</v>
      </c>
      <c r="J429" s="7">
        <f t="shared" si="18"/>
        <v>46</v>
      </c>
      <c r="K429" s="11">
        <v>51601</v>
      </c>
      <c r="L429" s="58" t="s">
        <v>1122</v>
      </c>
      <c r="M429" s="8">
        <f t="shared" si="19"/>
        <v>89.145559194589254</v>
      </c>
      <c r="N429" s="7" t="str">
        <f t="shared" si="20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2</v>
      </c>
      <c r="I430" s="7">
        <v>0</v>
      </c>
      <c r="J430" s="7">
        <f t="shared" si="18"/>
        <v>2</v>
      </c>
      <c r="K430" s="11">
        <v>4124</v>
      </c>
      <c r="L430" s="58" t="s">
        <v>1121</v>
      </c>
      <c r="M430" s="8">
        <f t="shared" si="19"/>
        <v>48.496605237633368</v>
      </c>
      <c r="N430" s="7" t="str">
        <f t="shared" si="20"/>
        <v>Baixa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7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6</v>
      </c>
      <c r="G432" s="7">
        <v>4</v>
      </c>
      <c r="H432" s="7">
        <v>10</v>
      </c>
      <c r="I432" s="7">
        <v>5</v>
      </c>
      <c r="J432" s="7">
        <f t="shared" si="18"/>
        <v>25</v>
      </c>
      <c r="K432" s="11">
        <v>17991</v>
      </c>
      <c r="L432" s="58" t="s">
        <v>1121</v>
      </c>
      <c r="M432" s="8">
        <f t="shared" si="19"/>
        <v>138.95836807292537</v>
      </c>
      <c r="N432" s="7" t="str">
        <f t="shared" si="20"/>
        <v>Média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3</v>
      </c>
      <c r="G433" s="7">
        <v>0</v>
      </c>
      <c r="H433" s="7">
        <v>1</v>
      </c>
      <c r="I433" s="7">
        <v>2</v>
      </c>
      <c r="J433" s="7">
        <f t="shared" si="18"/>
        <v>6</v>
      </c>
      <c r="K433" s="11">
        <v>9454</v>
      </c>
      <c r="L433" s="58" t="s">
        <v>1121</v>
      </c>
      <c r="M433" s="8">
        <f t="shared" si="19"/>
        <v>63.465199915379735</v>
      </c>
      <c r="N433" s="7" t="str">
        <f t="shared" si="20"/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10</v>
      </c>
      <c r="G434" s="7">
        <v>14</v>
      </c>
      <c r="H434" s="7">
        <v>7</v>
      </c>
      <c r="I434" s="7">
        <v>5</v>
      </c>
      <c r="J434" s="7">
        <f t="shared" si="18"/>
        <v>36</v>
      </c>
      <c r="K434" s="11">
        <v>63359</v>
      </c>
      <c r="L434" s="58" t="s">
        <v>1122</v>
      </c>
      <c r="M434" s="8">
        <f t="shared" si="19"/>
        <v>56.819078583942293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3</v>
      </c>
      <c r="G435" s="7">
        <v>8</v>
      </c>
      <c r="H435" s="7">
        <v>4</v>
      </c>
      <c r="I435" s="7">
        <v>12</v>
      </c>
      <c r="J435" s="7">
        <f t="shared" si="18"/>
        <v>27</v>
      </c>
      <c r="K435" s="11">
        <v>19928</v>
      </c>
      <c r="L435" s="58" t="s">
        <v>1121</v>
      </c>
      <c r="M435" s="8">
        <f t="shared" si="19"/>
        <v>135.48775592131673</v>
      </c>
      <c r="N435" s="7" t="str">
        <f t="shared" si="20"/>
        <v>Média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7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7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7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1</v>
      </c>
      <c r="G439" s="7">
        <v>1</v>
      </c>
      <c r="H439" s="7">
        <v>1</v>
      </c>
      <c r="I439" s="7">
        <v>3</v>
      </c>
      <c r="J439" s="7">
        <f t="shared" si="18"/>
        <v>6</v>
      </c>
      <c r="K439" s="11">
        <v>6522</v>
      </c>
      <c r="L439" s="58" t="s">
        <v>1121</v>
      </c>
      <c r="M439" s="8">
        <f t="shared" si="19"/>
        <v>91.996320147194112</v>
      </c>
      <c r="N439" s="7" t="str">
        <f t="shared" si="20"/>
        <v>Baixa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0</v>
      </c>
      <c r="G440" s="7">
        <v>1</v>
      </c>
      <c r="H440" s="7">
        <v>4</v>
      </c>
      <c r="I440" s="7">
        <v>0</v>
      </c>
      <c r="J440" s="7">
        <f t="shared" si="18"/>
        <v>5</v>
      </c>
      <c r="K440" s="11">
        <v>102728</v>
      </c>
      <c r="L440" s="58" t="s">
        <v>1124</v>
      </c>
      <c r="M440" s="8">
        <f t="shared" si="19"/>
        <v>4.8672221789580252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8</v>
      </c>
      <c r="G441" s="7">
        <v>2</v>
      </c>
      <c r="H441" s="7">
        <v>0</v>
      </c>
      <c r="I441" s="7">
        <v>0</v>
      </c>
      <c r="J441" s="7">
        <f t="shared" si="18"/>
        <v>10</v>
      </c>
      <c r="K441" s="11">
        <v>3233</v>
      </c>
      <c r="L441" s="58" t="s">
        <v>1121</v>
      </c>
      <c r="M441" s="8">
        <f t="shared" si="19"/>
        <v>309.31023816888342</v>
      </c>
      <c r="N441" s="7" t="str">
        <f t="shared" si="20"/>
        <v>Alta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2</v>
      </c>
      <c r="G442" s="7">
        <v>0</v>
      </c>
      <c r="H442" s="7">
        <v>4</v>
      </c>
      <c r="I442" s="7">
        <v>2</v>
      </c>
      <c r="J442" s="7">
        <f t="shared" si="18"/>
        <v>8</v>
      </c>
      <c r="K442" s="11">
        <v>4915</v>
      </c>
      <c r="L442" s="58" t="s">
        <v>1121</v>
      </c>
      <c r="M442" s="8">
        <f t="shared" si="19"/>
        <v>162.76703967446591</v>
      </c>
      <c r="N442" s="7" t="str">
        <f t="shared" si="20"/>
        <v>Média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1</v>
      </c>
      <c r="G443" s="7">
        <v>0</v>
      </c>
      <c r="H443" s="7">
        <v>0</v>
      </c>
      <c r="I443" s="7">
        <v>0</v>
      </c>
      <c r="J443" s="7">
        <f t="shared" si="18"/>
        <v>1</v>
      </c>
      <c r="K443" s="11">
        <v>52532</v>
      </c>
      <c r="L443" s="58" t="s">
        <v>1122</v>
      </c>
      <c r="M443" s="8">
        <f t="shared" si="19"/>
        <v>1.9036016142541687</v>
      </c>
      <c r="N443" s="7" t="str">
        <f t="shared" si="20"/>
        <v>Baixa</v>
      </c>
      <c r="O443" s="78"/>
      <c r="P443" s="78"/>
      <c r="Q443" s="78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7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1</v>
      </c>
      <c r="H445" s="7">
        <v>0</v>
      </c>
      <c r="I445" s="7">
        <v>0</v>
      </c>
      <c r="J445" s="7">
        <f t="shared" si="18"/>
        <v>1</v>
      </c>
      <c r="K445" s="11">
        <v>16671</v>
      </c>
      <c r="L445" s="58" t="s">
        <v>1121</v>
      </c>
      <c r="M445" s="8">
        <f t="shared" si="19"/>
        <v>5.9984404054945708</v>
      </c>
      <c r="N445" s="7" t="str">
        <f t="shared" si="20"/>
        <v>Baixa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7</v>
      </c>
      <c r="G446" s="7">
        <v>2</v>
      </c>
      <c r="H446" s="7">
        <v>7</v>
      </c>
      <c r="I446" s="7">
        <v>0</v>
      </c>
      <c r="J446" s="7">
        <f t="shared" si="18"/>
        <v>16</v>
      </c>
      <c r="K446" s="11">
        <v>7481</v>
      </c>
      <c r="L446" s="58" t="s">
        <v>1121</v>
      </c>
      <c r="M446" s="8">
        <f t="shared" si="19"/>
        <v>213.8751503809651</v>
      </c>
      <c r="N446" s="7" t="str">
        <f t="shared" si="20"/>
        <v>Média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0</v>
      </c>
      <c r="J447" s="7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7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2</v>
      </c>
      <c r="J449" s="7">
        <f t="shared" si="18"/>
        <v>2</v>
      </c>
      <c r="K449" s="11">
        <v>6680</v>
      </c>
      <c r="L449" s="58" t="s">
        <v>1121</v>
      </c>
      <c r="M449" s="8">
        <f t="shared" si="19"/>
        <v>29.940119760479043</v>
      </c>
      <c r="N449" s="7" t="str">
        <f t="shared" si="20"/>
        <v>Baixa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7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0</v>
      </c>
      <c r="G451" s="7">
        <v>2</v>
      </c>
      <c r="H451" s="7">
        <v>3</v>
      </c>
      <c r="I451" s="7">
        <v>2</v>
      </c>
      <c r="J451" s="7">
        <f t="shared" si="18"/>
        <v>7</v>
      </c>
      <c r="K451" s="11">
        <v>18172</v>
      </c>
      <c r="L451" s="58" t="s">
        <v>1121</v>
      </c>
      <c r="M451" s="8">
        <f t="shared" si="19"/>
        <v>38.52080123266564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2</v>
      </c>
      <c r="J452" s="7">
        <f t="shared" si="18"/>
        <v>2</v>
      </c>
      <c r="K452" s="11">
        <v>7110</v>
      </c>
      <c r="L452" s="58" t="s">
        <v>1121</v>
      </c>
      <c r="M452" s="8">
        <f t="shared" si="19"/>
        <v>28.129395218002813</v>
      </c>
      <c r="N452" s="7" t="str">
        <f t="shared" si="20"/>
        <v>Baixa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0</v>
      </c>
      <c r="G453" s="7">
        <v>2</v>
      </c>
      <c r="H453" s="7">
        <v>0</v>
      </c>
      <c r="I453" s="7">
        <v>0</v>
      </c>
      <c r="J453" s="7">
        <f t="shared" ref="J453:J516" si="21">SUM(F453:I453)</f>
        <v>2</v>
      </c>
      <c r="K453" s="11">
        <v>41844</v>
      </c>
      <c r="L453" s="58" t="s">
        <v>1122</v>
      </c>
      <c r="M453" s="8">
        <f t="shared" ref="M453:M516" si="22">(J453/K453)*100000</f>
        <v>4.7796577765032024</v>
      </c>
      <c r="N453" s="7" t="str">
        <f t="shared" si="20"/>
        <v>Baixa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7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ref="N454:N517" si="23">IF(M454=0,"Silencioso",IF(AND(M454&gt;0,M454&lt;100),"Baixa",IF(AND(M454&gt;=100,M454&lt;300),"Média",IF(AND(M454&gt;=300,M454&lt;500),"Alta",IF(M454&gt;=500,"Muito Alta","Avaliar")))))</f>
        <v>Silencioso</v>
      </c>
      <c r="O454" s="78"/>
      <c r="P454" s="78"/>
      <c r="Q454" s="78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0</v>
      </c>
      <c r="G455" s="7">
        <v>6</v>
      </c>
      <c r="H455" s="7">
        <v>3</v>
      </c>
      <c r="I455" s="7">
        <v>4</v>
      </c>
      <c r="J455" s="7">
        <f t="shared" si="21"/>
        <v>13</v>
      </c>
      <c r="K455" s="11">
        <v>18700</v>
      </c>
      <c r="L455" s="58" t="s">
        <v>1121</v>
      </c>
      <c r="M455" s="8">
        <f t="shared" si="22"/>
        <v>69.518716577540104</v>
      </c>
      <c r="N455" s="7" t="str">
        <f t="shared" si="23"/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0</v>
      </c>
      <c r="G456" s="7">
        <v>0</v>
      </c>
      <c r="H456" s="7">
        <v>0</v>
      </c>
      <c r="I456" s="7">
        <v>0</v>
      </c>
      <c r="J456" s="7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2</v>
      </c>
      <c r="G457" s="7">
        <v>1</v>
      </c>
      <c r="H457" s="7">
        <v>2</v>
      </c>
      <c r="I457" s="7">
        <v>1</v>
      </c>
      <c r="J457" s="7">
        <f t="shared" si="21"/>
        <v>6</v>
      </c>
      <c r="K457" s="11">
        <v>18594</v>
      </c>
      <c r="L457" s="58" t="s">
        <v>1121</v>
      </c>
      <c r="M457" s="8">
        <f t="shared" si="22"/>
        <v>32.268473701193933</v>
      </c>
      <c r="N457" s="7" t="str">
        <f t="shared" si="23"/>
        <v>Baixa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2</v>
      </c>
      <c r="G458" s="7">
        <v>2</v>
      </c>
      <c r="H458" s="7">
        <v>3</v>
      </c>
      <c r="I458" s="7">
        <v>2</v>
      </c>
      <c r="J458" s="7">
        <f t="shared" si="21"/>
        <v>9</v>
      </c>
      <c r="K458" s="11">
        <v>89256</v>
      </c>
      <c r="L458" s="58" t="s">
        <v>1123</v>
      </c>
      <c r="M458" s="8">
        <f t="shared" si="22"/>
        <v>10.083355740790536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8</v>
      </c>
      <c r="G459" s="7">
        <v>14</v>
      </c>
      <c r="H459" s="7">
        <v>42</v>
      </c>
      <c r="I459" s="7">
        <v>51</v>
      </c>
      <c r="J459" s="7">
        <f t="shared" si="21"/>
        <v>115</v>
      </c>
      <c r="K459" s="11">
        <v>22608</v>
      </c>
      <c r="L459" s="58" t="s">
        <v>1121</v>
      </c>
      <c r="M459" s="8">
        <f t="shared" si="22"/>
        <v>508.6694975230007</v>
      </c>
      <c r="N459" s="7" t="str">
        <f t="shared" si="23"/>
        <v>Muito Alta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18</v>
      </c>
      <c r="G460" s="7">
        <v>41</v>
      </c>
      <c r="H460" s="7">
        <v>31</v>
      </c>
      <c r="I460" s="7">
        <v>4</v>
      </c>
      <c r="J460" s="7">
        <f t="shared" si="21"/>
        <v>94</v>
      </c>
      <c r="K460" s="11">
        <v>27640</v>
      </c>
      <c r="L460" s="58" t="s">
        <v>1122</v>
      </c>
      <c r="M460" s="8">
        <f t="shared" si="22"/>
        <v>340.0868306801737</v>
      </c>
      <c r="N460" s="7" t="str">
        <f t="shared" si="23"/>
        <v>Alta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1</v>
      </c>
      <c r="G461" s="7">
        <v>1</v>
      </c>
      <c r="H461" s="7">
        <v>1</v>
      </c>
      <c r="I461" s="7">
        <v>1</v>
      </c>
      <c r="J461" s="7">
        <f t="shared" si="21"/>
        <v>4</v>
      </c>
      <c r="K461" s="11">
        <v>12725</v>
      </c>
      <c r="L461" s="58" t="s">
        <v>1121</v>
      </c>
      <c r="M461" s="8">
        <f t="shared" si="22"/>
        <v>31.434184675834967</v>
      </c>
      <c r="N461" s="7" t="str">
        <f t="shared" si="23"/>
        <v>Baixa</v>
      </c>
      <c r="O461" s="78"/>
      <c r="P461" s="78"/>
      <c r="Q461" s="78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1</v>
      </c>
      <c r="G462" s="7">
        <v>0</v>
      </c>
      <c r="H462" s="7">
        <v>1</v>
      </c>
      <c r="I462" s="7">
        <v>2</v>
      </c>
      <c r="J462" s="7">
        <f t="shared" si="21"/>
        <v>4</v>
      </c>
      <c r="K462" s="11">
        <v>7904</v>
      </c>
      <c r="L462" s="58" t="s">
        <v>1121</v>
      </c>
      <c r="M462" s="8">
        <f t="shared" si="22"/>
        <v>50.607287449392715</v>
      </c>
      <c r="N462" s="7" t="str">
        <f t="shared" si="23"/>
        <v>Baixa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2</v>
      </c>
      <c r="G463" s="7">
        <v>0</v>
      </c>
      <c r="H463" s="7">
        <v>0</v>
      </c>
      <c r="I463" s="7">
        <v>2</v>
      </c>
      <c r="J463" s="7">
        <f t="shared" si="21"/>
        <v>4</v>
      </c>
      <c r="K463" s="11">
        <v>14136</v>
      </c>
      <c r="L463" s="58" t="s">
        <v>1121</v>
      </c>
      <c r="M463" s="8">
        <f t="shared" si="22"/>
        <v>28.29654782116582</v>
      </c>
      <c r="N463" s="7" t="str">
        <f t="shared" si="23"/>
        <v>Baixa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0</v>
      </c>
      <c r="G464" s="7">
        <v>3</v>
      </c>
      <c r="H464" s="7">
        <v>2</v>
      </c>
      <c r="I464" s="7">
        <v>4</v>
      </c>
      <c r="J464" s="7">
        <f t="shared" si="21"/>
        <v>9</v>
      </c>
      <c r="K464" s="11">
        <v>60142</v>
      </c>
      <c r="L464" s="58" t="s">
        <v>1122</v>
      </c>
      <c r="M464" s="8">
        <f t="shared" si="22"/>
        <v>14.964583818296697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0</v>
      </c>
      <c r="G465" s="7">
        <v>1</v>
      </c>
      <c r="H465" s="7">
        <v>2</v>
      </c>
      <c r="I465" s="7">
        <v>5</v>
      </c>
      <c r="J465" s="7">
        <f t="shared" si="21"/>
        <v>8</v>
      </c>
      <c r="K465" s="11">
        <v>4134</v>
      </c>
      <c r="L465" s="58" t="s">
        <v>1121</v>
      </c>
      <c r="M465" s="8">
        <f t="shared" si="22"/>
        <v>193.51717464925011</v>
      </c>
      <c r="N465" s="7" t="str">
        <f t="shared" si="23"/>
        <v>Média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3</v>
      </c>
      <c r="G466" s="7">
        <v>3</v>
      </c>
      <c r="H466" s="7">
        <v>2</v>
      </c>
      <c r="I466" s="7">
        <v>0</v>
      </c>
      <c r="J466" s="7">
        <f t="shared" si="21"/>
        <v>8</v>
      </c>
      <c r="K466" s="11">
        <v>15207</v>
      </c>
      <c r="L466" s="58" t="s">
        <v>1121</v>
      </c>
      <c r="M466" s="8">
        <f t="shared" si="22"/>
        <v>52.607351877424868</v>
      </c>
      <c r="N466" s="7" t="str">
        <f t="shared" si="23"/>
        <v>Baixa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7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0</v>
      </c>
      <c r="I468" s="7">
        <v>0</v>
      </c>
      <c r="J468" s="7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7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5</v>
      </c>
      <c r="G470" s="7">
        <v>1</v>
      </c>
      <c r="H470" s="7">
        <v>0</v>
      </c>
      <c r="I470" s="7">
        <v>1</v>
      </c>
      <c r="J470" s="7">
        <f t="shared" si="21"/>
        <v>7</v>
      </c>
      <c r="K470" s="11">
        <v>13330</v>
      </c>
      <c r="L470" s="58" t="s">
        <v>1121</v>
      </c>
      <c r="M470" s="8">
        <f t="shared" si="22"/>
        <v>52.513128282070518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7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1</v>
      </c>
      <c r="I472" s="7">
        <v>4</v>
      </c>
      <c r="J472" s="7">
        <f t="shared" si="21"/>
        <v>5</v>
      </c>
      <c r="K472" s="11">
        <v>8526</v>
      </c>
      <c r="L472" s="58" t="s">
        <v>1121</v>
      </c>
      <c r="M472" s="8">
        <f t="shared" si="22"/>
        <v>58.644147314098056</v>
      </c>
      <c r="N472" s="7" t="str">
        <f t="shared" si="23"/>
        <v>Baixa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7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4</v>
      </c>
      <c r="G474" s="7">
        <v>2</v>
      </c>
      <c r="H474" s="7">
        <v>0</v>
      </c>
      <c r="I474" s="7">
        <v>0</v>
      </c>
      <c r="J474" s="7">
        <f t="shared" si="21"/>
        <v>6</v>
      </c>
      <c r="K474" s="11">
        <v>30798</v>
      </c>
      <c r="L474" s="58" t="s">
        <v>1122</v>
      </c>
      <c r="M474" s="8">
        <f t="shared" si="22"/>
        <v>19.481784531463081</v>
      </c>
      <c r="N474" s="7" t="str">
        <f t="shared" si="23"/>
        <v>Baixa</v>
      </c>
      <c r="O474" s="78"/>
      <c r="P474" s="78"/>
      <c r="Q474" s="78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1</v>
      </c>
      <c r="G475" s="7">
        <v>0</v>
      </c>
      <c r="H475" s="7">
        <v>0</v>
      </c>
      <c r="I475" s="7">
        <v>0</v>
      </c>
      <c r="J475" s="7">
        <f t="shared" si="21"/>
        <v>1</v>
      </c>
      <c r="K475" s="11">
        <v>3227</v>
      </c>
      <c r="L475" s="58" t="s">
        <v>1121</v>
      </c>
      <c r="M475" s="8">
        <f t="shared" si="22"/>
        <v>30.988534242330338</v>
      </c>
      <c r="N475" s="7" t="str">
        <f t="shared" si="23"/>
        <v>Baixa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0</v>
      </c>
      <c r="G476" s="7">
        <v>1</v>
      </c>
      <c r="H476" s="7">
        <v>1</v>
      </c>
      <c r="I476" s="7">
        <v>0</v>
      </c>
      <c r="J476" s="7">
        <f t="shared" si="21"/>
        <v>2</v>
      </c>
      <c r="K476" s="11">
        <v>14385</v>
      </c>
      <c r="L476" s="58" t="s">
        <v>1121</v>
      </c>
      <c r="M476" s="8">
        <f t="shared" si="22"/>
        <v>13.903371567605143</v>
      </c>
      <c r="N476" s="7" t="str">
        <f t="shared" si="23"/>
        <v>Baixa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7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7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1</v>
      </c>
      <c r="I479" s="7">
        <v>0</v>
      </c>
      <c r="J479" s="7">
        <f t="shared" si="21"/>
        <v>1</v>
      </c>
      <c r="K479" s="11">
        <v>12508</v>
      </c>
      <c r="L479" s="58" t="s">
        <v>1121</v>
      </c>
      <c r="M479" s="8">
        <f t="shared" si="22"/>
        <v>7.9948832747041898</v>
      </c>
      <c r="N479" s="7" t="str">
        <f t="shared" si="23"/>
        <v>Baixa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2</v>
      </c>
      <c r="G480" s="7">
        <v>4</v>
      </c>
      <c r="H480" s="7">
        <v>3</v>
      </c>
      <c r="I480" s="7">
        <v>3</v>
      </c>
      <c r="J480" s="7">
        <f t="shared" si="21"/>
        <v>12</v>
      </c>
      <c r="K480" s="11">
        <v>37473</v>
      </c>
      <c r="L480" s="58" t="s">
        <v>1122</v>
      </c>
      <c r="M480" s="8">
        <f t="shared" si="22"/>
        <v>32.02305660075254</v>
      </c>
      <c r="N480" s="7" t="str">
        <f t="shared" si="23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1</v>
      </c>
      <c r="G481" s="7">
        <v>0</v>
      </c>
      <c r="H481" s="7">
        <v>0</v>
      </c>
      <c r="I481" s="7">
        <v>0</v>
      </c>
      <c r="J481" s="7">
        <f t="shared" si="21"/>
        <v>1</v>
      </c>
      <c r="K481" s="11">
        <v>3758</v>
      </c>
      <c r="L481" s="58" t="s">
        <v>1121</v>
      </c>
      <c r="M481" s="8">
        <f t="shared" si="22"/>
        <v>26.609898882384247</v>
      </c>
      <c r="N481" s="7" t="str">
        <f t="shared" si="23"/>
        <v>Baixa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7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7</v>
      </c>
      <c r="G483" s="7">
        <v>5</v>
      </c>
      <c r="H483" s="7">
        <v>0</v>
      </c>
      <c r="I483" s="7">
        <v>0</v>
      </c>
      <c r="J483" s="7">
        <f t="shared" si="21"/>
        <v>12</v>
      </c>
      <c r="K483" s="11">
        <v>20882</v>
      </c>
      <c r="L483" s="58" t="s">
        <v>1121</v>
      </c>
      <c r="M483" s="8">
        <f t="shared" si="22"/>
        <v>57.465759984675799</v>
      </c>
      <c r="N483" s="7" t="str">
        <f t="shared" si="23"/>
        <v>Baixa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3</v>
      </c>
      <c r="G484" s="7">
        <v>3</v>
      </c>
      <c r="H484" s="7">
        <v>0</v>
      </c>
      <c r="I484" s="7">
        <v>0</v>
      </c>
      <c r="J484" s="7">
        <f t="shared" si="21"/>
        <v>6</v>
      </c>
      <c r="K484" s="11">
        <v>6446</v>
      </c>
      <c r="L484" s="58" t="s">
        <v>1121</v>
      </c>
      <c r="M484" s="8">
        <f t="shared" si="22"/>
        <v>93.080980452994098</v>
      </c>
      <c r="N484" s="7" t="str">
        <f t="shared" si="23"/>
        <v>Baixa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7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0</v>
      </c>
      <c r="G486" s="7">
        <v>0</v>
      </c>
      <c r="H486" s="7">
        <v>0</v>
      </c>
      <c r="I486" s="7">
        <v>0</v>
      </c>
      <c r="J486" s="7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2</v>
      </c>
      <c r="G487" s="7">
        <v>3</v>
      </c>
      <c r="H487" s="7">
        <v>2</v>
      </c>
      <c r="I487" s="7">
        <v>1</v>
      </c>
      <c r="J487" s="7">
        <f t="shared" si="21"/>
        <v>8</v>
      </c>
      <c r="K487" s="11">
        <v>31471</v>
      </c>
      <c r="L487" s="58" t="s">
        <v>1122</v>
      </c>
      <c r="M487" s="8">
        <f t="shared" si="22"/>
        <v>25.420228146547618</v>
      </c>
      <c r="N487" s="7" t="str">
        <f t="shared" si="23"/>
        <v>Baixa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7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0</v>
      </c>
      <c r="G489" s="7">
        <v>3</v>
      </c>
      <c r="H489" s="7">
        <v>0</v>
      </c>
      <c r="I489" s="7">
        <v>0</v>
      </c>
      <c r="J489" s="7">
        <f t="shared" si="21"/>
        <v>3</v>
      </c>
      <c r="K489" s="11">
        <v>13557</v>
      </c>
      <c r="L489" s="58" t="s">
        <v>1121</v>
      </c>
      <c r="M489" s="8">
        <f t="shared" si="22"/>
        <v>22.128789555211331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7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0</v>
      </c>
      <c r="G491" s="7">
        <v>1</v>
      </c>
      <c r="H491" s="7">
        <v>3</v>
      </c>
      <c r="I491" s="7">
        <v>0</v>
      </c>
      <c r="J491" s="7">
        <f t="shared" si="21"/>
        <v>4</v>
      </c>
      <c r="K491" s="11">
        <v>14913</v>
      </c>
      <c r="L491" s="58" t="s">
        <v>1121</v>
      </c>
      <c r="M491" s="8">
        <f t="shared" si="22"/>
        <v>26.822235633340039</v>
      </c>
      <c r="N491" s="7" t="str">
        <f t="shared" si="23"/>
        <v>Baixa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1</v>
      </c>
      <c r="G492" s="7">
        <v>0</v>
      </c>
      <c r="H492" s="7">
        <v>0</v>
      </c>
      <c r="I492" s="7">
        <v>0</v>
      </c>
      <c r="J492" s="7">
        <f t="shared" si="21"/>
        <v>1</v>
      </c>
      <c r="K492" s="11">
        <v>4861</v>
      </c>
      <c r="L492" s="58" t="s">
        <v>1121</v>
      </c>
      <c r="M492" s="8">
        <f t="shared" si="22"/>
        <v>20.571898786257972</v>
      </c>
      <c r="N492" s="7" t="str">
        <f t="shared" si="23"/>
        <v>Baixa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7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7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7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7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0</v>
      </c>
      <c r="G497" s="7">
        <v>0</v>
      </c>
      <c r="H497" s="7">
        <v>1</v>
      </c>
      <c r="I497" s="7">
        <v>5</v>
      </c>
      <c r="J497" s="7">
        <f t="shared" si="21"/>
        <v>6</v>
      </c>
      <c r="K497" s="11">
        <v>15012</v>
      </c>
      <c r="L497" s="58" t="s">
        <v>1121</v>
      </c>
      <c r="M497" s="8">
        <f t="shared" si="22"/>
        <v>39.968025579536373</v>
      </c>
      <c r="N497" s="7" t="str">
        <f t="shared" si="23"/>
        <v>Baixa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3</v>
      </c>
      <c r="G498" s="7">
        <v>5</v>
      </c>
      <c r="H498" s="7">
        <v>5</v>
      </c>
      <c r="I498" s="7">
        <v>2</v>
      </c>
      <c r="J498" s="7">
        <f t="shared" si="21"/>
        <v>15</v>
      </c>
      <c r="K498" s="11">
        <v>20999</v>
      </c>
      <c r="L498" s="58" t="s">
        <v>1121</v>
      </c>
      <c r="M498" s="8">
        <f t="shared" si="22"/>
        <v>71.431972951092916</v>
      </c>
      <c r="N498" s="7" t="str">
        <f t="shared" si="23"/>
        <v>Baixa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1</v>
      </c>
      <c r="I499" s="7">
        <v>3</v>
      </c>
      <c r="J499" s="7">
        <f t="shared" si="21"/>
        <v>4</v>
      </c>
      <c r="K499" s="11">
        <v>21017</v>
      </c>
      <c r="L499" s="58" t="s">
        <v>1121</v>
      </c>
      <c r="M499" s="8">
        <f t="shared" si="22"/>
        <v>19.032212018841889</v>
      </c>
      <c r="N499" s="7" t="str">
        <f t="shared" si="23"/>
        <v>Baixa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0</v>
      </c>
      <c r="G500" s="7">
        <v>0</v>
      </c>
      <c r="H500" s="7">
        <v>2</v>
      </c>
      <c r="I500" s="7">
        <v>0</v>
      </c>
      <c r="J500" s="7">
        <f t="shared" si="21"/>
        <v>2</v>
      </c>
      <c r="K500" s="11">
        <v>13180</v>
      </c>
      <c r="L500" s="58" t="s">
        <v>1121</v>
      </c>
      <c r="M500" s="8">
        <f t="shared" si="22"/>
        <v>15.174506828528072</v>
      </c>
      <c r="N500" s="7" t="str">
        <f t="shared" si="23"/>
        <v>Baixa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3</v>
      </c>
      <c r="G501" s="7">
        <v>9</v>
      </c>
      <c r="H501" s="7">
        <v>6</v>
      </c>
      <c r="I501" s="7">
        <v>1</v>
      </c>
      <c r="J501" s="7">
        <f t="shared" si="21"/>
        <v>19</v>
      </c>
      <c r="K501" s="11">
        <v>47682</v>
      </c>
      <c r="L501" s="58" t="s">
        <v>1122</v>
      </c>
      <c r="M501" s="8">
        <f t="shared" si="22"/>
        <v>39.847321840526824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1</v>
      </c>
      <c r="G502" s="7">
        <v>0</v>
      </c>
      <c r="H502" s="7">
        <v>1</v>
      </c>
      <c r="I502" s="7">
        <v>3</v>
      </c>
      <c r="J502" s="7">
        <f t="shared" si="21"/>
        <v>5</v>
      </c>
      <c r="K502" s="11">
        <v>4889</v>
      </c>
      <c r="L502" s="58" t="s">
        <v>1121</v>
      </c>
      <c r="M502" s="8">
        <f t="shared" si="22"/>
        <v>102.27040294538762</v>
      </c>
      <c r="N502" s="7" t="str">
        <f t="shared" si="23"/>
        <v>Média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4</v>
      </c>
      <c r="G503" s="7">
        <v>9</v>
      </c>
      <c r="H503" s="7">
        <v>9</v>
      </c>
      <c r="I503" s="7">
        <v>4</v>
      </c>
      <c r="J503" s="7">
        <f t="shared" si="21"/>
        <v>26</v>
      </c>
      <c r="K503" s="11">
        <v>21534</v>
      </c>
      <c r="L503" s="58" t="s">
        <v>1121</v>
      </c>
      <c r="M503" s="8">
        <f t="shared" si="22"/>
        <v>120.73929599702795</v>
      </c>
      <c r="N503" s="7" t="str">
        <f t="shared" si="23"/>
        <v>Média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2</v>
      </c>
      <c r="G504" s="7">
        <v>0</v>
      </c>
      <c r="H504" s="7">
        <v>0</v>
      </c>
      <c r="I504" s="7">
        <v>0</v>
      </c>
      <c r="J504" s="7">
        <f t="shared" si="21"/>
        <v>2</v>
      </c>
      <c r="K504" s="11">
        <v>23569</v>
      </c>
      <c r="L504" s="58" t="s">
        <v>1121</v>
      </c>
      <c r="M504" s="8">
        <f t="shared" si="22"/>
        <v>8.4857227714370573</v>
      </c>
      <c r="N504" s="7" t="str">
        <f t="shared" si="23"/>
        <v>Baixa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3</v>
      </c>
      <c r="G505" s="7">
        <v>3</v>
      </c>
      <c r="H505" s="7">
        <v>4</v>
      </c>
      <c r="I505" s="7">
        <v>2</v>
      </c>
      <c r="J505" s="7">
        <f t="shared" si="21"/>
        <v>12</v>
      </c>
      <c r="K505" s="11">
        <v>404804</v>
      </c>
      <c r="L505" s="58" t="s">
        <v>1125</v>
      </c>
      <c r="M505" s="8">
        <f t="shared" si="22"/>
        <v>2.9643975850041007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7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5</v>
      </c>
      <c r="G507" s="7">
        <v>3</v>
      </c>
      <c r="H507" s="7">
        <v>7</v>
      </c>
      <c r="I507" s="7">
        <v>4</v>
      </c>
      <c r="J507" s="7">
        <f t="shared" si="21"/>
        <v>19</v>
      </c>
      <c r="K507" s="11">
        <v>8815</v>
      </c>
      <c r="L507" s="58" t="s">
        <v>1121</v>
      </c>
      <c r="M507" s="8">
        <f t="shared" si="22"/>
        <v>215.54169030062394</v>
      </c>
      <c r="N507" s="7" t="str">
        <f t="shared" si="23"/>
        <v>Média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7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1</v>
      </c>
      <c r="H509" s="7">
        <v>0</v>
      </c>
      <c r="I509" s="7">
        <v>0</v>
      </c>
      <c r="J509" s="7">
        <f t="shared" si="21"/>
        <v>1</v>
      </c>
      <c r="K509" s="11">
        <v>3211</v>
      </c>
      <c r="L509" s="58" t="s">
        <v>1121</v>
      </c>
      <c r="M509" s="8">
        <f t="shared" si="22"/>
        <v>31.142946122703211</v>
      </c>
      <c r="N509" s="7" t="str">
        <f t="shared" si="23"/>
        <v>Baixa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7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0</v>
      </c>
      <c r="G511" s="7">
        <v>1</v>
      </c>
      <c r="H511" s="7">
        <v>0</v>
      </c>
      <c r="I511" s="7">
        <v>0</v>
      </c>
      <c r="J511" s="7">
        <f t="shared" si="21"/>
        <v>1</v>
      </c>
      <c r="K511" s="11">
        <v>108113</v>
      </c>
      <c r="L511" s="58" t="s">
        <v>1124</v>
      </c>
      <c r="M511" s="8">
        <f t="shared" si="22"/>
        <v>0.92495814564390955</v>
      </c>
      <c r="N511" s="7" t="str">
        <f t="shared" si="23"/>
        <v>Baixa</v>
      </c>
      <c r="O511" s="78"/>
      <c r="P511" s="78"/>
      <c r="Q511" s="78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12</v>
      </c>
      <c r="G512" s="7">
        <v>21</v>
      </c>
      <c r="H512" s="7">
        <v>7</v>
      </c>
      <c r="I512" s="7">
        <v>8</v>
      </c>
      <c r="J512" s="7">
        <f t="shared" si="21"/>
        <v>48</v>
      </c>
      <c r="K512" s="11">
        <v>26997</v>
      </c>
      <c r="L512" s="58" t="s">
        <v>1122</v>
      </c>
      <c r="M512" s="8">
        <f t="shared" si="22"/>
        <v>177.79753305922881</v>
      </c>
      <c r="N512" s="7" t="str">
        <f t="shared" si="23"/>
        <v>Média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2</v>
      </c>
      <c r="I513" s="7">
        <v>1</v>
      </c>
      <c r="J513" s="7">
        <f t="shared" si="21"/>
        <v>3</v>
      </c>
      <c r="K513" s="11">
        <v>20594</v>
      </c>
      <c r="L513" s="58" t="s">
        <v>1121</v>
      </c>
      <c r="M513" s="8">
        <f t="shared" si="22"/>
        <v>14.56734971350879</v>
      </c>
      <c r="N513" s="7" t="str">
        <f t="shared" si="23"/>
        <v>Baixa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0</v>
      </c>
      <c r="G514" s="7">
        <v>1</v>
      </c>
      <c r="H514" s="7">
        <v>1</v>
      </c>
      <c r="I514" s="7">
        <v>6</v>
      </c>
      <c r="J514" s="7">
        <f t="shared" si="21"/>
        <v>8</v>
      </c>
      <c r="K514" s="11">
        <v>3219</v>
      </c>
      <c r="L514" s="58" t="s">
        <v>1121</v>
      </c>
      <c r="M514" s="8">
        <f t="shared" si="22"/>
        <v>248.52438645542094</v>
      </c>
      <c r="N514" s="7" t="str">
        <f t="shared" si="23"/>
        <v>Média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1</v>
      </c>
      <c r="G515" s="7">
        <v>0</v>
      </c>
      <c r="H515" s="7">
        <v>2</v>
      </c>
      <c r="I515" s="7">
        <v>0</v>
      </c>
      <c r="J515" s="7">
        <f t="shared" si="21"/>
        <v>3</v>
      </c>
      <c r="K515" s="11">
        <v>40839</v>
      </c>
      <c r="L515" s="58" t="s">
        <v>1122</v>
      </c>
      <c r="M515" s="8">
        <f t="shared" si="22"/>
        <v>7.3459193418056277</v>
      </c>
      <c r="N515" s="7" t="str">
        <f t="shared" si="23"/>
        <v>Baixa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10</v>
      </c>
      <c r="G516" s="7">
        <v>5</v>
      </c>
      <c r="H516" s="7">
        <v>1</v>
      </c>
      <c r="I516" s="7">
        <v>6</v>
      </c>
      <c r="J516" s="7">
        <f t="shared" si="21"/>
        <v>22</v>
      </c>
      <c r="K516" s="11">
        <v>6939</v>
      </c>
      <c r="L516" s="58" t="s">
        <v>1121</v>
      </c>
      <c r="M516" s="8">
        <f t="shared" si="22"/>
        <v>317.04856607580342</v>
      </c>
      <c r="N516" s="7" t="str">
        <f t="shared" si="23"/>
        <v>Alta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0</v>
      </c>
      <c r="G517" s="7">
        <v>1</v>
      </c>
      <c r="H517" s="7">
        <v>2</v>
      </c>
      <c r="I517" s="7">
        <v>1</v>
      </c>
      <c r="J517" s="7">
        <f t="shared" ref="J517:J580" si="24">SUM(F517:I517)</f>
        <v>4</v>
      </c>
      <c r="K517" s="11">
        <v>3314</v>
      </c>
      <c r="L517" s="58" t="s">
        <v>1121</v>
      </c>
      <c r="M517" s="8">
        <f t="shared" ref="M517:M580" si="25">(J517/K517)*100000</f>
        <v>120.70006035003017</v>
      </c>
      <c r="N517" s="7" t="str">
        <f t="shared" si="23"/>
        <v>Média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7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ref="N518:N581" si="26">IF(M518=0,"Silencioso",IF(AND(M518&gt;0,M518&lt;100),"Baixa",IF(AND(M518&gt;=100,M518&lt;300),"Média",IF(AND(M518&gt;=300,M518&lt;500),"Alta",IF(M518&gt;=500,"Muito Alta","Avaliar")))))</f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7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O519" s="78"/>
      <c r="P519" s="78"/>
      <c r="Q519" s="78"/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0</v>
      </c>
      <c r="G520" s="7">
        <v>0</v>
      </c>
      <c r="H520" s="7">
        <v>0</v>
      </c>
      <c r="I520" s="7">
        <v>0</v>
      </c>
      <c r="J520" s="7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O520" s="78"/>
      <c r="P520" s="78"/>
      <c r="Q520" s="78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7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7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8</v>
      </c>
      <c r="G523" s="7">
        <v>6</v>
      </c>
      <c r="H523" s="7">
        <v>5</v>
      </c>
      <c r="I523" s="7">
        <v>1</v>
      </c>
      <c r="J523" s="7">
        <f t="shared" si="24"/>
        <v>20</v>
      </c>
      <c r="K523" s="11">
        <v>17607</v>
      </c>
      <c r="L523" s="58" t="s">
        <v>1121</v>
      </c>
      <c r="M523" s="8">
        <f t="shared" si="25"/>
        <v>113.59118532401887</v>
      </c>
      <c r="N523" s="7" t="str">
        <f t="shared" si="26"/>
        <v>Média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9</v>
      </c>
      <c r="G524" s="7">
        <v>11</v>
      </c>
      <c r="H524" s="7">
        <v>9</v>
      </c>
      <c r="I524" s="7">
        <v>10</v>
      </c>
      <c r="J524" s="7">
        <f t="shared" si="24"/>
        <v>39</v>
      </c>
      <c r="K524" s="11">
        <v>93577</v>
      </c>
      <c r="L524" s="58" t="s">
        <v>1123</v>
      </c>
      <c r="M524" s="8">
        <f t="shared" si="25"/>
        <v>41.676907787169924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0</v>
      </c>
      <c r="G525" s="7">
        <v>0</v>
      </c>
      <c r="H525" s="7">
        <v>3</v>
      </c>
      <c r="I525" s="7">
        <v>1</v>
      </c>
      <c r="J525" s="7">
        <f t="shared" si="24"/>
        <v>4</v>
      </c>
      <c r="K525" s="11">
        <v>3627</v>
      </c>
      <c r="L525" s="58" t="s">
        <v>1121</v>
      </c>
      <c r="M525" s="8">
        <f t="shared" si="25"/>
        <v>110.28398125172319</v>
      </c>
      <c r="N525" s="7" t="str">
        <f t="shared" si="26"/>
        <v>Média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0</v>
      </c>
      <c r="I526" s="7">
        <v>3</v>
      </c>
      <c r="J526" s="7">
        <f t="shared" si="24"/>
        <v>3</v>
      </c>
      <c r="K526" s="11">
        <v>15280</v>
      </c>
      <c r="L526" s="58" t="s">
        <v>1121</v>
      </c>
      <c r="M526" s="8">
        <f t="shared" si="25"/>
        <v>19.633507853403142</v>
      </c>
      <c r="N526" s="7" t="str">
        <f t="shared" si="26"/>
        <v>Baixa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7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0</v>
      </c>
      <c r="G528" s="7">
        <v>2</v>
      </c>
      <c r="H528" s="7">
        <v>1</v>
      </c>
      <c r="I528" s="7">
        <v>0</v>
      </c>
      <c r="J528" s="7">
        <f t="shared" si="24"/>
        <v>3</v>
      </c>
      <c r="K528" s="11">
        <v>16610</v>
      </c>
      <c r="L528" s="58" t="s">
        <v>1121</v>
      </c>
      <c r="M528" s="8">
        <f t="shared" si="25"/>
        <v>18.061408789885611</v>
      </c>
      <c r="N528" s="7" t="str">
        <f t="shared" si="26"/>
        <v>Baixa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31</v>
      </c>
      <c r="G529" s="7">
        <v>30</v>
      </c>
      <c r="H529" s="7">
        <v>38</v>
      </c>
      <c r="I529" s="7">
        <v>36</v>
      </c>
      <c r="J529" s="7">
        <f t="shared" si="24"/>
        <v>135</v>
      </c>
      <c r="K529" s="11">
        <v>99770</v>
      </c>
      <c r="L529" s="58" t="s">
        <v>1123</v>
      </c>
      <c r="M529" s="8">
        <f t="shared" si="25"/>
        <v>135.31121579633157</v>
      </c>
      <c r="N529" s="7" t="str">
        <f t="shared" si="26"/>
        <v>Média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2</v>
      </c>
      <c r="G530" s="7">
        <v>0</v>
      </c>
      <c r="H530" s="7">
        <v>2</v>
      </c>
      <c r="I530" s="7">
        <v>2</v>
      </c>
      <c r="J530" s="7">
        <f t="shared" si="24"/>
        <v>6</v>
      </c>
      <c r="K530" s="11">
        <v>5718</v>
      </c>
      <c r="L530" s="58" t="s">
        <v>1121</v>
      </c>
      <c r="M530" s="8">
        <f t="shared" si="25"/>
        <v>104.93179433368311</v>
      </c>
      <c r="N530" s="7" t="str">
        <f t="shared" si="26"/>
        <v>Média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1</v>
      </c>
      <c r="G531" s="7">
        <v>1</v>
      </c>
      <c r="H531" s="7">
        <v>0</v>
      </c>
      <c r="I531" s="7">
        <v>0</v>
      </c>
      <c r="J531" s="7">
        <f t="shared" si="24"/>
        <v>2</v>
      </c>
      <c r="K531" s="11">
        <v>31326</v>
      </c>
      <c r="L531" s="58" t="s">
        <v>1122</v>
      </c>
      <c r="M531" s="8">
        <f t="shared" si="25"/>
        <v>6.3844729617570062</v>
      </c>
      <c r="N531" s="7" t="str">
        <f t="shared" si="26"/>
        <v>Baixa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1</v>
      </c>
      <c r="G532" s="7">
        <v>3</v>
      </c>
      <c r="H532" s="7">
        <v>2</v>
      </c>
      <c r="I532" s="7">
        <v>5</v>
      </c>
      <c r="J532" s="7">
        <f t="shared" si="24"/>
        <v>11</v>
      </c>
      <c r="K532" s="11">
        <v>10731</v>
      </c>
      <c r="L532" s="58" t="s">
        <v>1121</v>
      </c>
      <c r="M532" s="8">
        <f t="shared" si="25"/>
        <v>102.50675612710837</v>
      </c>
      <c r="N532" s="7" t="str">
        <f t="shared" si="26"/>
        <v>Média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1</v>
      </c>
      <c r="G533" s="7">
        <v>0</v>
      </c>
      <c r="H533" s="7">
        <v>1</v>
      </c>
      <c r="I533" s="7">
        <v>0</v>
      </c>
      <c r="J533" s="7">
        <f t="shared" si="24"/>
        <v>2</v>
      </c>
      <c r="K533" s="11">
        <v>5273</v>
      </c>
      <c r="L533" s="58" t="s">
        <v>1121</v>
      </c>
      <c r="M533" s="8">
        <f t="shared" si="25"/>
        <v>37.929072634174091</v>
      </c>
      <c r="N533" s="7" t="str">
        <f t="shared" si="26"/>
        <v>Baixa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7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7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7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6</v>
      </c>
      <c r="G537" s="7">
        <v>5</v>
      </c>
      <c r="H537" s="7">
        <v>7</v>
      </c>
      <c r="I537" s="7">
        <v>5</v>
      </c>
      <c r="J537" s="7">
        <f t="shared" si="24"/>
        <v>23</v>
      </c>
      <c r="K537" s="11">
        <v>41529</v>
      </c>
      <c r="L537" s="58" t="s">
        <v>1122</v>
      </c>
      <c r="M537" s="8">
        <f t="shared" si="25"/>
        <v>55.382985383707769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7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2</v>
      </c>
      <c r="G539" s="7">
        <v>0</v>
      </c>
      <c r="H539" s="7">
        <v>5</v>
      </c>
      <c r="I539" s="7">
        <v>6</v>
      </c>
      <c r="J539" s="7">
        <f t="shared" si="24"/>
        <v>13</v>
      </c>
      <c r="K539" s="11">
        <v>3144</v>
      </c>
      <c r="L539" s="58" t="s">
        <v>1121</v>
      </c>
      <c r="M539" s="8">
        <f t="shared" si="25"/>
        <v>413.48600508905849</v>
      </c>
      <c r="N539" s="7" t="str">
        <f t="shared" si="26"/>
        <v>Alta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7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1</v>
      </c>
      <c r="G541" s="7">
        <v>0</v>
      </c>
      <c r="H541" s="7">
        <v>0</v>
      </c>
      <c r="I541" s="7">
        <v>0</v>
      </c>
      <c r="J541" s="7">
        <f t="shared" si="24"/>
        <v>1</v>
      </c>
      <c r="K541" s="11">
        <v>7954</v>
      </c>
      <c r="L541" s="58" t="s">
        <v>1121</v>
      </c>
      <c r="M541" s="8">
        <f t="shared" si="25"/>
        <v>12.572290671360323</v>
      </c>
      <c r="N541" s="7" t="str">
        <f t="shared" si="26"/>
        <v>Baixa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2</v>
      </c>
      <c r="G542" s="7">
        <v>1</v>
      </c>
      <c r="H542" s="7">
        <v>1</v>
      </c>
      <c r="I542" s="7">
        <v>0</v>
      </c>
      <c r="J542" s="7">
        <f t="shared" si="24"/>
        <v>4</v>
      </c>
      <c r="K542" s="11">
        <v>39121</v>
      </c>
      <c r="L542" s="58" t="s">
        <v>1122</v>
      </c>
      <c r="M542" s="8">
        <f t="shared" si="25"/>
        <v>10.224687507988037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2</v>
      </c>
      <c r="G543" s="7">
        <v>0</v>
      </c>
      <c r="H543" s="7">
        <v>0</v>
      </c>
      <c r="I543" s="7">
        <v>0</v>
      </c>
      <c r="J543" s="7">
        <f t="shared" si="24"/>
        <v>2</v>
      </c>
      <c r="K543" s="11">
        <v>33481</v>
      </c>
      <c r="L543" s="58" t="s">
        <v>1122</v>
      </c>
      <c r="M543" s="8">
        <f t="shared" si="25"/>
        <v>5.9735372300707867</v>
      </c>
      <c r="N543" s="7" t="str">
        <f t="shared" si="26"/>
        <v>Baixa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0</v>
      </c>
      <c r="G544" s="7">
        <v>0</v>
      </c>
      <c r="H544" s="7">
        <v>0</v>
      </c>
      <c r="I544" s="7">
        <v>0</v>
      </c>
      <c r="J544" s="7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6</v>
      </c>
      <c r="G545" s="7">
        <v>5</v>
      </c>
      <c r="H545" s="7">
        <v>8</v>
      </c>
      <c r="I545" s="7">
        <v>0</v>
      </c>
      <c r="J545" s="7">
        <f t="shared" si="24"/>
        <v>19</v>
      </c>
      <c r="K545" s="11">
        <v>5954</v>
      </c>
      <c r="L545" s="58" t="s">
        <v>1121</v>
      </c>
      <c r="M545" s="8">
        <f t="shared" si="25"/>
        <v>319.1132012092711</v>
      </c>
      <c r="N545" s="7" t="str">
        <f t="shared" si="26"/>
        <v>Alta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2</v>
      </c>
      <c r="G546" s="7">
        <v>1</v>
      </c>
      <c r="H546" s="7">
        <v>3</v>
      </c>
      <c r="I546" s="7">
        <v>5</v>
      </c>
      <c r="J546" s="7">
        <f t="shared" si="24"/>
        <v>11</v>
      </c>
      <c r="K546" s="11">
        <v>6332</v>
      </c>
      <c r="L546" s="58" t="s">
        <v>1121</v>
      </c>
      <c r="M546" s="8">
        <f t="shared" si="25"/>
        <v>173.72078332280478</v>
      </c>
      <c r="N546" s="7" t="str">
        <f t="shared" si="26"/>
        <v>Média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18</v>
      </c>
      <c r="G547" s="7">
        <v>29</v>
      </c>
      <c r="H547" s="7">
        <v>32</v>
      </c>
      <c r="I547" s="7">
        <v>24</v>
      </c>
      <c r="J547" s="7">
        <f t="shared" si="24"/>
        <v>103</v>
      </c>
      <c r="K547" s="11">
        <v>20052</v>
      </c>
      <c r="L547" s="58" t="s">
        <v>1121</v>
      </c>
      <c r="M547" s="8">
        <f t="shared" si="25"/>
        <v>513.66447237183331</v>
      </c>
      <c r="N547" s="7" t="str">
        <f t="shared" si="26"/>
        <v>Muito Alta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7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0</v>
      </c>
      <c r="G549" s="7">
        <v>1</v>
      </c>
      <c r="H549" s="7">
        <v>0</v>
      </c>
      <c r="I549" s="7">
        <v>0</v>
      </c>
      <c r="J549" s="7">
        <f t="shared" si="24"/>
        <v>1</v>
      </c>
      <c r="K549" s="11">
        <v>4510</v>
      </c>
      <c r="L549" s="58" t="s">
        <v>1121</v>
      </c>
      <c r="M549" s="8">
        <f t="shared" si="25"/>
        <v>22.172949002217294</v>
      </c>
      <c r="N549" s="7" t="str">
        <f t="shared" si="26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10</v>
      </c>
      <c r="G550" s="7">
        <v>9</v>
      </c>
      <c r="H550" s="7">
        <v>12</v>
      </c>
      <c r="I550" s="7">
        <v>2</v>
      </c>
      <c r="J550" s="7">
        <f t="shared" si="24"/>
        <v>33</v>
      </c>
      <c r="K550" s="11">
        <v>8270</v>
      </c>
      <c r="L550" s="58" t="s">
        <v>1121</v>
      </c>
      <c r="M550" s="8">
        <f t="shared" si="25"/>
        <v>399.03264812575571</v>
      </c>
      <c r="N550" s="7" t="str">
        <f t="shared" si="26"/>
        <v>Alta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7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1</v>
      </c>
      <c r="H552" s="7">
        <v>0</v>
      </c>
      <c r="I552" s="7">
        <v>1</v>
      </c>
      <c r="J552" s="7">
        <f t="shared" si="24"/>
        <v>2</v>
      </c>
      <c r="K552" s="11">
        <v>6621</v>
      </c>
      <c r="L552" s="58" t="s">
        <v>1121</v>
      </c>
      <c r="M552" s="8">
        <f t="shared" si="25"/>
        <v>30.206917384080956</v>
      </c>
      <c r="N552" s="7" t="str">
        <f t="shared" si="26"/>
        <v>Baixa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7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O553" s="78"/>
      <c r="P553" s="78"/>
      <c r="Q553" s="78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4</v>
      </c>
      <c r="G554" s="7">
        <v>8</v>
      </c>
      <c r="H554" s="7">
        <v>23</v>
      </c>
      <c r="I554" s="7">
        <v>16</v>
      </c>
      <c r="J554" s="7">
        <f t="shared" si="24"/>
        <v>51</v>
      </c>
      <c r="K554" s="11">
        <v>15543</v>
      </c>
      <c r="L554" s="58" t="s">
        <v>1121</v>
      </c>
      <c r="M554" s="8">
        <f t="shared" si="25"/>
        <v>328.12198417293962</v>
      </c>
      <c r="N554" s="7" t="str">
        <f t="shared" si="26"/>
        <v>Alta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173</v>
      </c>
      <c r="G555" s="7">
        <v>88</v>
      </c>
      <c r="H555" s="7">
        <v>100</v>
      </c>
      <c r="I555" s="7">
        <v>3</v>
      </c>
      <c r="J555" s="7">
        <f t="shared" si="24"/>
        <v>364</v>
      </c>
      <c r="K555" s="11">
        <v>93101</v>
      </c>
      <c r="L555" s="58" t="s">
        <v>1123</v>
      </c>
      <c r="M555" s="8">
        <f t="shared" si="25"/>
        <v>390.97324411123401</v>
      </c>
      <c r="N555" s="7" t="str">
        <f t="shared" si="26"/>
        <v>Alta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14</v>
      </c>
      <c r="G556" s="7">
        <v>8</v>
      </c>
      <c r="H556" s="7">
        <v>1</v>
      </c>
      <c r="I556" s="7">
        <v>0</v>
      </c>
      <c r="J556" s="7">
        <f t="shared" si="24"/>
        <v>23</v>
      </c>
      <c r="K556" s="11">
        <v>92430</v>
      </c>
      <c r="L556" s="58" t="s">
        <v>1123</v>
      </c>
      <c r="M556" s="8">
        <f t="shared" si="25"/>
        <v>24.88369576977172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38</v>
      </c>
      <c r="G557" s="7">
        <v>32</v>
      </c>
      <c r="H557" s="7">
        <v>33</v>
      </c>
      <c r="I557" s="7">
        <v>45</v>
      </c>
      <c r="J557" s="7">
        <f t="shared" si="24"/>
        <v>148</v>
      </c>
      <c r="K557" s="11">
        <v>21418</v>
      </c>
      <c r="L557" s="58" t="s">
        <v>1121</v>
      </c>
      <c r="M557" s="8">
        <f t="shared" si="25"/>
        <v>691.00756373144088</v>
      </c>
      <c r="N557" s="7" t="str">
        <f t="shared" si="26"/>
        <v>Muito Alta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1</v>
      </c>
      <c r="G558" s="7">
        <v>5</v>
      </c>
      <c r="H558" s="7">
        <v>1</v>
      </c>
      <c r="I558" s="7">
        <v>3</v>
      </c>
      <c r="J558" s="7">
        <f t="shared" si="24"/>
        <v>10</v>
      </c>
      <c r="K558" s="11">
        <v>20940</v>
      </c>
      <c r="L558" s="58" t="s">
        <v>1121</v>
      </c>
      <c r="M558" s="8">
        <f t="shared" si="25"/>
        <v>47.755491881566378</v>
      </c>
      <c r="N558" s="7" t="str">
        <f t="shared" si="26"/>
        <v>Baixa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3</v>
      </c>
      <c r="G559" s="7">
        <v>9</v>
      </c>
      <c r="H559" s="7">
        <v>5</v>
      </c>
      <c r="I559" s="7">
        <v>4</v>
      </c>
      <c r="J559" s="7">
        <f t="shared" si="24"/>
        <v>21</v>
      </c>
      <c r="K559" s="11">
        <v>24375</v>
      </c>
      <c r="L559" s="58" t="s">
        <v>1121</v>
      </c>
      <c r="M559" s="8">
        <f t="shared" si="25"/>
        <v>86.15384615384616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1</v>
      </c>
      <c r="G560" s="7">
        <v>1</v>
      </c>
      <c r="H560" s="7">
        <v>1</v>
      </c>
      <c r="I560" s="7">
        <v>2</v>
      </c>
      <c r="J560" s="7">
        <f t="shared" si="24"/>
        <v>5</v>
      </c>
      <c r="K560" s="11">
        <v>16294</v>
      </c>
      <c r="L560" s="58" t="s">
        <v>1121</v>
      </c>
      <c r="M560" s="8">
        <f t="shared" si="25"/>
        <v>30.686142138210386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1</v>
      </c>
      <c r="G561" s="7">
        <v>0</v>
      </c>
      <c r="H561" s="7">
        <v>0</v>
      </c>
      <c r="I561" s="7">
        <v>1</v>
      </c>
      <c r="J561" s="7">
        <f t="shared" si="24"/>
        <v>2</v>
      </c>
      <c r="K561" s="11">
        <v>8112</v>
      </c>
      <c r="L561" s="58" t="s">
        <v>1121</v>
      </c>
      <c r="M561" s="8">
        <f t="shared" si="25"/>
        <v>24.65483234714004</v>
      </c>
      <c r="N561" s="7" t="str">
        <f t="shared" si="26"/>
        <v>Baixa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7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1</v>
      </c>
      <c r="G563" s="7">
        <v>0</v>
      </c>
      <c r="H563" s="7">
        <v>0</v>
      </c>
      <c r="I563" s="7">
        <v>0</v>
      </c>
      <c r="J563" s="7">
        <f t="shared" si="24"/>
        <v>1</v>
      </c>
      <c r="K563" s="11">
        <v>1664</v>
      </c>
      <c r="L563" s="58" t="s">
        <v>1121</v>
      </c>
      <c r="M563" s="8">
        <f t="shared" si="25"/>
        <v>60.096153846153847</v>
      </c>
      <c r="N563" s="7" t="str">
        <f t="shared" si="26"/>
        <v>Baixa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16</v>
      </c>
      <c r="G564" s="7">
        <v>34</v>
      </c>
      <c r="H564" s="7">
        <v>26</v>
      </c>
      <c r="I564" s="7">
        <v>25</v>
      </c>
      <c r="J564" s="7">
        <f t="shared" si="24"/>
        <v>101</v>
      </c>
      <c r="K564" s="11">
        <v>113998</v>
      </c>
      <c r="L564" s="58" t="s">
        <v>1124</v>
      </c>
      <c r="M564" s="8">
        <f t="shared" si="25"/>
        <v>88.598045579747023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1</v>
      </c>
      <c r="H565" s="7">
        <v>0</v>
      </c>
      <c r="I565" s="7">
        <v>0</v>
      </c>
      <c r="J565" s="7">
        <f t="shared" si="24"/>
        <v>1</v>
      </c>
      <c r="K565" s="11">
        <v>5942</v>
      </c>
      <c r="L565" s="58" t="s">
        <v>1121</v>
      </c>
      <c r="M565" s="8">
        <f t="shared" si="25"/>
        <v>16.82935038707506</v>
      </c>
      <c r="N565" s="7" t="str">
        <f t="shared" si="26"/>
        <v>Baixa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33</v>
      </c>
      <c r="G566" s="7">
        <v>47</v>
      </c>
      <c r="H566" s="7">
        <v>54</v>
      </c>
      <c r="I566" s="7">
        <v>45</v>
      </c>
      <c r="J566" s="7">
        <f t="shared" si="24"/>
        <v>179</v>
      </c>
      <c r="K566" s="11">
        <v>150833</v>
      </c>
      <c r="L566" s="58" t="s">
        <v>1124</v>
      </c>
      <c r="M566" s="8">
        <f t="shared" si="25"/>
        <v>118.67429541280754</v>
      </c>
      <c r="N566" s="7" t="str">
        <f t="shared" si="26"/>
        <v>Média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6</v>
      </c>
      <c r="G567" s="7">
        <v>6</v>
      </c>
      <c r="H567" s="7">
        <v>2</v>
      </c>
      <c r="I567" s="7">
        <v>8</v>
      </c>
      <c r="J567" s="7">
        <f t="shared" si="24"/>
        <v>22</v>
      </c>
      <c r="K567" s="11">
        <v>90041</v>
      </c>
      <c r="L567" s="58" t="s">
        <v>1123</v>
      </c>
      <c r="M567" s="8">
        <f t="shared" si="25"/>
        <v>24.433313712642018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7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1</v>
      </c>
      <c r="G569" s="7">
        <v>0</v>
      </c>
      <c r="H569" s="7">
        <v>0</v>
      </c>
      <c r="I569" s="7">
        <v>0</v>
      </c>
      <c r="J569" s="7">
        <f t="shared" si="24"/>
        <v>1</v>
      </c>
      <c r="K569" s="11">
        <v>9557</v>
      </c>
      <c r="L569" s="58" t="s">
        <v>1121</v>
      </c>
      <c r="M569" s="8">
        <f t="shared" si="25"/>
        <v>10.463534581981794</v>
      </c>
      <c r="N569" s="7" t="str">
        <f t="shared" si="26"/>
        <v>Baixa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8</v>
      </c>
      <c r="G570" s="7">
        <v>7</v>
      </c>
      <c r="H570" s="7">
        <v>15</v>
      </c>
      <c r="I570" s="7">
        <v>15</v>
      </c>
      <c r="J570" s="7">
        <f t="shared" si="24"/>
        <v>45</v>
      </c>
      <c r="K570" s="11">
        <v>4849</v>
      </c>
      <c r="L570" s="58" t="s">
        <v>1121</v>
      </c>
      <c r="M570" s="8">
        <f t="shared" si="25"/>
        <v>928.02639719529805</v>
      </c>
      <c r="N570" s="7" t="str">
        <f t="shared" si="26"/>
        <v>Muito Alta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1</v>
      </c>
      <c r="J571" s="7">
        <f t="shared" si="24"/>
        <v>1</v>
      </c>
      <c r="K571" s="11">
        <v>8481</v>
      </c>
      <c r="L571" s="58" t="s">
        <v>1121</v>
      </c>
      <c r="M571" s="8">
        <f t="shared" si="25"/>
        <v>11.791062374719962</v>
      </c>
      <c r="N571" s="7" t="str">
        <f t="shared" si="26"/>
        <v>Baixa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1</v>
      </c>
      <c r="H572" s="7">
        <v>0</v>
      </c>
      <c r="I572" s="7">
        <v>0</v>
      </c>
      <c r="J572" s="7">
        <f t="shared" si="24"/>
        <v>1</v>
      </c>
      <c r="K572" s="11">
        <v>17545</v>
      </c>
      <c r="L572" s="58" t="s">
        <v>1121</v>
      </c>
      <c r="M572" s="8">
        <f t="shared" si="25"/>
        <v>5.6996295240809349</v>
      </c>
      <c r="N572" s="7" t="str">
        <f t="shared" si="26"/>
        <v>Baixa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0</v>
      </c>
      <c r="G573" s="7">
        <v>5</v>
      </c>
      <c r="H573" s="7">
        <v>1</v>
      </c>
      <c r="I573" s="7">
        <v>2</v>
      </c>
      <c r="J573" s="7">
        <f t="shared" si="24"/>
        <v>8</v>
      </c>
      <c r="K573" s="11">
        <v>24319</v>
      </c>
      <c r="L573" s="58" t="s">
        <v>1121</v>
      </c>
      <c r="M573" s="8">
        <f t="shared" si="25"/>
        <v>32.896089477363375</v>
      </c>
      <c r="N573" s="7" t="str">
        <f t="shared" si="26"/>
        <v>Baixa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7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7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7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7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7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7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7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7</v>
      </c>
      <c r="G581" s="7">
        <v>14</v>
      </c>
      <c r="H581" s="7">
        <v>21</v>
      </c>
      <c r="I581" s="7">
        <v>2</v>
      </c>
      <c r="J581" s="7">
        <f t="shared" ref="J581:J644" si="27">SUM(F581:I581)</f>
        <v>44</v>
      </c>
      <c r="K581" s="11">
        <v>63789</v>
      </c>
      <c r="L581" s="58" t="s">
        <v>1122</v>
      </c>
      <c r="M581" s="8">
        <f t="shared" ref="M581:M644" si="28">(J581/K581)*100000</f>
        <v>68.977409898258315</v>
      </c>
      <c r="N581" s="7" t="str">
        <f t="shared" si="26"/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7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ref="N582:N645" si="29">IF(M582=0,"Silencioso",IF(AND(M582&gt;0,M582&lt;100),"Baixa",IF(AND(M582&gt;=100,M582&lt;300),"Média",IF(AND(M582&gt;=300,M582&lt;500),"Alta",IF(M582&gt;=500,"Muito Alta","Avaliar")))))</f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1</v>
      </c>
      <c r="H583" s="7">
        <v>0</v>
      </c>
      <c r="I583" s="7">
        <v>0</v>
      </c>
      <c r="J583" s="7">
        <f t="shared" si="27"/>
        <v>1</v>
      </c>
      <c r="K583" s="11">
        <v>3310</v>
      </c>
      <c r="L583" s="58" t="s">
        <v>1121</v>
      </c>
      <c r="M583" s="8">
        <f t="shared" si="28"/>
        <v>30.211480362537763</v>
      </c>
      <c r="N583" s="7" t="str">
        <f t="shared" si="29"/>
        <v>Baixa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0</v>
      </c>
      <c r="G584" s="7">
        <v>2</v>
      </c>
      <c r="H584" s="7">
        <v>1</v>
      </c>
      <c r="I584" s="7">
        <v>3</v>
      </c>
      <c r="J584" s="7">
        <f t="shared" si="27"/>
        <v>6</v>
      </c>
      <c r="K584" s="11">
        <v>4379</v>
      </c>
      <c r="L584" s="58" t="s">
        <v>1121</v>
      </c>
      <c r="M584" s="8">
        <f t="shared" si="28"/>
        <v>137.01758392327014</v>
      </c>
      <c r="N584" s="7" t="str">
        <f t="shared" si="29"/>
        <v>Média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18</v>
      </c>
      <c r="G585" s="7">
        <v>22</v>
      </c>
      <c r="H585" s="7">
        <v>29</v>
      </c>
      <c r="I585" s="7">
        <v>17</v>
      </c>
      <c r="J585" s="7">
        <f t="shared" si="27"/>
        <v>86</v>
      </c>
      <c r="K585" s="11">
        <v>11249</v>
      </c>
      <c r="L585" s="58" t="s">
        <v>1121</v>
      </c>
      <c r="M585" s="8">
        <f t="shared" si="28"/>
        <v>764.51240110232015</v>
      </c>
      <c r="N585" s="7" t="str">
        <f t="shared" si="29"/>
        <v>Muito Alta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0</v>
      </c>
      <c r="G586" s="7">
        <v>1</v>
      </c>
      <c r="H586" s="7">
        <v>0</v>
      </c>
      <c r="I586" s="7">
        <v>0</v>
      </c>
      <c r="J586" s="7">
        <f t="shared" si="27"/>
        <v>1</v>
      </c>
      <c r="K586" s="11">
        <v>16009</v>
      </c>
      <c r="L586" s="58" t="s">
        <v>1121</v>
      </c>
      <c r="M586" s="8">
        <f t="shared" si="28"/>
        <v>6.2464863514273219</v>
      </c>
      <c r="N586" s="7" t="str">
        <f t="shared" si="29"/>
        <v>Baixa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1</v>
      </c>
      <c r="G587" s="7">
        <v>3</v>
      </c>
      <c r="H587" s="7">
        <v>6</v>
      </c>
      <c r="I587" s="7">
        <v>4</v>
      </c>
      <c r="J587" s="7">
        <f t="shared" si="27"/>
        <v>14</v>
      </c>
      <c r="K587" s="11">
        <v>21291</v>
      </c>
      <c r="L587" s="58" t="s">
        <v>1121</v>
      </c>
      <c r="M587" s="8">
        <f t="shared" si="28"/>
        <v>65.75548353764502</v>
      </c>
      <c r="N587" s="7" t="str">
        <f t="shared" si="29"/>
        <v>Baixa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0</v>
      </c>
      <c r="G588" s="7">
        <v>1</v>
      </c>
      <c r="H588" s="7">
        <v>1</v>
      </c>
      <c r="I588" s="7">
        <v>0</v>
      </c>
      <c r="J588" s="7">
        <f t="shared" si="27"/>
        <v>2</v>
      </c>
      <c r="K588" s="11">
        <v>6847</v>
      </c>
      <c r="L588" s="58" t="s">
        <v>1121</v>
      </c>
      <c r="M588" s="8">
        <f t="shared" si="28"/>
        <v>29.209872937052722</v>
      </c>
      <c r="N588" s="7" t="str">
        <f t="shared" si="29"/>
        <v>Baixa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2</v>
      </c>
      <c r="G589" s="7">
        <v>1</v>
      </c>
      <c r="H589" s="7">
        <v>1</v>
      </c>
      <c r="I589" s="7">
        <v>0</v>
      </c>
      <c r="J589" s="7">
        <f t="shared" si="27"/>
        <v>4</v>
      </c>
      <c r="K589" s="11">
        <v>4246</v>
      </c>
      <c r="L589" s="58" t="s">
        <v>1121</v>
      </c>
      <c r="M589" s="8">
        <f t="shared" si="28"/>
        <v>94.206311822892133</v>
      </c>
      <c r="N589" s="7" t="str">
        <f t="shared" si="29"/>
        <v>Baixa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7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1</v>
      </c>
      <c r="G591" s="7">
        <v>1</v>
      </c>
      <c r="H591" s="7">
        <v>0</v>
      </c>
      <c r="I591" s="7">
        <v>0</v>
      </c>
      <c r="J591" s="7">
        <f t="shared" si="27"/>
        <v>2</v>
      </c>
      <c r="K591" s="11">
        <v>8426</v>
      </c>
      <c r="L591" s="58" t="s">
        <v>1121</v>
      </c>
      <c r="M591" s="8">
        <f t="shared" si="28"/>
        <v>23.736055067647758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7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7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2</v>
      </c>
      <c r="J594" s="7">
        <f t="shared" si="27"/>
        <v>2</v>
      </c>
      <c r="K594" s="11">
        <v>4955</v>
      </c>
      <c r="L594" s="58" t="s">
        <v>1121</v>
      </c>
      <c r="M594" s="8">
        <f t="shared" si="28"/>
        <v>40.363269424823415</v>
      </c>
      <c r="N594" s="7" t="str">
        <f t="shared" si="29"/>
        <v>Baixa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1</v>
      </c>
      <c r="G595" s="7">
        <v>1</v>
      </c>
      <c r="H595" s="7">
        <v>0</v>
      </c>
      <c r="I595" s="7">
        <v>2</v>
      </c>
      <c r="J595" s="7">
        <f t="shared" si="27"/>
        <v>4</v>
      </c>
      <c r="K595" s="11">
        <v>8631</v>
      </c>
      <c r="L595" s="58" t="s">
        <v>1121</v>
      </c>
      <c r="M595" s="8">
        <f t="shared" si="28"/>
        <v>46.34457189201715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2</v>
      </c>
      <c r="G596" s="7">
        <v>0</v>
      </c>
      <c r="H596" s="7">
        <v>3</v>
      </c>
      <c r="I596" s="7">
        <v>1</v>
      </c>
      <c r="J596" s="7">
        <f t="shared" si="27"/>
        <v>6</v>
      </c>
      <c r="K596" s="11">
        <v>4894</v>
      </c>
      <c r="L596" s="58" t="s">
        <v>1121</v>
      </c>
      <c r="M596" s="8">
        <f t="shared" si="28"/>
        <v>122.59910093992644</v>
      </c>
      <c r="N596" s="7" t="str">
        <f t="shared" si="29"/>
        <v>Média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7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1</v>
      </c>
      <c r="I598" s="7">
        <v>0</v>
      </c>
      <c r="J598" s="7">
        <f t="shared" si="27"/>
        <v>1</v>
      </c>
      <c r="K598" s="11">
        <v>6421</v>
      </c>
      <c r="L598" s="58" t="s">
        <v>1121</v>
      </c>
      <c r="M598" s="8">
        <f t="shared" si="28"/>
        <v>15.573898146706121</v>
      </c>
      <c r="N598" s="7" t="str">
        <f t="shared" si="29"/>
        <v>Baixa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4</v>
      </c>
      <c r="G599" s="7">
        <v>5</v>
      </c>
      <c r="H599" s="7">
        <v>5</v>
      </c>
      <c r="I599" s="7">
        <v>0</v>
      </c>
      <c r="J599" s="7">
        <f t="shared" si="27"/>
        <v>14</v>
      </c>
      <c r="K599" s="11">
        <v>6044</v>
      </c>
      <c r="L599" s="58" t="s">
        <v>1121</v>
      </c>
      <c r="M599" s="8">
        <f t="shared" si="28"/>
        <v>231.63467902051622</v>
      </c>
      <c r="N599" s="7" t="str">
        <f t="shared" si="29"/>
        <v>Média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7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7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0</v>
      </c>
      <c r="I602" s="7">
        <v>0</v>
      </c>
      <c r="J602" s="7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7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1</v>
      </c>
      <c r="H604" s="7">
        <v>1</v>
      </c>
      <c r="I604" s="7">
        <v>0</v>
      </c>
      <c r="J604" s="7">
        <f t="shared" si="27"/>
        <v>2</v>
      </c>
      <c r="K604" s="11">
        <v>56208</v>
      </c>
      <c r="L604" s="58" t="s">
        <v>1122</v>
      </c>
      <c r="M604" s="8">
        <f t="shared" si="28"/>
        <v>3.5582123541132935</v>
      </c>
      <c r="N604" s="7" t="str">
        <f t="shared" si="29"/>
        <v>Baixa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4</v>
      </c>
      <c r="G605" s="7">
        <v>6</v>
      </c>
      <c r="H605" s="7">
        <v>15</v>
      </c>
      <c r="I605" s="7">
        <v>6</v>
      </c>
      <c r="J605" s="7">
        <f t="shared" si="27"/>
        <v>31</v>
      </c>
      <c r="K605" s="11">
        <v>10816</v>
      </c>
      <c r="L605" s="58" t="s">
        <v>1121</v>
      </c>
      <c r="M605" s="8">
        <f t="shared" si="28"/>
        <v>286.61242603550295</v>
      </c>
      <c r="N605" s="7" t="str">
        <f t="shared" si="29"/>
        <v>Média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4</v>
      </c>
      <c r="G606" s="7">
        <v>2</v>
      </c>
      <c r="H606" s="7">
        <v>5</v>
      </c>
      <c r="I606" s="7">
        <v>1</v>
      </c>
      <c r="J606" s="7">
        <f t="shared" si="27"/>
        <v>12</v>
      </c>
      <c r="K606" s="11">
        <v>27755</v>
      </c>
      <c r="L606" s="58" t="s">
        <v>1122</v>
      </c>
      <c r="M606" s="8">
        <f t="shared" si="28"/>
        <v>43.235453071518648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16</v>
      </c>
      <c r="G607" s="7">
        <v>21</v>
      </c>
      <c r="H607" s="7">
        <v>11</v>
      </c>
      <c r="I607" s="7">
        <v>15</v>
      </c>
      <c r="J607" s="7">
        <f t="shared" si="27"/>
        <v>63</v>
      </c>
      <c r="K607" s="11">
        <v>34456</v>
      </c>
      <c r="L607" s="58" t="s">
        <v>1122</v>
      </c>
      <c r="M607" s="8">
        <f t="shared" si="28"/>
        <v>182.84188530299511</v>
      </c>
      <c r="N607" s="7" t="str">
        <f t="shared" si="29"/>
        <v>Média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4</v>
      </c>
      <c r="G608" s="7">
        <v>14</v>
      </c>
      <c r="H608" s="7">
        <v>8</v>
      </c>
      <c r="I608" s="7">
        <v>3</v>
      </c>
      <c r="J608" s="7">
        <f t="shared" si="27"/>
        <v>29</v>
      </c>
      <c r="K608" s="11">
        <v>11968</v>
      </c>
      <c r="L608" s="58" t="s">
        <v>1121</v>
      </c>
      <c r="M608" s="8">
        <f t="shared" si="28"/>
        <v>242.31283422459896</v>
      </c>
      <c r="N608" s="7" t="str">
        <f t="shared" si="29"/>
        <v>Média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2</v>
      </c>
      <c r="G609" s="7">
        <v>2</v>
      </c>
      <c r="H609" s="7">
        <v>0</v>
      </c>
      <c r="I609" s="7">
        <v>0</v>
      </c>
      <c r="J609" s="7">
        <f t="shared" si="27"/>
        <v>4</v>
      </c>
      <c r="K609" s="11">
        <v>16734</v>
      </c>
      <c r="L609" s="58" t="s">
        <v>1121</v>
      </c>
      <c r="M609" s="8">
        <f t="shared" si="28"/>
        <v>23.90343014222541</v>
      </c>
      <c r="N609" s="7" t="str">
        <f t="shared" si="29"/>
        <v>Baixa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7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1</v>
      </c>
      <c r="I611" s="7">
        <v>2</v>
      </c>
      <c r="J611" s="7">
        <f t="shared" si="27"/>
        <v>3</v>
      </c>
      <c r="K611" s="11">
        <v>8508</v>
      </c>
      <c r="L611" s="58" t="s">
        <v>1121</v>
      </c>
      <c r="M611" s="8">
        <f t="shared" si="28"/>
        <v>35.260930888575459</v>
      </c>
      <c r="N611" s="7" t="str">
        <f t="shared" si="29"/>
        <v>Baixa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23</v>
      </c>
      <c r="G612" s="7">
        <v>9</v>
      </c>
      <c r="H612" s="7">
        <v>11</v>
      </c>
      <c r="I612" s="7">
        <v>5</v>
      </c>
      <c r="J612" s="7">
        <f t="shared" si="27"/>
        <v>48</v>
      </c>
      <c r="K612" s="11">
        <v>31583</v>
      </c>
      <c r="L612" s="58" t="s">
        <v>1122</v>
      </c>
      <c r="M612" s="8">
        <f t="shared" si="28"/>
        <v>151.98049583636765</v>
      </c>
      <c r="N612" s="7" t="str">
        <f t="shared" si="29"/>
        <v>Média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1</v>
      </c>
      <c r="G613" s="7">
        <v>0</v>
      </c>
      <c r="H613" s="7">
        <v>0</v>
      </c>
      <c r="I613" s="7">
        <v>2</v>
      </c>
      <c r="J613" s="7">
        <f t="shared" si="27"/>
        <v>3</v>
      </c>
      <c r="K613" s="11">
        <v>59605</v>
      </c>
      <c r="L613" s="58" t="s">
        <v>1122</v>
      </c>
      <c r="M613" s="8">
        <f t="shared" si="28"/>
        <v>5.0331348041271706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7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6</v>
      </c>
      <c r="G615" s="7">
        <v>6</v>
      </c>
      <c r="H615" s="7">
        <v>10</v>
      </c>
      <c r="I615" s="7">
        <v>22</v>
      </c>
      <c r="J615" s="7">
        <f t="shared" si="27"/>
        <v>44</v>
      </c>
      <c r="K615" s="11">
        <v>12061</v>
      </c>
      <c r="L615" s="58" t="s">
        <v>1121</v>
      </c>
      <c r="M615" s="8">
        <f t="shared" si="28"/>
        <v>364.81220462648207</v>
      </c>
      <c r="N615" s="7" t="str">
        <f t="shared" si="29"/>
        <v>Alta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12</v>
      </c>
      <c r="G616" s="7">
        <v>20</v>
      </c>
      <c r="H616" s="7">
        <v>21</v>
      </c>
      <c r="I616" s="7">
        <v>1</v>
      </c>
      <c r="J616" s="7">
        <f t="shared" si="27"/>
        <v>54</v>
      </c>
      <c r="K616" s="11">
        <v>37950</v>
      </c>
      <c r="L616" s="58" t="s">
        <v>1122</v>
      </c>
      <c r="M616" s="8">
        <f t="shared" si="28"/>
        <v>142.29249011857706</v>
      </c>
      <c r="N616" s="7" t="str">
        <f t="shared" si="29"/>
        <v>Média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7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3</v>
      </c>
      <c r="G618" s="7">
        <v>2</v>
      </c>
      <c r="H618" s="7">
        <v>2</v>
      </c>
      <c r="I618" s="7">
        <v>3</v>
      </c>
      <c r="J618" s="7">
        <f t="shared" si="27"/>
        <v>10</v>
      </c>
      <c r="K618" s="11">
        <v>16491</v>
      </c>
      <c r="L618" s="58" t="s">
        <v>1121</v>
      </c>
      <c r="M618" s="8">
        <f t="shared" si="28"/>
        <v>60.63913649869626</v>
      </c>
      <c r="N618" s="7" t="str">
        <f t="shared" si="29"/>
        <v>Baixa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0</v>
      </c>
      <c r="G619" s="7">
        <v>2</v>
      </c>
      <c r="H619" s="7">
        <v>1</v>
      </c>
      <c r="I619" s="7">
        <v>2</v>
      </c>
      <c r="J619" s="7">
        <f t="shared" si="27"/>
        <v>5</v>
      </c>
      <c r="K619" s="11">
        <v>148862</v>
      </c>
      <c r="L619" s="58" t="s">
        <v>1124</v>
      </c>
      <c r="M619" s="8">
        <f t="shared" si="28"/>
        <v>3.3588155472854049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7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1</v>
      </c>
      <c r="G621" s="7">
        <v>0</v>
      </c>
      <c r="H621" s="7">
        <v>0</v>
      </c>
      <c r="I621" s="7">
        <v>0</v>
      </c>
      <c r="J621" s="7">
        <f t="shared" si="27"/>
        <v>1</v>
      </c>
      <c r="K621" s="11">
        <v>8979</v>
      </c>
      <c r="L621" s="58" t="s">
        <v>1121</v>
      </c>
      <c r="M621" s="8">
        <f t="shared" si="28"/>
        <v>11.137097672346586</v>
      </c>
      <c r="N621" s="7" t="str">
        <f t="shared" si="29"/>
        <v>Baixa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1</v>
      </c>
      <c r="I622" s="7">
        <v>0</v>
      </c>
      <c r="J622" s="7">
        <f t="shared" si="27"/>
        <v>1</v>
      </c>
      <c r="K622" s="11">
        <v>27688</v>
      </c>
      <c r="L622" s="58" t="s">
        <v>1122</v>
      </c>
      <c r="M622" s="8">
        <f t="shared" si="28"/>
        <v>3.6116729268997401</v>
      </c>
      <c r="N622" s="7" t="str">
        <f t="shared" si="29"/>
        <v>Baixa</v>
      </c>
      <c r="O622" s="78"/>
      <c r="P622" s="78"/>
      <c r="Q622" s="78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19</v>
      </c>
      <c r="G623" s="7">
        <v>26</v>
      </c>
      <c r="H623" s="7">
        <v>13</v>
      </c>
      <c r="I623" s="7">
        <v>12</v>
      </c>
      <c r="J623" s="7">
        <f t="shared" si="27"/>
        <v>70</v>
      </c>
      <c r="K623" s="11">
        <v>8642</v>
      </c>
      <c r="L623" s="58" t="s">
        <v>1121</v>
      </c>
      <c r="M623" s="8">
        <f t="shared" si="28"/>
        <v>809.99768572089795</v>
      </c>
      <c r="N623" s="7" t="str">
        <f t="shared" si="29"/>
        <v>Muito Alta</v>
      </c>
      <c r="O623" s="78"/>
      <c r="P623" s="78"/>
      <c r="Q623" s="78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7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2</v>
      </c>
      <c r="G625" s="7">
        <v>0</v>
      </c>
      <c r="H625" s="7">
        <v>0</v>
      </c>
      <c r="I625" s="7">
        <v>0</v>
      </c>
      <c r="J625" s="7">
        <f t="shared" si="27"/>
        <v>2</v>
      </c>
      <c r="K625" s="11">
        <v>5398</v>
      </c>
      <c r="L625" s="58" t="s">
        <v>1121</v>
      </c>
      <c r="M625" s="8">
        <f t="shared" si="28"/>
        <v>37.050759540570581</v>
      </c>
      <c r="N625" s="7" t="str">
        <f t="shared" si="29"/>
        <v>Baixa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0</v>
      </c>
      <c r="J626" s="7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7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1</v>
      </c>
      <c r="I628" s="7">
        <v>2</v>
      </c>
      <c r="J628" s="7">
        <f t="shared" si="27"/>
        <v>3</v>
      </c>
      <c r="K628" s="11">
        <v>19377</v>
      </c>
      <c r="L628" s="58" t="s">
        <v>1121</v>
      </c>
      <c r="M628" s="8">
        <f t="shared" si="28"/>
        <v>15.482272797646694</v>
      </c>
      <c r="N628" s="7" t="str">
        <f t="shared" si="29"/>
        <v>Baixa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1</v>
      </c>
      <c r="G629" s="7">
        <v>1</v>
      </c>
      <c r="H629" s="7">
        <v>1</v>
      </c>
      <c r="I629" s="7">
        <v>0</v>
      </c>
      <c r="J629" s="7">
        <f t="shared" si="27"/>
        <v>3</v>
      </c>
      <c r="K629" s="11">
        <v>10629</v>
      </c>
      <c r="L629" s="58" t="s">
        <v>1121</v>
      </c>
      <c r="M629" s="8">
        <f t="shared" si="28"/>
        <v>28.224668360146769</v>
      </c>
      <c r="N629" s="7" t="str">
        <f t="shared" si="29"/>
        <v>Baixa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2</v>
      </c>
      <c r="G630" s="7">
        <v>1</v>
      </c>
      <c r="H630" s="7">
        <v>0</v>
      </c>
      <c r="I630" s="7">
        <v>0</v>
      </c>
      <c r="J630" s="7">
        <f t="shared" si="27"/>
        <v>3</v>
      </c>
      <c r="K630" s="11">
        <v>3542</v>
      </c>
      <c r="L630" s="58" t="s">
        <v>1121</v>
      </c>
      <c r="M630" s="8">
        <f t="shared" si="28"/>
        <v>84.697910784867318</v>
      </c>
      <c r="N630" s="7" t="str">
        <f t="shared" si="29"/>
        <v>Baixa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7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0</v>
      </c>
      <c r="G632" s="7">
        <v>1</v>
      </c>
      <c r="H632" s="7">
        <v>0</v>
      </c>
      <c r="I632" s="7">
        <v>0</v>
      </c>
      <c r="J632" s="7">
        <f t="shared" si="27"/>
        <v>1</v>
      </c>
      <c r="K632" s="11">
        <v>16277</v>
      </c>
      <c r="L632" s="58" t="s">
        <v>1121</v>
      </c>
      <c r="M632" s="8">
        <f t="shared" si="28"/>
        <v>6.1436382625791</v>
      </c>
      <c r="N632" s="7" t="str">
        <f t="shared" si="29"/>
        <v>Baixa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14</v>
      </c>
      <c r="G633" s="7">
        <v>9</v>
      </c>
      <c r="H633" s="7">
        <v>11</v>
      </c>
      <c r="I633" s="7">
        <v>15</v>
      </c>
      <c r="J633" s="7">
        <f t="shared" si="27"/>
        <v>49</v>
      </c>
      <c r="K633" s="11">
        <v>23814</v>
      </c>
      <c r="L633" s="58" t="s">
        <v>1121</v>
      </c>
      <c r="M633" s="8">
        <f t="shared" si="28"/>
        <v>205.76131687242801</v>
      </c>
      <c r="N633" s="7" t="str">
        <f t="shared" si="29"/>
        <v>Média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2</v>
      </c>
      <c r="G634" s="7">
        <v>0</v>
      </c>
      <c r="H634" s="7">
        <v>2</v>
      </c>
      <c r="I634" s="7">
        <v>0</v>
      </c>
      <c r="J634" s="7">
        <f t="shared" si="27"/>
        <v>4</v>
      </c>
      <c r="K634" s="11">
        <v>10514</v>
      </c>
      <c r="L634" s="58" t="s">
        <v>1121</v>
      </c>
      <c r="M634" s="8">
        <f t="shared" si="28"/>
        <v>38.044512079132588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0</v>
      </c>
      <c r="J635" s="7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7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10</v>
      </c>
      <c r="G637" s="7">
        <v>25</v>
      </c>
      <c r="H637" s="7">
        <v>29</v>
      </c>
      <c r="I637" s="7">
        <v>14</v>
      </c>
      <c r="J637" s="7">
        <f t="shared" si="27"/>
        <v>78</v>
      </c>
      <c r="K637" s="11">
        <v>17398</v>
      </c>
      <c r="L637" s="58" t="s">
        <v>1121</v>
      </c>
      <c r="M637" s="8">
        <f t="shared" si="28"/>
        <v>448.32739395332794</v>
      </c>
      <c r="N637" s="7" t="str">
        <f t="shared" si="29"/>
        <v>Alta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7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1</v>
      </c>
      <c r="G639" s="7">
        <v>1</v>
      </c>
      <c r="H639" s="7">
        <v>0</v>
      </c>
      <c r="I639" s="7">
        <v>0</v>
      </c>
      <c r="J639" s="7">
        <f t="shared" si="27"/>
        <v>2</v>
      </c>
      <c r="K639" s="11">
        <v>8138</v>
      </c>
      <c r="L639" s="58" t="s">
        <v>1121</v>
      </c>
      <c r="M639" s="8">
        <f t="shared" si="28"/>
        <v>24.57606291472106</v>
      </c>
      <c r="N639" s="7" t="str">
        <f t="shared" si="29"/>
        <v>Baixa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0</v>
      </c>
      <c r="G640" s="7">
        <v>1</v>
      </c>
      <c r="H640" s="7">
        <v>0</v>
      </c>
      <c r="I640" s="7">
        <v>0</v>
      </c>
      <c r="J640" s="7">
        <f t="shared" si="27"/>
        <v>1</v>
      </c>
      <c r="K640" s="11">
        <v>9487</v>
      </c>
      <c r="L640" s="58" t="s">
        <v>1121</v>
      </c>
      <c r="M640" s="8">
        <f t="shared" si="28"/>
        <v>10.540739959945189</v>
      </c>
      <c r="N640" s="7" t="str">
        <f t="shared" si="29"/>
        <v>Baixa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35</v>
      </c>
      <c r="G641" s="7">
        <v>27</v>
      </c>
      <c r="H641" s="7">
        <v>26</v>
      </c>
      <c r="I641" s="7">
        <v>9</v>
      </c>
      <c r="J641" s="7">
        <f t="shared" si="27"/>
        <v>97</v>
      </c>
      <c r="K641" s="11">
        <v>331045</v>
      </c>
      <c r="L641" s="58" t="s">
        <v>1124</v>
      </c>
      <c r="M641" s="8">
        <f t="shared" si="28"/>
        <v>29.301152411303597</v>
      </c>
      <c r="N641" s="7" t="str">
        <f t="shared" si="29"/>
        <v>Baixa</v>
      </c>
      <c r="O641" s="78"/>
      <c r="P641" s="78"/>
      <c r="Q641" s="78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12</v>
      </c>
      <c r="G642" s="7">
        <v>0</v>
      </c>
      <c r="H642" s="7">
        <v>4</v>
      </c>
      <c r="I642" s="7">
        <v>2</v>
      </c>
      <c r="J642" s="7">
        <f t="shared" si="27"/>
        <v>18</v>
      </c>
      <c r="K642" s="11">
        <v>4019</v>
      </c>
      <c r="L642" s="58" t="s">
        <v>1121</v>
      </c>
      <c r="M642" s="8">
        <f t="shared" si="28"/>
        <v>447.87260512565319</v>
      </c>
      <c r="N642" s="7" t="str">
        <f t="shared" si="29"/>
        <v>Alta</v>
      </c>
      <c r="O642" s="78"/>
      <c r="P642" s="78"/>
      <c r="Q642" s="78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1</v>
      </c>
      <c r="G643" s="7">
        <v>3</v>
      </c>
      <c r="H643" s="7">
        <v>2</v>
      </c>
      <c r="I643" s="7">
        <v>1</v>
      </c>
      <c r="J643" s="7">
        <f t="shared" si="27"/>
        <v>7</v>
      </c>
      <c r="K643" s="11">
        <v>10203</v>
      </c>
      <c r="L643" s="58" t="s">
        <v>1121</v>
      </c>
      <c r="M643" s="8">
        <f t="shared" si="28"/>
        <v>68.607272370871314</v>
      </c>
      <c r="N643" s="7" t="str">
        <f t="shared" si="29"/>
        <v>Baixa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0</v>
      </c>
      <c r="G644" s="7">
        <v>3</v>
      </c>
      <c r="H644" s="7">
        <v>1</v>
      </c>
      <c r="I644" s="7">
        <v>1</v>
      </c>
      <c r="J644" s="7">
        <f t="shared" si="27"/>
        <v>5</v>
      </c>
      <c r="K644" s="11">
        <v>13659</v>
      </c>
      <c r="L644" s="58" t="s">
        <v>1121</v>
      </c>
      <c r="M644" s="8">
        <f t="shared" si="28"/>
        <v>36.605900871220442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0</v>
      </c>
      <c r="G645" s="7">
        <v>1</v>
      </c>
      <c r="H645" s="7">
        <v>1</v>
      </c>
      <c r="I645" s="7">
        <v>0</v>
      </c>
      <c r="J645" s="7">
        <f t="shared" ref="J645:J708" si="30">SUM(F645:I645)</f>
        <v>2</v>
      </c>
      <c r="K645" s="11">
        <v>5167</v>
      </c>
      <c r="L645" s="58" t="s">
        <v>1121</v>
      </c>
      <c r="M645" s="8">
        <f t="shared" ref="M645:M708" si="31">(J645/K645)*100000</f>
        <v>38.707180181923746</v>
      </c>
      <c r="N645" s="7" t="str">
        <f t="shared" si="29"/>
        <v>Baixa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7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ref="N646:N709" si="32">IF(M646=0,"Silencioso",IF(AND(M646&gt;0,M646&lt;100),"Baixa",IF(AND(M646&gt;=100,M646&lt;300),"Média",IF(AND(M646&gt;=300,M646&lt;500),"Alta",IF(M646&gt;=500,"Muito Alta","Avaliar")))))</f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7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1</v>
      </c>
      <c r="I648" s="7">
        <v>3</v>
      </c>
      <c r="J648" s="7">
        <f t="shared" si="30"/>
        <v>4</v>
      </c>
      <c r="K648" s="11">
        <v>5783</v>
      </c>
      <c r="L648" s="58" t="s">
        <v>1121</v>
      </c>
      <c r="M648" s="8">
        <f t="shared" si="31"/>
        <v>69.168251772436463</v>
      </c>
      <c r="N648" s="7" t="str">
        <f t="shared" si="32"/>
        <v>Baixa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7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2</v>
      </c>
      <c r="G650" s="7">
        <v>6</v>
      </c>
      <c r="H650" s="7">
        <v>4</v>
      </c>
      <c r="I650" s="7">
        <v>3</v>
      </c>
      <c r="J650" s="7">
        <f t="shared" si="30"/>
        <v>15</v>
      </c>
      <c r="K650" s="11">
        <v>12291</v>
      </c>
      <c r="L650" s="58" t="s">
        <v>1121</v>
      </c>
      <c r="M650" s="8">
        <f t="shared" si="31"/>
        <v>122.040517451794</v>
      </c>
      <c r="N650" s="7" t="str">
        <f t="shared" si="32"/>
        <v>Média</v>
      </c>
      <c r="O650" s="78"/>
      <c r="P650" s="78"/>
      <c r="Q650" s="78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7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7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9</v>
      </c>
      <c r="G653" s="7">
        <v>10</v>
      </c>
      <c r="H653" s="7">
        <v>12</v>
      </c>
      <c r="I653" s="7">
        <v>15</v>
      </c>
      <c r="J653" s="7">
        <f t="shared" si="30"/>
        <v>46</v>
      </c>
      <c r="K653" s="11">
        <v>17858</v>
      </c>
      <c r="L653" s="58" t="s">
        <v>1121</v>
      </c>
      <c r="M653" s="8">
        <f t="shared" si="31"/>
        <v>257.58763579348192</v>
      </c>
      <c r="N653" s="7" t="str">
        <f t="shared" si="32"/>
        <v>Média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7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O654" s="78"/>
      <c r="P654" s="78"/>
      <c r="Q654" s="78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7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7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7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0</v>
      </c>
      <c r="G658" s="7">
        <v>0</v>
      </c>
      <c r="H658" s="7">
        <v>1</v>
      </c>
      <c r="I658" s="7">
        <v>0</v>
      </c>
      <c r="J658" s="7">
        <f t="shared" si="30"/>
        <v>1</v>
      </c>
      <c r="K658" s="11">
        <v>7991</v>
      </c>
      <c r="L658" s="58" t="s">
        <v>1121</v>
      </c>
      <c r="M658" s="8">
        <f t="shared" si="31"/>
        <v>12.514078338130396</v>
      </c>
      <c r="N658" s="7" t="str">
        <f t="shared" si="32"/>
        <v>Baixa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7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7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0</v>
      </c>
      <c r="G661" s="7">
        <v>1</v>
      </c>
      <c r="H661" s="7">
        <v>6</v>
      </c>
      <c r="I661" s="7">
        <v>0</v>
      </c>
      <c r="J661" s="7">
        <f t="shared" si="30"/>
        <v>7</v>
      </c>
      <c r="K661" s="11">
        <v>6198</v>
      </c>
      <c r="L661" s="58" t="s">
        <v>1121</v>
      </c>
      <c r="M661" s="8">
        <f t="shared" si="31"/>
        <v>112.93965795417876</v>
      </c>
      <c r="N661" s="7" t="str">
        <f t="shared" si="32"/>
        <v>Média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1</v>
      </c>
      <c r="G662" s="7">
        <v>0</v>
      </c>
      <c r="H662" s="7">
        <v>1</v>
      </c>
      <c r="I662" s="7">
        <v>0</v>
      </c>
      <c r="J662" s="7">
        <f t="shared" si="30"/>
        <v>2</v>
      </c>
      <c r="K662" s="11">
        <v>10226</v>
      </c>
      <c r="L662" s="58" t="s">
        <v>1121</v>
      </c>
      <c r="M662" s="8">
        <f t="shared" si="31"/>
        <v>19.557989438685702</v>
      </c>
      <c r="N662" s="7" t="str">
        <f t="shared" si="32"/>
        <v>Baixa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18</v>
      </c>
      <c r="G663" s="7">
        <v>17</v>
      </c>
      <c r="H663" s="7">
        <v>12</v>
      </c>
      <c r="I663" s="7">
        <v>20</v>
      </c>
      <c r="J663" s="7">
        <f t="shared" si="30"/>
        <v>67</v>
      </c>
      <c r="K663" s="11">
        <v>135421</v>
      </c>
      <c r="L663" s="58" t="s">
        <v>1124</v>
      </c>
      <c r="M663" s="8">
        <f t="shared" si="31"/>
        <v>49.475339866047371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1</v>
      </c>
      <c r="I664" s="7">
        <v>3</v>
      </c>
      <c r="J664" s="7">
        <f t="shared" si="30"/>
        <v>4</v>
      </c>
      <c r="K664" s="11">
        <v>15525</v>
      </c>
      <c r="L664" s="58" t="s">
        <v>1121</v>
      </c>
      <c r="M664" s="8">
        <f t="shared" si="31"/>
        <v>25.764895330112719</v>
      </c>
      <c r="N664" s="7" t="str">
        <f t="shared" si="32"/>
        <v>Baixa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2</v>
      </c>
      <c r="G665" s="7">
        <v>1</v>
      </c>
      <c r="H665" s="7">
        <v>6</v>
      </c>
      <c r="I665" s="7">
        <v>4</v>
      </c>
      <c r="J665" s="7">
        <f t="shared" si="30"/>
        <v>13</v>
      </c>
      <c r="K665" s="11">
        <v>25989</v>
      </c>
      <c r="L665" s="58" t="s">
        <v>1122</v>
      </c>
      <c r="M665" s="8">
        <f t="shared" si="31"/>
        <v>50.021162799646007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15</v>
      </c>
      <c r="G666" s="7">
        <v>22</v>
      </c>
      <c r="H666" s="7">
        <v>28</v>
      </c>
      <c r="I666" s="7">
        <v>13</v>
      </c>
      <c r="J666" s="7">
        <f t="shared" si="30"/>
        <v>78</v>
      </c>
      <c r="K666" s="11">
        <v>41349</v>
      </c>
      <c r="L666" s="58" t="s">
        <v>1122</v>
      </c>
      <c r="M666" s="8">
        <f t="shared" si="31"/>
        <v>188.63817746499311</v>
      </c>
      <c r="N666" s="7" t="str">
        <f t="shared" si="32"/>
        <v>Média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1</v>
      </c>
      <c r="J667" s="7">
        <f t="shared" si="30"/>
        <v>1</v>
      </c>
      <c r="K667" s="11">
        <v>7007</v>
      </c>
      <c r="L667" s="58" t="s">
        <v>1121</v>
      </c>
      <c r="M667" s="8">
        <f t="shared" si="31"/>
        <v>14.271442842871414</v>
      </c>
      <c r="N667" s="7" t="str">
        <f t="shared" si="32"/>
        <v>Baixa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1</v>
      </c>
      <c r="G668" s="7">
        <v>0</v>
      </c>
      <c r="H668" s="7">
        <v>0</v>
      </c>
      <c r="I668" s="7">
        <v>0</v>
      </c>
      <c r="J668" s="7">
        <f t="shared" si="30"/>
        <v>1</v>
      </c>
      <c r="K668" s="11">
        <v>30807</v>
      </c>
      <c r="L668" s="58" t="s">
        <v>1122</v>
      </c>
      <c r="M668" s="8">
        <f t="shared" si="31"/>
        <v>3.2460155159541664</v>
      </c>
      <c r="N668" s="7" t="str">
        <f t="shared" si="32"/>
        <v>Baixa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2</v>
      </c>
      <c r="I669" s="7">
        <v>1</v>
      </c>
      <c r="J669" s="7">
        <f t="shared" si="30"/>
        <v>3</v>
      </c>
      <c r="K669" s="11">
        <v>8113</v>
      </c>
      <c r="L669" s="58" t="s">
        <v>1121</v>
      </c>
      <c r="M669" s="8">
        <f t="shared" si="31"/>
        <v>36.977690126956738</v>
      </c>
      <c r="N669" s="7" t="str">
        <f t="shared" si="32"/>
        <v>Baixa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7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7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78"/>
      <c r="P671" s="78"/>
      <c r="Q671" s="78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1</v>
      </c>
      <c r="G672" s="7">
        <v>8</v>
      </c>
      <c r="H672" s="7">
        <v>5</v>
      </c>
      <c r="I672" s="7">
        <v>2</v>
      </c>
      <c r="J672" s="7">
        <f t="shared" si="30"/>
        <v>16</v>
      </c>
      <c r="K672" s="11">
        <v>8541</v>
      </c>
      <c r="L672" s="58" t="s">
        <v>1121</v>
      </c>
      <c r="M672" s="8">
        <f t="shared" si="31"/>
        <v>187.33169418100925</v>
      </c>
      <c r="N672" s="7" t="str">
        <f t="shared" si="32"/>
        <v>Média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2</v>
      </c>
      <c r="G673" s="7">
        <v>3</v>
      </c>
      <c r="H673" s="7">
        <v>3</v>
      </c>
      <c r="I673" s="7">
        <v>1</v>
      </c>
      <c r="J673" s="7">
        <f t="shared" si="30"/>
        <v>9</v>
      </c>
      <c r="K673" s="11">
        <v>4177</v>
      </c>
      <c r="L673" s="58" t="s">
        <v>1121</v>
      </c>
      <c r="M673" s="8">
        <f t="shared" si="31"/>
        <v>215.46564519990423</v>
      </c>
      <c r="N673" s="7" t="str">
        <f t="shared" si="32"/>
        <v>Média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1</v>
      </c>
      <c r="I674" s="7">
        <v>0</v>
      </c>
      <c r="J674" s="7">
        <f t="shared" si="30"/>
        <v>1</v>
      </c>
      <c r="K674" s="11">
        <v>4793</v>
      </c>
      <c r="L674" s="58" t="s">
        <v>1121</v>
      </c>
      <c r="M674" s="8">
        <f t="shared" si="31"/>
        <v>20.863759649488838</v>
      </c>
      <c r="N674" s="7" t="str">
        <f t="shared" si="32"/>
        <v>Baixa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7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1</v>
      </c>
      <c r="G676" s="7">
        <v>5</v>
      </c>
      <c r="H676" s="7">
        <v>6</v>
      </c>
      <c r="I676" s="7">
        <v>10</v>
      </c>
      <c r="J676" s="7">
        <f t="shared" si="30"/>
        <v>22</v>
      </c>
      <c r="K676" s="11">
        <v>3866</v>
      </c>
      <c r="L676" s="58" t="s">
        <v>1121</v>
      </c>
      <c r="M676" s="8">
        <f t="shared" si="31"/>
        <v>569.06363166063113</v>
      </c>
      <c r="N676" s="7" t="str">
        <f t="shared" si="32"/>
        <v>Muito Alta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1</v>
      </c>
      <c r="I677" s="7">
        <v>1</v>
      </c>
      <c r="J677" s="7">
        <f t="shared" si="30"/>
        <v>2</v>
      </c>
      <c r="K677" s="11">
        <v>6345</v>
      </c>
      <c r="L677" s="58" t="s">
        <v>1121</v>
      </c>
      <c r="M677" s="8">
        <f t="shared" si="31"/>
        <v>31.520882584712375</v>
      </c>
      <c r="N677" s="7" t="str">
        <f t="shared" si="32"/>
        <v>Baixa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4</v>
      </c>
      <c r="G678" s="7">
        <v>4</v>
      </c>
      <c r="H678" s="7">
        <v>0</v>
      </c>
      <c r="I678" s="7">
        <v>0</v>
      </c>
      <c r="J678" s="7">
        <f t="shared" si="30"/>
        <v>8</v>
      </c>
      <c r="K678" s="11">
        <v>13743</v>
      </c>
      <c r="L678" s="58" t="s">
        <v>1121</v>
      </c>
      <c r="M678" s="8">
        <f t="shared" si="31"/>
        <v>58.211453103398092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40</v>
      </c>
      <c r="G679" s="7">
        <v>36</v>
      </c>
      <c r="H679" s="7">
        <v>30</v>
      </c>
      <c r="I679" s="7">
        <v>32</v>
      </c>
      <c r="J679" s="7">
        <f t="shared" si="30"/>
        <v>138</v>
      </c>
      <c r="K679" s="11">
        <v>218147</v>
      </c>
      <c r="L679" s="58" t="s">
        <v>1124</v>
      </c>
      <c r="M679" s="8">
        <f t="shared" si="31"/>
        <v>63.26009525686807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1</v>
      </c>
      <c r="G680" s="7">
        <v>1</v>
      </c>
      <c r="H680" s="7">
        <v>1</v>
      </c>
      <c r="I680" s="7">
        <v>1</v>
      </c>
      <c r="J680" s="7">
        <f t="shared" si="30"/>
        <v>4</v>
      </c>
      <c r="K680" s="11">
        <v>16111</v>
      </c>
      <c r="L680" s="58" t="s">
        <v>1121</v>
      </c>
      <c r="M680" s="8">
        <f t="shared" si="31"/>
        <v>24.827757432809886</v>
      </c>
      <c r="N680" s="7" t="str">
        <f t="shared" si="32"/>
        <v>Baixa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4</v>
      </c>
      <c r="G681" s="7">
        <v>3</v>
      </c>
      <c r="H681" s="7">
        <v>2</v>
      </c>
      <c r="I681" s="7">
        <v>4</v>
      </c>
      <c r="J681" s="7">
        <f t="shared" si="30"/>
        <v>13</v>
      </c>
      <c r="K681" s="11">
        <v>10836</v>
      </c>
      <c r="L681" s="58" t="s">
        <v>1121</v>
      </c>
      <c r="M681" s="8">
        <f t="shared" si="31"/>
        <v>119.97046880767812</v>
      </c>
      <c r="N681" s="7" t="str">
        <f t="shared" si="32"/>
        <v>Média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7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2</v>
      </c>
      <c r="H683" s="7">
        <v>1</v>
      </c>
      <c r="I683" s="7">
        <v>0</v>
      </c>
      <c r="J683" s="7">
        <f t="shared" si="30"/>
        <v>3</v>
      </c>
      <c r="K683" s="11">
        <v>14620</v>
      </c>
      <c r="L683" s="58" t="s">
        <v>1121</v>
      </c>
      <c r="M683" s="8">
        <f t="shared" si="31"/>
        <v>20.51983584131327</v>
      </c>
      <c r="N683" s="7" t="str">
        <f t="shared" si="32"/>
        <v>Baixa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7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7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7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7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1</v>
      </c>
      <c r="G688" s="7">
        <v>0</v>
      </c>
      <c r="H688" s="7">
        <v>0</v>
      </c>
      <c r="I688" s="7">
        <v>0</v>
      </c>
      <c r="J688" s="7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O688" s="78"/>
      <c r="P688" s="78"/>
      <c r="Q688" s="78"/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7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7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3</v>
      </c>
      <c r="G691" s="7">
        <v>3</v>
      </c>
      <c r="H691" s="7">
        <v>4</v>
      </c>
      <c r="I691" s="7">
        <v>1</v>
      </c>
      <c r="J691" s="7">
        <f t="shared" si="30"/>
        <v>11</v>
      </c>
      <c r="K691" s="11">
        <v>19608</v>
      </c>
      <c r="L691" s="58" t="s">
        <v>1121</v>
      </c>
      <c r="M691" s="8">
        <f t="shared" si="31"/>
        <v>56.099551203590373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1</v>
      </c>
      <c r="I692" s="7">
        <v>0</v>
      </c>
      <c r="J692" s="7">
        <f t="shared" si="30"/>
        <v>1</v>
      </c>
      <c r="K692" s="11">
        <v>7128</v>
      </c>
      <c r="L692" s="58" t="s">
        <v>1121</v>
      </c>
      <c r="M692" s="8">
        <f t="shared" si="31"/>
        <v>14.029180695847364</v>
      </c>
      <c r="N692" s="7" t="str">
        <f t="shared" si="32"/>
        <v>Baixa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7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2</v>
      </c>
      <c r="G694" s="7">
        <v>4</v>
      </c>
      <c r="H694" s="7">
        <v>5</v>
      </c>
      <c r="I694" s="7">
        <v>8</v>
      </c>
      <c r="J694" s="7">
        <f t="shared" si="30"/>
        <v>19</v>
      </c>
      <c r="K694" s="11">
        <v>7696</v>
      </c>
      <c r="L694" s="58" t="s">
        <v>1121</v>
      </c>
      <c r="M694" s="8">
        <f t="shared" si="31"/>
        <v>246.8814968814969</v>
      </c>
      <c r="N694" s="7" t="str">
        <f t="shared" si="32"/>
        <v>Média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7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7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2</v>
      </c>
      <c r="G697" s="7">
        <v>1</v>
      </c>
      <c r="H697" s="7">
        <v>0</v>
      </c>
      <c r="I697" s="7">
        <v>0</v>
      </c>
      <c r="J697" s="7">
        <f t="shared" si="30"/>
        <v>3</v>
      </c>
      <c r="K697" s="11">
        <v>4807</v>
      </c>
      <c r="L697" s="58" t="s">
        <v>1121</v>
      </c>
      <c r="M697" s="8">
        <f t="shared" si="31"/>
        <v>62.408986894112751</v>
      </c>
      <c r="N697" s="7" t="str">
        <f t="shared" si="32"/>
        <v>Baixa</v>
      </c>
      <c r="O697" s="78"/>
      <c r="P697" s="78"/>
      <c r="Q697" s="78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2</v>
      </c>
      <c r="I698" s="7">
        <v>1</v>
      </c>
      <c r="J698" s="7">
        <f t="shared" si="30"/>
        <v>3</v>
      </c>
      <c r="K698" s="11">
        <v>8681</v>
      </c>
      <c r="L698" s="58" t="s">
        <v>1121</v>
      </c>
      <c r="M698" s="8">
        <f t="shared" si="31"/>
        <v>34.558230618592326</v>
      </c>
      <c r="N698" s="7" t="str">
        <f t="shared" si="32"/>
        <v>Baixa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8</v>
      </c>
      <c r="G699" s="7">
        <v>13</v>
      </c>
      <c r="H699" s="7">
        <v>5</v>
      </c>
      <c r="I699" s="7">
        <v>1</v>
      </c>
      <c r="J699" s="7">
        <f t="shared" si="30"/>
        <v>27</v>
      </c>
      <c r="K699" s="11">
        <v>33934</v>
      </c>
      <c r="L699" s="58" t="s">
        <v>1122</v>
      </c>
      <c r="M699" s="8">
        <f t="shared" si="31"/>
        <v>79.566216773737253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0</v>
      </c>
      <c r="G700" s="7">
        <v>1</v>
      </c>
      <c r="H700" s="7">
        <v>0</v>
      </c>
      <c r="I700" s="7">
        <v>0</v>
      </c>
      <c r="J700" s="7">
        <f t="shared" si="30"/>
        <v>1</v>
      </c>
      <c r="K700" s="11">
        <v>4274</v>
      </c>
      <c r="L700" s="58" t="s">
        <v>1121</v>
      </c>
      <c r="M700" s="8">
        <f t="shared" si="31"/>
        <v>23.39728591483388</v>
      </c>
      <c r="N700" s="7" t="str">
        <f t="shared" si="32"/>
        <v>Baixa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7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1</v>
      </c>
      <c r="G702" s="7">
        <v>1</v>
      </c>
      <c r="H702" s="7">
        <v>0</v>
      </c>
      <c r="I702" s="7">
        <v>0</v>
      </c>
      <c r="J702" s="7">
        <f t="shared" si="30"/>
        <v>2</v>
      </c>
      <c r="K702" s="11">
        <v>18434</v>
      </c>
      <c r="L702" s="58" t="s">
        <v>1121</v>
      </c>
      <c r="M702" s="8">
        <f t="shared" si="31"/>
        <v>10.849517196484756</v>
      </c>
      <c r="N702" s="7" t="str">
        <f t="shared" si="32"/>
        <v>Baixa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7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7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O704" s="78"/>
      <c r="P704" s="10"/>
      <c r="Q704" s="10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7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7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51</v>
      </c>
      <c r="G707" s="7">
        <v>37</v>
      </c>
      <c r="H707" s="7">
        <v>43</v>
      </c>
      <c r="I707" s="7">
        <v>71</v>
      </c>
      <c r="J707" s="7">
        <f t="shared" si="30"/>
        <v>202</v>
      </c>
      <c r="K707" s="11">
        <v>28054</v>
      </c>
      <c r="L707" s="58" t="s">
        <v>1122</v>
      </c>
      <c r="M707" s="8">
        <f t="shared" si="31"/>
        <v>720.03992300563198</v>
      </c>
      <c r="N707" s="7" t="str">
        <f t="shared" si="32"/>
        <v>Muito Alta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1</v>
      </c>
      <c r="I708" s="7">
        <v>0</v>
      </c>
      <c r="J708" s="7">
        <f t="shared" si="30"/>
        <v>1</v>
      </c>
      <c r="K708" s="11">
        <v>7256</v>
      </c>
      <c r="L708" s="58" t="s">
        <v>1121</v>
      </c>
      <c r="M708" s="8">
        <f t="shared" si="31"/>
        <v>13.781697905181918</v>
      </c>
      <c r="N708" s="7" t="str">
        <f t="shared" si="32"/>
        <v>Baixa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7">
        <f t="shared" ref="J709:J772" si="33">SUM(F709:I709)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si="32"/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7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ref="N710:N773" si="35"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7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7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0</v>
      </c>
      <c r="G713" s="7">
        <v>1</v>
      </c>
      <c r="H713" s="7">
        <v>0</v>
      </c>
      <c r="I713" s="7">
        <v>0</v>
      </c>
      <c r="J713" s="7">
        <f t="shared" si="33"/>
        <v>1</v>
      </c>
      <c r="K713" s="11">
        <v>3721</v>
      </c>
      <c r="L713" s="58" t="s">
        <v>1121</v>
      </c>
      <c r="M713" s="8">
        <f t="shared" si="34"/>
        <v>26.874496103198062</v>
      </c>
      <c r="N713" s="7" t="str">
        <f t="shared" si="35"/>
        <v>Baixa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7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0</v>
      </c>
      <c r="I715" s="7">
        <v>0</v>
      </c>
      <c r="J715" s="7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7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5</v>
      </c>
      <c r="G717" s="7">
        <v>5</v>
      </c>
      <c r="H717" s="7">
        <v>0</v>
      </c>
      <c r="I717" s="7">
        <v>0</v>
      </c>
      <c r="J717" s="7">
        <f t="shared" si="33"/>
        <v>10</v>
      </c>
      <c r="K717" s="11">
        <v>56163</v>
      </c>
      <c r="L717" s="58" t="s">
        <v>1122</v>
      </c>
      <c r="M717" s="8">
        <f t="shared" si="34"/>
        <v>17.805316667556934</v>
      </c>
      <c r="N717" s="7" t="str">
        <f t="shared" si="35"/>
        <v>Baixa</v>
      </c>
      <c r="O717" s="78"/>
      <c r="P717" s="78"/>
      <c r="Q717" s="78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7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0</v>
      </c>
      <c r="J719" s="7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7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2</v>
      </c>
      <c r="G721" s="7">
        <v>1</v>
      </c>
      <c r="H721" s="7">
        <v>0</v>
      </c>
      <c r="I721" s="7">
        <v>0</v>
      </c>
      <c r="J721" s="7">
        <f t="shared" si="33"/>
        <v>3</v>
      </c>
      <c r="K721" s="11">
        <v>12164</v>
      </c>
      <c r="L721" s="58" t="s">
        <v>1121</v>
      </c>
      <c r="M721" s="8">
        <f t="shared" si="34"/>
        <v>24.662939822426836</v>
      </c>
      <c r="N721" s="7" t="str">
        <f t="shared" si="35"/>
        <v>Baixa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10</v>
      </c>
      <c r="G722" s="7">
        <v>3</v>
      </c>
      <c r="H722" s="7">
        <v>21</v>
      </c>
      <c r="I722" s="7">
        <v>12</v>
      </c>
      <c r="J722" s="7">
        <f t="shared" si="33"/>
        <v>46</v>
      </c>
      <c r="K722" s="11">
        <v>4015</v>
      </c>
      <c r="L722" s="58" t="s">
        <v>1121</v>
      </c>
      <c r="M722" s="8">
        <f t="shared" si="34"/>
        <v>1145.703611457036</v>
      </c>
      <c r="N722" s="7" t="str">
        <f t="shared" si="35"/>
        <v>Muito Alta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0</v>
      </c>
      <c r="I723" s="7">
        <v>0</v>
      </c>
      <c r="J723" s="7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0</v>
      </c>
      <c r="I724" s="7">
        <v>0</v>
      </c>
      <c r="J724" s="7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2</v>
      </c>
      <c r="G725" s="7">
        <v>0</v>
      </c>
      <c r="H725" s="7">
        <v>0</v>
      </c>
      <c r="I725" s="7">
        <v>1</v>
      </c>
      <c r="J725" s="7">
        <f t="shared" si="33"/>
        <v>3</v>
      </c>
      <c r="K725" s="11">
        <v>12218</v>
      </c>
      <c r="L725" s="58" t="s">
        <v>1121</v>
      </c>
      <c r="M725" s="8">
        <f t="shared" si="34"/>
        <v>24.553936814535934</v>
      </c>
      <c r="N725" s="7" t="str">
        <f t="shared" si="35"/>
        <v>Baixa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0</v>
      </c>
      <c r="G726" s="7">
        <v>0</v>
      </c>
      <c r="H726" s="7">
        <v>1</v>
      </c>
      <c r="I726" s="7">
        <v>1</v>
      </c>
      <c r="J726" s="7">
        <f t="shared" si="33"/>
        <v>2</v>
      </c>
      <c r="K726" s="11">
        <v>10818</v>
      </c>
      <c r="L726" s="58" t="s">
        <v>1121</v>
      </c>
      <c r="M726" s="8">
        <f t="shared" si="34"/>
        <v>18.487705675725643</v>
      </c>
      <c r="N726" s="7" t="str">
        <f t="shared" si="35"/>
        <v>Baixa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1</v>
      </c>
      <c r="G727" s="7">
        <v>3</v>
      </c>
      <c r="H727" s="7">
        <v>1</v>
      </c>
      <c r="I727" s="7">
        <v>0</v>
      </c>
      <c r="J727" s="7">
        <f t="shared" si="33"/>
        <v>5</v>
      </c>
      <c r="K727" s="11">
        <v>3161</v>
      </c>
      <c r="L727" s="58" t="s">
        <v>1121</v>
      </c>
      <c r="M727" s="8">
        <f t="shared" si="34"/>
        <v>158.17779183802594</v>
      </c>
      <c r="N727" s="7" t="str">
        <f t="shared" si="35"/>
        <v>Média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0</v>
      </c>
      <c r="G728" s="7">
        <v>2</v>
      </c>
      <c r="H728" s="7">
        <v>2</v>
      </c>
      <c r="I728" s="7">
        <v>1</v>
      </c>
      <c r="J728" s="7">
        <f t="shared" si="33"/>
        <v>5</v>
      </c>
      <c r="K728" s="11">
        <v>25332</v>
      </c>
      <c r="L728" s="58" t="s">
        <v>1122</v>
      </c>
      <c r="M728" s="8">
        <f t="shared" si="34"/>
        <v>19.737880941102166</v>
      </c>
      <c r="N728" s="7" t="str">
        <f t="shared" si="35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4</v>
      </c>
      <c r="G729" s="7">
        <v>9</v>
      </c>
      <c r="H729" s="7">
        <v>2</v>
      </c>
      <c r="I729" s="7">
        <v>0</v>
      </c>
      <c r="J729" s="7">
        <f t="shared" si="33"/>
        <v>15</v>
      </c>
      <c r="K729" s="11">
        <v>35145</v>
      </c>
      <c r="L729" s="58" t="s">
        <v>1122</v>
      </c>
      <c r="M729" s="8">
        <f t="shared" si="34"/>
        <v>42.680324370465215</v>
      </c>
      <c r="N729" s="7" t="str">
        <f t="shared" si="35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9</v>
      </c>
      <c r="G730" s="7">
        <v>9</v>
      </c>
      <c r="H730" s="7">
        <v>9</v>
      </c>
      <c r="I730" s="7">
        <v>9</v>
      </c>
      <c r="J730" s="7">
        <f t="shared" si="33"/>
        <v>36</v>
      </c>
      <c r="K730" s="11">
        <v>7407</v>
      </c>
      <c r="L730" s="58" t="s">
        <v>1121</v>
      </c>
      <c r="M730" s="8">
        <f t="shared" si="34"/>
        <v>486.0267314702308</v>
      </c>
      <c r="N730" s="7" t="str">
        <f t="shared" si="35"/>
        <v>Alta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0</v>
      </c>
      <c r="I731" s="7">
        <v>0</v>
      </c>
      <c r="J731" s="7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7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0</v>
      </c>
      <c r="G733" s="7">
        <v>0</v>
      </c>
      <c r="H733" s="7">
        <v>0</v>
      </c>
      <c r="I733" s="7">
        <v>0</v>
      </c>
      <c r="J733" s="7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7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4</v>
      </c>
      <c r="G735" s="7">
        <v>4</v>
      </c>
      <c r="H735" s="7">
        <v>6</v>
      </c>
      <c r="I735" s="7">
        <v>4</v>
      </c>
      <c r="J735" s="7">
        <f t="shared" si="33"/>
        <v>18</v>
      </c>
      <c r="K735" s="11">
        <v>89653</v>
      </c>
      <c r="L735" s="58" t="s">
        <v>1123</v>
      </c>
      <c r="M735" s="8">
        <f t="shared" si="34"/>
        <v>20.07740956800107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7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12</v>
      </c>
      <c r="G737" s="7">
        <v>3</v>
      </c>
      <c r="H737" s="7">
        <v>5</v>
      </c>
      <c r="I737" s="7">
        <v>1</v>
      </c>
      <c r="J737" s="7">
        <f t="shared" si="33"/>
        <v>21</v>
      </c>
      <c r="K737" s="11">
        <v>5798</v>
      </c>
      <c r="L737" s="58" t="s">
        <v>1121</v>
      </c>
      <c r="M737" s="8">
        <f t="shared" si="34"/>
        <v>362.19385995170745</v>
      </c>
      <c r="N737" s="7" t="str">
        <f t="shared" si="35"/>
        <v>Alta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6</v>
      </c>
      <c r="G738" s="7">
        <v>4</v>
      </c>
      <c r="H738" s="7">
        <v>2</v>
      </c>
      <c r="I738" s="7">
        <v>2</v>
      </c>
      <c r="J738" s="7">
        <f t="shared" si="33"/>
        <v>14</v>
      </c>
      <c r="K738" s="11">
        <v>7553</v>
      </c>
      <c r="L738" s="58" t="s">
        <v>1121</v>
      </c>
      <c r="M738" s="8">
        <f t="shared" si="34"/>
        <v>185.35681186283597</v>
      </c>
      <c r="N738" s="7" t="str">
        <f t="shared" si="35"/>
        <v>Média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1</v>
      </c>
      <c r="G739" s="7">
        <v>0</v>
      </c>
      <c r="H739" s="7">
        <v>0</v>
      </c>
      <c r="I739" s="7">
        <v>0</v>
      </c>
      <c r="J739" s="7">
        <f t="shared" si="33"/>
        <v>1</v>
      </c>
      <c r="K739" s="11">
        <v>4389</v>
      </c>
      <c r="L739" s="58" t="s">
        <v>1121</v>
      </c>
      <c r="M739" s="8">
        <f t="shared" si="34"/>
        <v>22.784233310549098</v>
      </c>
      <c r="N739" s="7" t="str">
        <f t="shared" si="35"/>
        <v>Baixa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1</v>
      </c>
      <c r="I740" s="7">
        <v>0</v>
      </c>
      <c r="J740" s="7">
        <f t="shared" si="33"/>
        <v>1</v>
      </c>
      <c r="K740" s="11">
        <v>23524</v>
      </c>
      <c r="L740" s="58" t="s">
        <v>1121</v>
      </c>
      <c r="M740" s="8">
        <f t="shared" si="34"/>
        <v>4.2509777248767211</v>
      </c>
      <c r="N740" s="7" t="str">
        <f t="shared" si="35"/>
        <v>Baixa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2</v>
      </c>
      <c r="I741" s="7">
        <v>0</v>
      </c>
      <c r="J741" s="7">
        <f t="shared" si="33"/>
        <v>2</v>
      </c>
      <c r="K741" s="11">
        <v>15781</v>
      </c>
      <c r="L741" s="58" t="s">
        <v>1121</v>
      </c>
      <c r="M741" s="8">
        <f t="shared" si="34"/>
        <v>12.673468094544072</v>
      </c>
      <c r="N741" s="7" t="str">
        <f t="shared" si="35"/>
        <v>Baixa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3</v>
      </c>
      <c r="G742" s="7">
        <v>1</v>
      </c>
      <c r="H742" s="7">
        <v>2</v>
      </c>
      <c r="I742" s="7">
        <v>4</v>
      </c>
      <c r="J742" s="7">
        <f t="shared" si="33"/>
        <v>10</v>
      </c>
      <c r="K742" s="11">
        <v>26272</v>
      </c>
      <c r="L742" s="58" t="s">
        <v>1122</v>
      </c>
      <c r="M742" s="8">
        <f t="shared" si="34"/>
        <v>38.06333739342265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0</v>
      </c>
      <c r="G743" s="7">
        <v>4</v>
      </c>
      <c r="H743" s="7">
        <v>1</v>
      </c>
      <c r="I743" s="7">
        <v>2</v>
      </c>
      <c r="J743" s="7">
        <f t="shared" si="33"/>
        <v>7</v>
      </c>
      <c r="K743" s="11">
        <v>30989</v>
      </c>
      <c r="L743" s="58" t="s">
        <v>1122</v>
      </c>
      <c r="M743" s="8">
        <f t="shared" si="34"/>
        <v>22.588660492432798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7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O744" s="78"/>
      <c r="P744" s="78"/>
      <c r="Q744" s="78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11</v>
      </c>
      <c r="G745" s="7">
        <v>8</v>
      </c>
      <c r="H745" s="7">
        <v>3</v>
      </c>
      <c r="I745" s="7">
        <v>0</v>
      </c>
      <c r="J745" s="7">
        <f t="shared" si="33"/>
        <v>22</v>
      </c>
      <c r="K745" s="11">
        <v>23385</v>
      </c>
      <c r="L745" s="58" t="s">
        <v>1121</v>
      </c>
      <c r="M745" s="8">
        <f t="shared" si="34"/>
        <v>94.077400042762449</v>
      </c>
      <c r="N745" s="7" t="str">
        <f t="shared" si="35"/>
        <v>Baixa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2</v>
      </c>
      <c r="G746" s="7">
        <v>1</v>
      </c>
      <c r="H746" s="7">
        <v>0</v>
      </c>
      <c r="I746" s="7">
        <v>0</v>
      </c>
      <c r="J746" s="7">
        <f t="shared" si="33"/>
        <v>3</v>
      </c>
      <c r="K746" s="11">
        <v>4255</v>
      </c>
      <c r="L746" s="58" t="s">
        <v>1121</v>
      </c>
      <c r="M746" s="8">
        <f t="shared" si="34"/>
        <v>70.50528789659225</v>
      </c>
      <c r="N746" s="7" t="str">
        <f t="shared" si="35"/>
        <v>Baixa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2</v>
      </c>
      <c r="G747" s="7">
        <v>0</v>
      </c>
      <c r="H747" s="7">
        <v>0</v>
      </c>
      <c r="I747" s="7">
        <v>0</v>
      </c>
      <c r="J747" s="7">
        <f t="shared" si="33"/>
        <v>2</v>
      </c>
      <c r="K747" s="11">
        <v>4927</v>
      </c>
      <c r="L747" s="58" t="s">
        <v>1121</v>
      </c>
      <c r="M747" s="8">
        <f t="shared" si="34"/>
        <v>40.592652729855892</v>
      </c>
      <c r="N747" s="7" t="str">
        <f t="shared" si="35"/>
        <v>Baixa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1</v>
      </c>
      <c r="G748" s="7">
        <v>0</v>
      </c>
      <c r="H748" s="7">
        <v>0</v>
      </c>
      <c r="I748" s="7">
        <v>0</v>
      </c>
      <c r="J748" s="7">
        <f t="shared" si="33"/>
        <v>1</v>
      </c>
      <c r="K748" s="11">
        <v>4183</v>
      </c>
      <c r="L748" s="58" t="s">
        <v>1121</v>
      </c>
      <c r="M748" s="8">
        <f t="shared" si="34"/>
        <v>23.90628735357399</v>
      </c>
      <c r="N748" s="7" t="str">
        <f t="shared" si="35"/>
        <v>Baixa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1</v>
      </c>
      <c r="G749" s="7">
        <v>7</v>
      </c>
      <c r="H749" s="7">
        <v>10</v>
      </c>
      <c r="I749" s="7">
        <v>4</v>
      </c>
      <c r="J749" s="7">
        <f t="shared" si="33"/>
        <v>22</v>
      </c>
      <c r="K749" s="11">
        <v>3865</v>
      </c>
      <c r="L749" s="58" t="s">
        <v>1121</v>
      </c>
      <c r="M749" s="8">
        <f t="shared" si="34"/>
        <v>569.21086675291076</v>
      </c>
      <c r="N749" s="7" t="str">
        <f t="shared" si="35"/>
        <v>Muito Alta</v>
      </c>
      <c r="O749" s="78"/>
      <c r="P749" s="78"/>
      <c r="Q749" s="78"/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1</v>
      </c>
      <c r="G750" s="7">
        <v>5</v>
      </c>
      <c r="H750" s="7">
        <v>5</v>
      </c>
      <c r="I750" s="7">
        <v>0</v>
      </c>
      <c r="J750" s="7">
        <f t="shared" si="33"/>
        <v>11</v>
      </c>
      <c r="K750" s="11">
        <v>5454</v>
      </c>
      <c r="L750" s="58" t="s">
        <v>1121</v>
      </c>
      <c r="M750" s="8">
        <f t="shared" si="34"/>
        <v>201.6868353502017</v>
      </c>
      <c r="N750" s="7" t="str">
        <f t="shared" si="35"/>
        <v>Média</v>
      </c>
      <c r="O750" s="10"/>
      <c r="P750" s="10"/>
      <c r="Q750" s="10"/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7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1</v>
      </c>
      <c r="G752" s="7">
        <v>0</v>
      </c>
      <c r="H752" s="7">
        <v>0</v>
      </c>
      <c r="I752" s="7">
        <v>0</v>
      </c>
      <c r="J752" s="7">
        <f t="shared" si="33"/>
        <v>1</v>
      </c>
      <c r="K752" s="11">
        <v>2775</v>
      </c>
      <c r="L752" s="58" t="s">
        <v>1121</v>
      </c>
      <c r="M752" s="8">
        <f t="shared" si="34"/>
        <v>36.036036036036037</v>
      </c>
      <c r="N752" s="7" t="str">
        <f t="shared" si="35"/>
        <v>Baixa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8</v>
      </c>
      <c r="G753" s="7">
        <v>14</v>
      </c>
      <c r="H753" s="7">
        <v>14</v>
      </c>
      <c r="I753" s="7">
        <v>15</v>
      </c>
      <c r="J753" s="7">
        <f t="shared" si="33"/>
        <v>51</v>
      </c>
      <c r="K753" s="11">
        <v>45488</v>
      </c>
      <c r="L753" s="58" t="s">
        <v>1122</v>
      </c>
      <c r="M753" s="8">
        <f t="shared" si="34"/>
        <v>112.11748153359127</v>
      </c>
      <c r="N753" s="7" t="str">
        <f t="shared" si="35"/>
        <v>Média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7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0</v>
      </c>
      <c r="G755" s="7">
        <v>1</v>
      </c>
      <c r="H755" s="7">
        <v>2</v>
      </c>
      <c r="I755" s="7">
        <v>1</v>
      </c>
      <c r="J755" s="7">
        <f t="shared" si="33"/>
        <v>4</v>
      </c>
      <c r="K755" s="11">
        <v>4709</v>
      </c>
      <c r="L755" s="58" t="s">
        <v>1121</v>
      </c>
      <c r="M755" s="8">
        <f t="shared" si="34"/>
        <v>84.943724782331714</v>
      </c>
      <c r="N755" s="7" t="str">
        <f t="shared" si="35"/>
        <v>Baixa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7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0</v>
      </c>
      <c r="G757" s="7">
        <v>0</v>
      </c>
      <c r="H757" s="7">
        <v>1</v>
      </c>
      <c r="I757" s="7">
        <v>0</v>
      </c>
      <c r="J757" s="7">
        <f t="shared" si="33"/>
        <v>1</v>
      </c>
      <c r="K757" s="11">
        <v>7858</v>
      </c>
      <c r="L757" s="58" t="s">
        <v>1121</v>
      </c>
      <c r="M757" s="8">
        <f t="shared" si="34"/>
        <v>12.725884448969204</v>
      </c>
      <c r="N757" s="7" t="str">
        <f t="shared" si="35"/>
        <v>Baixa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7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O758" s="78"/>
      <c r="P758" s="78"/>
      <c r="Q758" s="78"/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7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7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7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O761" s="78"/>
      <c r="P761" s="78"/>
      <c r="Q761" s="78"/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7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7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0</v>
      </c>
      <c r="G764" s="7">
        <v>4</v>
      </c>
      <c r="H764" s="7">
        <v>6</v>
      </c>
      <c r="I764" s="7">
        <v>8</v>
      </c>
      <c r="J764" s="7">
        <f t="shared" si="33"/>
        <v>18</v>
      </c>
      <c r="K764" s="11">
        <v>6684</v>
      </c>
      <c r="L764" s="58" t="s">
        <v>1121</v>
      </c>
      <c r="M764" s="8">
        <f t="shared" si="34"/>
        <v>269.29982046678634</v>
      </c>
      <c r="N764" s="7" t="str">
        <f t="shared" si="35"/>
        <v>Média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6</v>
      </c>
      <c r="G765" s="7">
        <v>19</v>
      </c>
      <c r="H765" s="7">
        <v>19</v>
      </c>
      <c r="I765" s="7">
        <v>17</v>
      </c>
      <c r="J765" s="7">
        <f t="shared" si="33"/>
        <v>61</v>
      </c>
      <c r="K765" s="11">
        <v>70450</v>
      </c>
      <c r="L765" s="58" t="s">
        <v>1123</v>
      </c>
      <c r="M765" s="8">
        <f t="shared" si="34"/>
        <v>86.586231369765798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7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1</v>
      </c>
      <c r="H767" s="7">
        <v>0</v>
      </c>
      <c r="I767" s="7">
        <v>0</v>
      </c>
      <c r="J767" s="7">
        <f t="shared" si="33"/>
        <v>1</v>
      </c>
      <c r="K767" s="11">
        <v>2231</v>
      </c>
      <c r="L767" s="58" t="s">
        <v>1121</v>
      </c>
      <c r="M767" s="8">
        <f t="shared" si="34"/>
        <v>44.822949350067233</v>
      </c>
      <c r="N767" s="7" t="str">
        <f t="shared" si="35"/>
        <v>Baixa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2</v>
      </c>
      <c r="G768" s="7">
        <v>2</v>
      </c>
      <c r="H768" s="7">
        <v>0</v>
      </c>
      <c r="I768" s="7">
        <v>0</v>
      </c>
      <c r="J768" s="7">
        <f t="shared" si="33"/>
        <v>4</v>
      </c>
      <c r="K768" s="11">
        <v>10922</v>
      </c>
      <c r="L768" s="58" t="s">
        <v>1121</v>
      </c>
      <c r="M768" s="8">
        <f t="shared" si="34"/>
        <v>36.62332906061161</v>
      </c>
      <c r="N768" s="7" t="str">
        <f t="shared" si="35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3</v>
      </c>
      <c r="G769" s="7">
        <v>0</v>
      </c>
      <c r="H769" s="7">
        <v>2</v>
      </c>
      <c r="I769" s="7">
        <v>1</v>
      </c>
      <c r="J769" s="7">
        <f t="shared" si="33"/>
        <v>6</v>
      </c>
      <c r="K769" s="11">
        <v>7042</v>
      </c>
      <c r="L769" s="58" t="s">
        <v>1121</v>
      </c>
      <c r="M769" s="8">
        <f t="shared" si="34"/>
        <v>85.203067310423179</v>
      </c>
      <c r="N769" s="7" t="str">
        <f t="shared" si="35"/>
        <v>Baixa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7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78"/>
      <c r="P770" s="78"/>
      <c r="Q770" s="78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7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1</v>
      </c>
      <c r="H772" s="7">
        <v>0</v>
      </c>
      <c r="I772" s="7">
        <v>0</v>
      </c>
      <c r="J772" s="7">
        <f t="shared" si="33"/>
        <v>1</v>
      </c>
      <c r="K772" s="11">
        <v>6869</v>
      </c>
      <c r="L772" s="58" t="s">
        <v>1121</v>
      </c>
      <c r="M772" s="8">
        <f t="shared" si="34"/>
        <v>14.558159848595137</v>
      </c>
      <c r="N772" s="7" t="str">
        <f t="shared" si="35"/>
        <v>Baixa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7">
        <f t="shared" ref="J773:J836" si="36">SUM(F773:I773)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si="35"/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4</v>
      </c>
      <c r="G774" s="7">
        <v>5</v>
      </c>
      <c r="H774" s="7">
        <v>6</v>
      </c>
      <c r="I774" s="7">
        <v>13</v>
      </c>
      <c r="J774" s="7">
        <f t="shared" si="36"/>
        <v>28</v>
      </c>
      <c r="K774" s="11">
        <v>32069</v>
      </c>
      <c r="L774" s="58" t="s">
        <v>1122</v>
      </c>
      <c r="M774" s="8">
        <f t="shared" si="37"/>
        <v>87.311734073404224</v>
      </c>
      <c r="N774" s="7" t="str">
        <f t="shared" ref="N774:N837" si="38">IF(M774=0,"Silencioso",IF(AND(M774&gt;0,M774&lt;100),"Baixa",IF(AND(M774&gt;=100,M774&lt;300),"Média",IF(AND(M774&gt;=300,M774&lt;500),"Alta",IF(M774&gt;=500,"Muito Alta","Avaliar")))))</f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7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7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7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0</v>
      </c>
      <c r="G778" s="7">
        <v>0</v>
      </c>
      <c r="H778" s="7">
        <v>0</v>
      </c>
      <c r="I778" s="7">
        <v>2</v>
      </c>
      <c r="J778" s="7">
        <f t="shared" si="36"/>
        <v>2</v>
      </c>
      <c r="K778" s="11">
        <v>7764</v>
      </c>
      <c r="L778" s="58" t="s">
        <v>1121</v>
      </c>
      <c r="M778" s="8">
        <f t="shared" si="37"/>
        <v>25.759917568263784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7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1</v>
      </c>
      <c r="G780" s="7">
        <v>1</v>
      </c>
      <c r="H780" s="7">
        <v>2</v>
      </c>
      <c r="I780" s="7">
        <v>2</v>
      </c>
      <c r="J780" s="7">
        <f t="shared" si="36"/>
        <v>6</v>
      </c>
      <c r="K780" s="11">
        <v>4209</v>
      </c>
      <c r="L780" s="58" t="s">
        <v>1121</v>
      </c>
      <c r="M780" s="8">
        <f t="shared" si="37"/>
        <v>142.55167498218105</v>
      </c>
      <c r="N780" s="7" t="str">
        <f t="shared" si="38"/>
        <v>Média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7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7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7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7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7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7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7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78"/>
      <c r="P787" s="78"/>
      <c r="Q787" s="78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0</v>
      </c>
      <c r="G788" s="7">
        <v>2</v>
      </c>
      <c r="H788" s="7">
        <v>0</v>
      </c>
      <c r="I788" s="7">
        <v>0</v>
      </c>
      <c r="J788" s="7">
        <f t="shared" si="36"/>
        <v>2</v>
      </c>
      <c r="K788" s="11">
        <v>11493</v>
      </c>
      <c r="L788" s="58" t="s">
        <v>1121</v>
      </c>
      <c r="M788" s="8">
        <f t="shared" si="37"/>
        <v>17.401896806751935</v>
      </c>
      <c r="N788" s="7" t="str">
        <f t="shared" si="38"/>
        <v>Baixa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4</v>
      </c>
      <c r="G789" s="7">
        <v>6</v>
      </c>
      <c r="H789" s="7">
        <v>3</v>
      </c>
      <c r="I789" s="7">
        <v>0</v>
      </c>
      <c r="J789" s="7">
        <f t="shared" si="36"/>
        <v>13</v>
      </c>
      <c r="K789" s="11">
        <v>8685</v>
      </c>
      <c r="L789" s="58" t="s">
        <v>1121</v>
      </c>
      <c r="M789" s="8">
        <f t="shared" si="37"/>
        <v>149.68336211859528</v>
      </c>
      <c r="N789" s="7" t="str">
        <f t="shared" si="38"/>
        <v>Média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3</v>
      </c>
      <c r="H790" s="7">
        <v>0</v>
      </c>
      <c r="I790" s="7">
        <v>0</v>
      </c>
      <c r="J790" s="7">
        <f t="shared" si="36"/>
        <v>3</v>
      </c>
      <c r="K790" s="11">
        <v>7670</v>
      </c>
      <c r="L790" s="58" t="s">
        <v>1121</v>
      </c>
      <c r="M790" s="8">
        <f t="shared" si="37"/>
        <v>39.113428943937414</v>
      </c>
      <c r="N790" s="7" t="str">
        <f t="shared" si="38"/>
        <v>Baixa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7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7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3</v>
      </c>
      <c r="H793" s="7">
        <v>2</v>
      </c>
      <c r="I793" s="7">
        <v>2</v>
      </c>
      <c r="J793" s="7">
        <f t="shared" si="36"/>
        <v>7</v>
      </c>
      <c r="K793" s="11">
        <v>20993</v>
      </c>
      <c r="L793" s="58" t="s">
        <v>1121</v>
      </c>
      <c r="M793" s="8">
        <f t="shared" si="37"/>
        <v>33.344448149383126</v>
      </c>
      <c r="N793" s="7" t="str">
        <f t="shared" si="38"/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41</v>
      </c>
      <c r="G794" s="7">
        <v>30</v>
      </c>
      <c r="H794" s="7">
        <v>32</v>
      </c>
      <c r="I794" s="7">
        <v>38</v>
      </c>
      <c r="J794" s="7">
        <f t="shared" si="36"/>
        <v>141</v>
      </c>
      <c r="K794" s="11">
        <v>237286</v>
      </c>
      <c r="L794" s="58" t="s">
        <v>1124</v>
      </c>
      <c r="M794" s="8">
        <f t="shared" si="37"/>
        <v>59.42196336909889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1</v>
      </c>
      <c r="I795" s="7">
        <v>1</v>
      </c>
      <c r="J795" s="7">
        <f t="shared" si="36"/>
        <v>2</v>
      </c>
      <c r="K795" s="11">
        <v>12134</v>
      </c>
      <c r="L795" s="58" t="s">
        <v>1121</v>
      </c>
      <c r="M795" s="8">
        <f t="shared" si="37"/>
        <v>16.482610845557936</v>
      </c>
      <c r="N795" s="7" t="str">
        <f t="shared" si="38"/>
        <v>Baixa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1</v>
      </c>
      <c r="G796" s="7">
        <v>0</v>
      </c>
      <c r="H796" s="7">
        <v>0</v>
      </c>
      <c r="I796" s="7">
        <v>0</v>
      </c>
      <c r="J796" s="7">
        <f t="shared" si="36"/>
        <v>1</v>
      </c>
      <c r="K796" s="11">
        <v>2258</v>
      </c>
      <c r="L796" s="58" t="s">
        <v>1121</v>
      </c>
      <c r="M796" s="8">
        <f t="shared" si="37"/>
        <v>44.286979627989375</v>
      </c>
      <c r="N796" s="7" t="str">
        <f t="shared" si="38"/>
        <v>Baixa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7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7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1</v>
      </c>
      <c r="I799" s="7">
        <v>1</v>
      </c>
      <c r="J799" s="7">
        <f t="shared" si="36"/>
        <v>2</v>
      </c>
      <c r="K799" s="11">
        <v>19528</v>
      </c>
      <c r="L799" s="58" t="s">
        <v>1121</v>
      </c>
      <c r="M799" s="8">
        <f t="shared" si="37"/>
        <v>10.24170421958214</v>
      </c>
      <c r="N799" s="7" t="str">
        <f t="shared" si="38"/>
        <v>Baixa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7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6</v>
      </c>
      <c r="J801" s="7">
        <f t="shared" si="36"/>
        <v>6</v>
      </c>
      <c r="K801" s="11">
        <v>6112</v>
      </c>
      <c r="L801" s="58" t="s">
        <v>1121</v>
      </c>
      <c r="M801" s="8">
        <f t="shared" si="37"/>
        <v>98.167539267015698</v>
      </c>
      <c r="N801" s="7" t="str">
        <f t="shared" si="38"/>
        <v>Baixa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3</v>
      </c>
      <c r="H802" s="7">
        <v>2</v>
      </c>
      <c r="I802" s="7">
        <v>0</v>
      </c>
      <c r="J802" s="7">
        <f t="shared" si="36"/>
        <v>5</v>
      </c>
      <c r="K802" s="11">
        <v>3792</v>
      </c>
      <c r="L802" s="58" t="s">
        <v>1121</v>
      </c>
      <c r="M802" s="8">
        <f t="shared" si="37"/>
        <v>131.85654008438817</v>
      </c>
      <c r="N802" s="7" t="str">
        <f t="shared" si="38"/>
        <v>Média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2</v>
      </c>
      <c r="G803" s="7">
        <v>4</v>
      </c>
      <c r="H803" s="7">
        <v>0</v>
      </c>
      <c r="I803" s="7">
        <v>0</v>
      </c>
      <c r="J803" s="7">
        <f t="shared" si="36"/>
        <v>6</v>
      </c>
      <c r="K803" s="11">
        <v>33858</v>
      </c>
      <c r="L803" s="58" t="s">
        <v>1122</v>
      </c>
      <c r="M803" s="8">
        <f t="shared" si="37"/>
        <v>17.721070352649299</v>
      </c>
      <c r="N803" s="7" t="str">
        <f t="shared" si="38"/>
        <v>Baixa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5</v>
      </c>
      <c r="G804" s="7">
        <v>0</v>
      </c>
      <c r="H804" s="7">
        <v>0</v>
      </c>
      <c r="I804" s="7">
        <v>0</v>
      </c>
      <c r="J804" s="7">
        <f t="shared" si="36"/>
        <v>5</v>
      </c>
      <c r="K804" s="11">
        <v>3119</v>
      </c>
      <c r="L804" s="58" t="s">
        <v>1121</v>
      </c>
      <c r="M804" s="8">
        <f t="shared" si="37"/>
        <v>160.3077909586406</v>
      </c>
      <c r="N804" s="7" t="str">
        <f t="shared" si="38"/>
        <v>Média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7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7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4</v>
      </c>
      <c r="G807" s="7">
        <v>1</v>
      </c>
      <c r="H807" s="7">
        <v>0</v>
      </c>
      <c r="I807" s="7">
        <v>0</v>
      </c>
      <c r="J807" s="7">
        <f t="shared" si="36"/>
        <v>5</v>
      </c>
      <c r="K807" s="11">
        <v>4055</v>
      </c>
      <c r="L807" s="58" t="s">
        <v>1121</v>
      </c>
      <c r="M807" s="8">
        <f t="shared" si="37"/>
        <v>123.30456226880395</v>
      </c>
      <c r="N807" s="7" t="str">
        <f t="shared" si="38"/>
        <v>Média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7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7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89</v>
      </c>
      <c r="G810" s="7">
        <v>96</v>
      </c>
      <c r="H810" s="7">
        <v>49</v>
      </c>
      <c r="I810" s="7">
        <v>26</v>
      </c>
      <c r="J810" s="7">
        <f t="shared" si="36"/>
        <v>260</v>
      </c>
      <c r="K810" s="11">
        <v>140235</v>
      </c>
      <c r="L810" s="58" t="s">
        <v>1124</v>
      </c>
      <c r="M810" s="8">
        <f t="shared" si="37"/>
        <v>185.40307341248618</v>
      </c>
      <c r="N810" s="7" t="str">
        <f t="shared" si="38"/>
        <v>Média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26</v>
      </c>
      <c r="G811" s="7">
        <v>13</v>
      </c>
      <c r="H811" s="7">
        <v>34</v>
      </c>
      <c r="I811" s="7">
        <v>28</v>
      </c>
      <c r="J811" s="7">
        <f t="shared" si="36"/>
        <v>101</v>
      </c>
      <c r="K811" s="11">
        <v>89090</v>
      </c>
      <c r="L811" s="58" t="s">
        <v>1123</v>
      </c>
      <c r="M811" s="8">
        <f t="shared" si="37"/>
        <v>113.36850376024246</v>
      </c>
      <c r="N811" s="7" t="str">
        <f t="shared" si="38"/>
        <v>Média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7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11</v>
      </c>
      <c r="G813" s="7">
        <v>6</v>
      </c>
      <c r="H813" s="7">
        <v>6</v>
      </c>
      <c r="I813" s="7">
        <v>4</v>
      </c>
      <c r="J813" s="7">
        <f t="shared" si="36"/>
        <v>27</v>
      </c>
      <c r="K813" s="11">
        <v>6539</v>
      </c>
      <c r="L813" s="58" t="s">
        <v>1121</v>
      </c>
      <c r="M813" s="8">
        <f t="shared" si="37"/>
        <v>412.90717235051227</v>
      </c>
      <c r="N813" s="7" t="str">
        <f t="shared" si="38"/>
        <v>Alta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0</v>
      </c>
      <c r="G814" s="7">
        <v>0</v>
      </c>
      <c r="H814" s="7">
        <v>0</v>
      </c>
      <c r="I814" s="7">
        <v>0</v>
      </c>
      <c r="J814" s="7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7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7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7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2</v>
      </c>
      <c r="G818" s="7">
        <v>4</v>
      </c>
      <c r="H818" s="7">
        <v>0</v>
      </c>
      <c r="I818" s="7">
        <v>0</v>
      </c>
      <c r="J818" s="7">
        <f t="shared" si="36"/>
        <v>6</v>
      </c>
      <c r="K818" s="11">
        <v>78913</v>
      </c>
      <c r="L818" s="58" t="s">
        <v>1123</v>
      </c>
      <c r="M818" s="8">
        <f t="shared" si="37"/>
        <v>7.6033099742754677</v>
      </c>
      <c r="N818" s="7" t="str">
        <f t="shared" si="38"/>
        <v>Baixa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1</v>
      </c>
      <c r="G819" s="7">
        <v>1</v>
      </c>
      <c r="H819" s="7">
        <v>1</v>
      </c>
      <c r="I819" s="7">
        <v>0</v>
      </c>
      <c r="J819" s="7">
        <f t="shared" si="36"/>
        <v>3</v>
      </c>
      <c r="K819" s="11">
        <v>31984</v>
      </c>
      <c r="L819" s="58" t="s">
        <v>1122</v>
      </c>
      <c r="M819" s="8">
        <f t="shared" si="37"/>
        <v>9.3796898449224617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1</v>
      </c>
      <c r="G820" s="7">
        <v>2</v>
      </c>
      <c r="H820" s="7">
        <v>0</v>
      </c>
      <c r="I820" s="7">
        <v>2</v>
      </c>
      <c r="J820" s="7">
        <f t="shared" si="36"/>
        <v>5</v>
      </c>
      <c r="K820" s="11">
        <v>56546</v>
      </c>
      <c r="L820" s="58" t="s">
        <v>1122</v>
      </c>
      <c r="M820" s="8">
        <f t="shared" si="37"/>
        <v>8.8423584338414738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3</v>
      </c>
      <c r="G821" s="7">
        <v>7</v>
      </c>
      <c r="H821" s="7">
        <v>3</v>
      </c>
      <c r="I821" s="7">
        <v>5</v>
      </c>
      <c r="J821" s="7">
        <f t="shared" si="36"/>
        <v>18</v>
      </c>
      <c r="K821" s="11">
        <v>6698</v>
      </c>
      <c r="L821" s="58" t="s">
        <v>1121</v>
      </c>
      <c r="M821" s="8">
        <f t="shared" si="37"/>
        <v>268.73693639892502</v>
      </c>
      <c r="N821" s="7" t="str">
        <f t="shared" si="38"/>
        <v>Média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2</v>
      </c>
      <c r="G822" s="7">
        <v>1</v>
      </c>
      <c r="H822" s="7">
        <v>0</v>
      </c>
      <c r="I822" s="7">
        <v>0</v>
      </c>
      <c r="J822" s="7">
        <f t="shared" si="36"/>
        <v>3</v>
      </c>
      <c r="K822" s="11">
        <v>25253</v>
      </c>
      <c r="L822" s="58" t="s">
        <v>1122</v>
      </c>
      <c r="M822" s="8">
        <f t="shared" si="37"/>
        <v>11.879776660198788</v>
      </c>
      <c r="N822" s="7" t="str">
        <f t="shared" si="38"/>
        <v>Baixa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9</v>
      </c>
      <c r="G823" s="7">
        <v>12</v>
      </c>
      <c r="H823" s="7">
        <v>10</v>
      </c>
      <c r="I823" s="7">
        <v>7</v>
      </c>
      <c r="J823" s="7">
        <f t="shared" si="36"/>
        <v>38</v>
      </c>
      <c r="K823" s="11">
        <v>19797</v>
      </c>
      <c r="L823" s="58" t="s">
        <v>1121</v>
      </c>
      <c r="M823" s="8">
        <f t="shared" si="37"/>
        <v>191.94827499116028</v>
      </c>
      <c r="N823" s="7" t="str">
        <f t="shared" si="38"/>
        <v>Média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7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8"/>
      <c r="P824" s="78"/>
      <c r="Q824" s="78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78</v>
      </c>
      <c r="G825" s="7">
        <v>93</v>
      </c>
      <c r="H825" s="7">
        <v>61</v>
      </c>
      <c r="I825" s="7">
        <v>45</v>
      </c>
      <c r="J825" s="7">
        <f t="shared" si="36"/>
        <v>277</v>
      </c>
      <c r="K825" s="11">
        <v>114265</v>
      </c>
      <c r="L825" s="58" t="s">
        <v>1124</v>
      </c>
      <c r="M825" s="8">
        <f t="shared" si="37"/>
        <v>242.41893843259089</v>
      </c>
      <c r="N825" s="7" t="str">
        <f t="shared" si="38"/>
        <v>Média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1</v>
      </c>
      <c r="I826" s="7">
        <v>0</v>
      </c>
      <c r="J826" s="7">
        <f t="shared" si="36"/>
        <v>1</v>
      </c>
      <c r="K826" s="11">
        <v>12466</v>
      </c>
      <c r="L826" s="58" t="s">
        <v>1121</v>
      </c>
      <c r="M826" s="8">
        <f t="shared" si="37"/>
        <v>8.0218193486282683</v>
      </c>
      <c r="N826" s="7" t="str">
        <f t="shared" si="38"/>
        <v>Baixa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8</v>
      </c>
      <c r="G827" s="7">
        <v>4</v>
      </c>
      <c r="H827" s="7">
        <v>22</v>
      </c>
      <c r="I827" s="7">
        <v>5</v>
      </c>
      <c r="J827" s="7">
        <f t="shared" si="36"/>
        <v>39</v>
      </c>
      <c r="K827" s="11">
        <v>12449</v>
      </c>
      <c r="L827" s="58" t="s">
        <v>1121</v>
      </c>
      <c r="M827" s="8">
        <f t="shared" si="37"/>
        <v>313.27817495381157</v>
      </c>
      <c r="N827" s="7" t="str">
        <f t="shared" si="38"/>
        <v>Alta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114</v>
      </c>
      <c r="G828" s="7">
        <v>115</v>
      </c>
      <c r="H828" s="7">
        <v>95</v>
      </c>
      <c r="I828" s="7">
        <v>37</v>
      </c>
      <c r="J828" s="7">
        <f t="shared" si="36"/>
        <v>361</v>
      </c>
      <c r="K828" s="11">
        <v>330361</v>
      </c>
      <c r="L828" s="58" t="s">
        <v>1124</v>
      </c>
      <c r="M828" s="8">
        <f t="shared" si="37"/>
        <v>109.27439982322369</v>
      </c>
      <c r="N828" s="7" t="str">
        <f t="shared" si="38"/>
        <v>Média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53</v>
      </c>
      <c r="G829" s="7">
        <v>47</v>
      </c>
      <c r="H829" s="7">
        <v>28</v>
      </c>
      <c r="I829" s="7">
        <v>31</v>
      </c>
      <c r="J829" s="7">
        <f t="shared" si="36"/>
        <v>159</v>
      </c>
      <c r="K829" s="11">
        <v>683247</v>
      </c>
      <c r="L829" s="58" t="s">
        <v>1125</v>
      </c>
      <c r="M829" s="8">
        <f t="shared" si="37"/>
        <v>23.271232804534819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7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82</v>
      </c>
      <c r="G831" s="7">
        <v>101</v>
      </c>
      <c r="H831" s="7">
        <v>102</v>
      </c>
      <c r="I831" s="7">
        <v>65</v>
      </c>
      <c r="J831" s="7">
        <f t="shared" si="36"/>
        <v>350</v>
      </c>
      <c r="K831" s="11">
        <v>83808</v>
      </c>
      <c r="L831" s="58" t="s">
        <v>1123</v>
      </c>
      <c r="M831" s="8">
        <f t="shared" si="37"/>
        <v>417.6212294768996</v>
      </c>
      <c r="N831" s="7" t="str">
        <f t="shared" si="38"/>
        <v>Alta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0</v>
      </c>
      <c r="G832" s="7">
        <v>0</v>
      </c>
      <c r="H832" s="7">
        <v>1</v>
      </c>
      <c r="I832" s="7">
        <v>1</v>
      </c>
      <c r="J832" s="7">
        <f t="shared" si="36"/>
        <v>2</v>
      </c>
      <c r="K832" s="11">
        <v>4325</v>
      </c>
      <c r="L832" s="58" t="s">
        <v>1121</v>
      </c>
      <c r="M832" s="8">
        <f t="shared" si="37"/>
        <v>46.24277456647399</v>
      </c>
      <c r="N832" s="7" t="str">
        <f t="shared" si="38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7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7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0</v>
      </c>
      <c r="G835" s="7">
        <v>0</v>
      </c>
      <c r="H835" s="7">
        <v>1</v>
      </c>
      <c r="I835" s="7">
        <v>1</v>
      </c>
      <c r="J835" s="7">
        <f t="shared" si="36"/>
        <v>2</v>
      </c>
      <c r="K835" s="11">
        <v>16547</v>
      </c>
      <c r="L835" s="58" t="s">
        <v>1121</v>
      </c>
      <c r="M835" s="8">
        <f t="shared" si="37"/>
        <v>12.086783102677222</v>
      </c>
      <c r="N835" s="7" t="str">
        <f t="shared" si="38"/>
        <v>Baixa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3</v>
      </c>
      <c r="G836" s="7">
        <v>6</v>
      </c>
      <c r="H836" s="7">
        <v>3</v>
      </c>
      <c r="I836" s="7">
        <v>4</v>
      </c>
      <c r="J836" s="7">
        <f t="shared" si="36"/>
        <v>16</v>
      </c>
      <c r="K836" s="11">
        <v>6491</v>
      </c>
      <c r="L836" s="58" t="s">
        <v>1121</v>
      </c>
      <c r="M836" s="8">
        <f t="shared" si="37"/>
        <v>246.49514712679095</v>
      </c>
      <c r="N836" s="7" t="str">
        <f t="shared" si="38"/>
        <v>Média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7">
        <f t="shared" ref="J837:J857" si="39">SUM(F837:I837)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si="38"/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7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ref="N838:N857" si="41">IF(M838=0,"Silencioso",IF(AND(M838&gt;0,M838&lt;100),"Baixa",IF(AND(M838&gt;=100,M838&lt;300),"Média",IF(AND(M838&gt;=300,M838&lt;500),"Alta",IF(M838&gt;=500,"Muito Alta","Avaliar")))))</f>
        <v>Silencioso</v>
      </c>
      <c r="O838" s="78"/>
      <c r="P838" s="78"/>
      <c r="Q838" s="78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5</v>
      </c>
      <c r="G839" s="7">
        <v>5</v>
      </c>
      <c r="H839" s="7">
        <v>1</v>
      </c>
      <c r="I839" s="7">
        <v>0</v>
      </c>
      <c r="J839" s="7">
        <f t="shared" si="39"/>
        <v>11</v>
      </c>
      <c r="K839" s="11">
        <v>134477</v>
      </c>
      <c r="L839" s="58" t="s">
        <v>1124</v>
      </c>
      <c r="M839" s="8">
        <f t="shared" si="40"/>
        <v>8.1798374443213344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7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7</v>
      </c>
      <c r="G841" s="7">
        <v>4</v>
      </c>
      <c r="H841" s="7">
        <v>2</v>
      </c>
      <c r="I841" s="7">
        <v>3</v>
      </c>
      <c r="J841" s="7">
        <f t="shared" si="39"/>
        <v>16</v>
      </c>
      <c r="K841" s="11">
        <v>39173</v>
      </c>
      <c r="L841" s="58" t="s">
        <v>1122</v>
      </c>
      <c r="M841" s="8">
        <f t="shared" si="40"/>
        <v>40.844459193832485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0</v>
      </c>
      <c r="J842" s="7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3</v>
      </c>
      <c r="G843" s="7">
        <v>4</v>
      </c>
      <c r="H843" s="7">
        <v>5</v>
      </c>
      <c r="I843" s="7">
        <v>0</v>
      </c>
      <c r="J843" s="7">
        <f t="shared" si="39"/>
        <v>12</v>
      </c>
      <c r="K843" s="11">
        <v>20537</v>
      </c>
      <c r="L843" s="58" t="s">
        <v>1121</v>
      </c>
      <c r="M843" s="8">
        <f t="shared" si="40"/>
        <v>58.431124312216973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7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7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1</v>
      </c>
      <c r="G846" s="7">
        <v>0</v>
      </c>
      <c r="H846" s="7">
        <v>1</v>
      </c>
      <c r="I846" s="7">
        <v>3</v>
      </c>
      <c r="J846" s="7">
        <f t="shared" si="39"/>
        <v>5</v>
      </c>
      <c r="K846" s="11">
        <v>3951</v>
      </c>
      <c r="L846" s="58" t="s">
        <v>1121</v>
      </c>
      <c r="M846" s="8">
        <f t="shared" si="40"/>
        <v>126.55024044545685</v>
      </c>
      <c r="N846" s="7" t="str">
        <f t="shared" si="41"/>
        <v>Média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7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3</v>
      </c>
      <c r="G848" s="7">
        <v>6</v>
      </c>
      <c r="H848" s="7">
        <v>6</v>
      </c>
      <c r="I848" s="7">
        <v>4</v>
      </c>
      <c r="J848" s="7">
        <f t="shared" si="39"/>
        <v>19</v>
      </c>
      <c r="K848" s="11">
        <v>125376</v>
      </c>
      <c r="L848" s="58" t="s">
        <v>1124</v>
      </c>
      <c r="M848" s="8">
        <f t="shared" si="40"/>
        <v>15.154415518121489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3</v>
      </c>
      <c r="G849" s="7">
        <v>1</v>
      </c>
      <c r="H849" s="7">
        <v>0</v>
      </c>
      <c r="I849" s="7">
        <v>4</v>
      </c>
      <c r="J849" s="7">
        <f t="shared" si="39"/>
        <v>8</v>
      </c>
      <c r="K849" s="11">
        <v>78286</v>
      </c>
      <c r="L849" s="58" t="s">
        <v>1123</v>
      </c>
      <c r="M849" s="8">
        <f t="shared" si="40"/>
        <v>10.218940806785376</v>
      </c>
      <c r="N849" s="7" t="str">
        <f t="shared" si="41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7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7</v>
      </c>
      <c r="G851" s="7">
        <v>6</v>
      </c>
      <c r="H851" s="7">
        <v>2</v>
      </c>
      <c r="I851" s="7">
        <v>7</v>
      </c>
      <c r="J851" s="7">
        <f t="shared" si="39"/>
        <v>22</v>
      </c>
      <c r="K851" s="11">
        <v>13764</v>
      </c>
      <c r="L851" s="58" t="s">
        <v>1121</v>
      </c>
      <c r="M851" s="8">
        <f t="shared" si="40"/>
        <v>159.83725661145016</v>
      </c>
      <c r="N851" s="7" t="str">
        <f t="shared" si="41"/>
        <v>Média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1</v>
      </c>
      <c r="J852" s="7">
        <f t="shared" si="39"/>
        <v>1</v>
      </c>
      <c r="K852" s="11">
        <v>8685</v>
      </c>
      <c r="L852" s="58" t="s">
        <v>1121</v>
      </c>
      <c r="M852" s="8">
        <f t="shared" si="40"/>
        <v>11.514104778353483</v>
      </c>
      <c r="N852" s="7" t="str">
        <f t="shared" si="41"/>
        <v>Baixa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7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1</v>
      </c>
      <c r="G854" s="7">
        <v>3</v>
      </c>
      <c r="H854" s="7">
        <v>3</v>
      </c>
      <c r="I854" s="7">
        <v>8</v>
      </c>
      <c r="J854" s="7">
        <f t="shared" si="39"/>
        <v>15</v>
      </c>
      <c r="K854" s="11">
        <v>5420</v>
      </c>
      <c r="L854" s="58" t="s">
        <v>1121</v>
      </c>
      <c r="M854" s="8">
        <f t="shared" si="40"/>
        <v>276.75276752767525</v>
      </c>
      <c r="N854" s="7" t="str">
        <f t="shared" si="41"/>
        <v>Média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42</v>
      </c>
      <c r="G855" s="7">
        <v>44</v>
      </c>
      <c r="H855" s="7">
        <v>44</v>
      </c>
      <c r="I855" s="7">
        <v>58</v>
      </c>
      <c r="J855" s="7">
        <f t="shared" si="39"/>
        <v>188</v>
      </c>
      <c r="K855" s="11">
        <v>42149</v>
      </c>
      <c r="L855" s="58" t="s">
        <v>1122</v>
      </c>
      <c r="M855" s="8">
        <f t="shared" si="40"/>
        <v>446.03667939927402</v>
      </c>
      <c r="N855" s="7" t="str">
        <f t="shared" si="41"/>
        <v>Alta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7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7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3713</v>
      </c>
      <c r="G858" s="12">
        <f>SUM(G5:G857)</f>
        <v>3877</v>
      </c>
      <c r="H858" s="12">
        <f>SUM(H5:H857)</f>
        <v>4103</v>
      </c>
      <c r="I858" s="12">
        <f>SUM(I5:I857)</f>
        <v>3172</v>
      </c>
      <c r="J858" s="62">
        <f>SUM(F5:I857)</f>
        <v>14865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H12" sqref="H12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26" t="s">
        <v>1130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22" ht="19.5" thickBot="1" x14ac:dyDescent="0.3">
      <c r="A3" s="127" t="str">
        <f>Dengue!A3</f>
        <v>Sinan27/04/2020</v>
      </c>
      <c r="B3" s="127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13</v>
      </c>
      <c r="G4" s="50">
        <v>14</v>
      </c>
      <c r="H4" s="50">
        <v>15</v>
      </c>
      <c r="I4" s="50">
        <v>16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1</v>
      </c>
      <c r="Q5" s="71">
        <f>P5/P$10*100</f>
        <v>0.11723329425556857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2</v>
      </c>
      <c r="Q7" s="71">
        <f>P7/P$10*100</f>
        <v>0.23446658851113714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61</v>
      </c>
      <c r="Q8" s="71">
        <f>P8/P$10*100</f>
        <v>7.1512309495896833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1</v>
      </c>
      <c r="G9" s="7">
        <v>0</v>
      </c>
      <c r="H9" s="7">
        <v>0</v>
      </c>
      <c r="I9" s="7">
        <v>0</v>
      </c>
      <c r="J9" s="13">
        <f t="shared" si="0"/>
        <v>1</v>
      </c>
      <c r="K9" s="11">
        <v>9575</v>
      </c>
      <c r="L9" s="58" t="s">
        <v>1121</v>
      </c>
      <c r="M9" s="8">
        <f t="shared" si="1"/>
        <v>10.443864229765014</v>
      </c>
      <c r="N9" s="7" t="str">
        <f t="shared" si="2"/>
        <v>Baixa</v>
      </c>
      <c r="O9" s="6" t="s">
        <v>19</v>
      </c>
      <c r="P9" s="69">
        <f>COUNTIF(N$5:N$857,"Silencioso")</f>
        <v>789</v>
      </c>
      <c r="Q9" s="71">
        <f>P9/P$10*100</f>
        <v>92.497069167643602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99.999999999999986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1</v>
      </c>
      <c r="J15" s="13">
        <f t="shared" si="0"/>
        <v>1</v>
      </c>
      <c r="K15" s="11">
        <v>25193</v>
      </c>
      <c r="L15" s="58" t="s">
        <v>1122</v>
      </c>
      <c r="M15" s="8">
        <f t="shared" si="1"/>
        <v>3.9693565673004403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14</v>
      </c>
      <c r="G23" s="7">
        <v>26</v>
      </c>
      <c r="H23" s="7">
        <v>20</v>
      </c>
      <c r="I23" s="7">
        <v>8</v>
      </c>
      <c r="J23" s="13">
        <f t="shared" si="0"/>
        <v>68</v>
      </c>
      <c r="K23" s="11">
        <v>7411</v>
      </c>
      <c r="L23" s="58" t="s">
        <v>1121</v>
      </c>
      <c r="M23" s="8">
        <f t="shared" si="1"/>
        <v>917.55498583187148</v>
      </c>
      <c r="N23" s="7" t="str">
        <f t="shared" si="2"/>
        <v>Muito Alta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1</v>
      </c>
      <c r="G58" s="7">
        <v>0</v>
      </c>
      <c r="H58" s="7">
        <v>0</v>
      </c>
      <c r="I58" s="7">
        <v>0</v>
      </c>
      <c r="J58" s="13">
        <f t="shared" si="0"/>
        <v>1</v>
      </c>
      <c r="K58" s="11">
        <v>19094</v>
      </c>
      <c r="L58" s="58" t="s">
        <v>1121</v>
      </c>
      <c r="M58" s="8">
        <f t="shared" si="1"/>
        <v>5.2372473028176385</v>
      </c>
      <c r="N58" s="7" t="str">
        <f t="shared" si="2"/>
        <v>Baixa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3</v>
      </c>
      <c r="G70" s="7">
        <v>0</v>
      </c>
      <c r="H70" s="7">
        <v>1</v>
      </c>
      <c r="I70" s="7">
        <v>2</v>
      </c>
      <c r="J70" s="13">
        <f t="shared" si="3"/>
        <v>6</v>
      </c>
      <c r="K70" s="11">
        <v>2501576</v>
      </c>
      <c r="L70" s="58" t="s">
        <v>1125</v>
      </c>
      <c r="M70" s="8">
        <f t="shared" si="4"/>
        <v>0.23984879931691064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1</v>
      </c>
      <c r="G76" s="7">
        <v>0</v>
      </c>
      <c r="H76" s="7">
        <v>0</v>
      </c>
      <c r="I76" s="7">
        <v>0</v>
      </c>
      <c r="J76" s="13">
        <f t="shared" si="3"/>
        <v>1</v>
      </c>
      <c r="K76" s="11">
        <v>432575</v>
      </c>
      <c r="L76" s="58" t="s">
        <v>1125</v>
      </c>
      <c r="M76" s="8">
        <f t="shared" si="4"/>
        <v>0.23117378489279317</v>
      </c>
      <c r="N76" s="7" t="str">
        <f t="shared" si="5"/>
        <v>Baixa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1</v>
      </c>
      <c r="H132" s="7">
        <v>0</v>
      </c>
      <c r="I132" s="7">
        <v>0</v>
      </c>
      <c r="J132" s="13">
        <f t="shared" si="3"/>
        <v>1</v>
      </c>
      <c r="K132" s="11">
        <v>5612</v>
      </c>
      <c r="L132" s="58" t="s">
        <v>1121</v>
      </c>
      <c r="M132" s="8">
        <f t="shared" si="4"/>
        <v>17.818959372772632</v>
      </c>
      <c r="N132" s="7" t="str">
        <f t="shared" si="5"/>
        <v>Baixa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1</v>
      </c>
      <c r="H142" s="7">
        <v>0</v>
      </c>
      <c r="I142" s="7">
        <v>0</v>
      </c>
      <c r="J142" s="13">
        <f t="shared" si="6"/>
        <v>1</v>
      </c>
      <c r="K142" s="11">
        <v>16109</v>
      </c>
      <c r="L142" s="58" t="s">
        <v>1121</v>
      </c>
      <c r="M142" s="8">
        <f t="shared" si="7"/>
        <v>6.207709975789931</v>
      </c>
      <c r="N142" s="7" t="str">
        <f t="shared" si="8"/>
        <v>Baixa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1</v>
      </c>
      <c r="G151" s="7">
        <v>0</v>
      </c>
      <c r="H151" s="7">
        <v>0</v>
      </c>
      <c r="I151" s="7">
        <v>0</v>
      </c>
      <c r="J151" s="13">
        <f t="shared" si="6"/>
        <v>1</v>
      </c>
      <c r="K151" s="11">
        <v>91503</v>
      </c>
      <c r="L151" s="58" t="s">
        <v>1123</v>
      </c>
      <c r="M151" s="8">
        <f t="shared" si="7"/>
        <v>1.0928603433767199</v>
      </c>
      <c r="N151" s="7" t="str">
        <f t="shared" si="8"/>
        <v>Baixa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1</v>
      </c>
      <c r="H154" s="7">
        <v>1</v>
      </c>
      <c r="I154" s="7">
        <v>0</v>
      </c>
      <c r="J154" s="13">
        <f t="shared" si="6"/>
        <v>2</v>
      </c>
      <c r="K154" s="11">
        <v>19007</v>
      </c>
      <c r="L154" s="58" t="s">
        <v>1121</v>
      </c>
      <c r="M154" s="8">
        <f t="shared" si="7"/>
        <v>10.522439101383702</v>
      </c>
      <c r="N154" s="7" t="str">
        <f t="shared" si="8"/>
        <v>Baixa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1</v>
      </c>
      <c r="H160" s="7">
        <v>0</v>
      </c>
      <c r="I160" s="7">
        <v>0</v>
      </c>
      <c r="J160" s="13">
        <f t="shared" si="6"/>
        <v>1</v>
      </c>
      <c r="K160" s="11">
        <v>30324</v>
      </c>
      <c r="L160" s="58" t="s">
        <v>1122</v>
      </c>
      <c r="M160" s="8">
        <f t="shared" si="7"/>
        <v>3.2977179791584224</v>
      </c>
      <c r="N160" s="7" t="str">
        <f t="shared" si="8"/>
        <v>Baixa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1</v>
      </c>
      <c r="I162" s="7">
        <v>0</v>
      </c>
      <c r="J162" s="13">
        <f t="shared" si="6"/>
        <v>1</v>
      </c>
      <c r="K162" s="11">
        <v>19144</v>
      </c>
      <c r="L162" s="58" t="s">
        <v>1121</v>
      </c>
      <c r="M162" s="8">
        <f t="shared" si="7"/>
        <v>5.2235687421646473</v>
      </c>
      <c r="N162" s="7" t="str">
        <f t="shared" si="8"/>
        <v>Baixa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1</v>
      </c>
      <c r="H170" s="7">
        <v>0</v>
      </c>
      <c r="I170" s="7">
        <v>0</v>
      </c>
      <c r="J170" s="13">
        <f t="shared" si="6"/>
        <v>1</v>
      </c>
      <c r="K170" s="11">
        <v>74691</v>
      </c>
      <c r="L170" s="58" t="s">
        <v>1123</v>
      </c>
      <c r="M170" s="8">
        <f t="shared" si="7"/>
        <v>1.3388493928318004</v>
      </c>
      <c r="N170" s="7" t="str">
        <f t="shared" si="8"/>
        <v>Baixa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1</v>
      </c>
      <c r="G173" s="7">
        <v>0</v>
      </c>
      <c r="H173" s="7">
        <v>0</v>
      </c>
      <c r="I173" s="7">
        <v>1</v>
      </c>
      <c r="J173" s="13">
        <f t="shared" si="6"/>
        <v>2</v>
      </c>
      <c r="K173" s="11">
        <v>6366</v>
      </c>
      <c r="L173" s="58" t="s">
        <v>1121</v>
      </c>
      <c r="M173" s="8">
        <f t="shared" si="7"/>
        <v>31.416902293433868</v>
      </c>
      <c r="N173" s="7" t="str">
        <f t="shared" si="8"/>
        <v>Baixa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1</v>
      </c>
      <c r="J177" s="13">
        <f t="shared" si="6"/>
        <v>1</v>
      </c>
      <c r="K177" s="11">
        <v>7017</v>
      </c>
      <c r="L177" s="58" t="s">
        <v>1121</v>
      </c>
      <c r="M177" s="8">
        <f t="shared" si="7"/>
        <v>14.251104460595695</v>
      </c>
      <c r="N177" s="7" t="str">
        <f t="shared" si="8"/>
        <v>Baixa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1</v>
      </c>
      <c r="G208" s="7">
        <v>0</v>
      </c>
      <c r="H208" s="7">
        <v>1</v>
      </c>
      <c r="I208" s="7">
        <v>0</v>
      </c>
      <c r="J208" s="13">
        <f t="shared" si="9"/>
        <v>2</v>
      </c>
      <c r="K208" s="11">
        <v>22892</v>
      </c>
      <c r="L208" s="58" t="s">
        <v>1121</v>
      </c>
      <c r="M208" s="8">
        <f t="shared" si="10"/>
        <v>8.7366765682334435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1</v>
      </c>
      <c r="H210" s="7">
        <v>0</v>
      </c>
      <c r="I210" s="7">
        <v>0</v>
      </c>
      <c r="J210" s="13">
        <f t="shared" si="9"/>
        <v>1</v>
      </c>
      <c r="K210" s="11">
        <v>659070</v>
      </c>
      <c r="L210" s="58" t="s">
        <v>1125</v>
      </c>
      <c r="M210" s="8">
        <f t="shared" si="10"/>
        <v>0.15172895140121687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2</v>
      </c>
      <c r="G218" s="7">
        <v>1</v>
      </c>
      <c r="H218" s="7">
        <v>11</v>
      </c>
      <c r="I218" s="7">
        <v>9</v>
      </c>
      <c r="J218" s="13">
        <f t="shared" si="9"/>
        <v>23</v>
      </c>
      <c r="K218" s="11">
        <v>109405</v>
      </c>
      <c r="L218" s="58" t="s">
        <v>1124</v>
      </c>
      <c r="M218" s="8">
        <f t="shared" si="10"/>
        <v>21.022805173438144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1</v>
      </c>
      <c r="I225" s="7">
        <v>0</v>
      </c>
      <c r="J225" s="13">
        <f t="shared" si="9"/>
        <v>1</v>
      </c>
      <c r="K225" s="11">
        <v>2814</v>
      </c>
      <c r="L225" s="58" t="s">
        <v>1121</v>
      </c>
      <c r="M225" s="8">
        <f t="shared" si="10"/>
        <v>35.536602700781806</v>
      </c>
      <c r="N225" s="7" t="str">
        <f t="shared" si="11"/>
        <v>Baixa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1</v>
      </c>
      <c r="H237" s="7">
        <v>0</v>
      </c>
      <c r="I237" s="7">
        <v>0</v>
      </c>
      <c r="J237" s="13">
        <f t="shared" si="9"/>
        <v>1</v>
      </c>
      <c r="K237" s="11">
        <v>79625</v>
      </c>
      <c r="L237" s="58" t="s">
        <v>1123</v>
      </c>
      <c r="M237" s="8">
        <f t="shared" si="10"/>
        <v>1.2558869701726845</v>
      </c>
      <c r="N237" s="7" t="str">
        <f t="shared" si="11"/>
        <v>Baixa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1</v>
      </c>
      <c r="H252" s="7">
        <v>0</v>
      </c>
      <c r="I252" s="7">
        <v>0</v>
      </c>
      <c r="J252" s="13">
        <f t="shared" si="9"/>
        <v>1</v>
      </c>
      <c r="K252" s="11">
        <v>235977</v>
      </c>
      <c r="L252" s="58" t="s">
        <v>1124</v>
      </c>
      <c r="M252" s="8">
        <f t="shared" si="10"/>
        <v>0.42377011318899727</v>
      </c>
      <c r="N252" s="7" t="str">
        <f t="shared" si="11"/>
        <v>Baixa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1</v>
      </c>
      <c r="G275" s="7">
        <v>0</v>
      </c>
      <c r="H275" s="7">
        <v>0</v>
      </c>
      <c r="I275" s="7">
        <v>0</v>
      </c>
      <c r="J275" s="13">
        <f t="shared" si="12"/>
        <v>1</v>
      </c>
      <c r="K275" s="11">
        <v>70200</v>
      </c>
      <c r="L275" s="58" t="s">
        <v>1123</v>
      </c>
      <c r="M275" s="8">
        <f t="shared" si="13"/>
        <v>1.4245014245014245</v>
      </c>
      <c r="N275" s="7" t="str">
        <f t="shared" si="14"/>
        <v>Baixa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1</v>
      </c>
      <c r="J291" s="13">
        <f t="shared" si="12"/>
        <v>1</v>
      </c>
      <c r="K291" s="11">
        <v>3394</v>
      </c>
      <c r="L291" s="58" t="s">
        <v>1121</v>
      </c>
      <c r="M291" s="8">
        <f t="shared" si="13"/>
        <v>29.463759575721863</v>
      </c>
      <c r="N291" s="7" t="str">
        <f t="shared" si="14"/>
        <v>Baixa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1</v>
      </c>
      <c r="I301" s="7">
        <v>0</v>
      </c>
      <c r="J301" s="13">
        <f t="shared" si="12"/>
        <v>1</v>
      </c>
      <c r="K301" s="11">
        <v>26181</v>
      </c>
      <c r="L301" s="58" t="s">
        <v>1122</v>
      </c>
      <c r="M301" s="8">
        <f t="shared" si="13"/>
        <v>3.8195638058133765</v>
      </c>
      <c r="N301" s="7" t="str">
        <f t="shared" si="14"/>
        <v>Baixa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1</v>
      </c>
      <c r="H309" s="7">
        <v>1</v>
      </c>
      <c r="I309" s="7">
        <v>1</v>
      </c>
      <c r="J309" s="13">
        <f t="shared" si="12"/>
        <v>3</v>
      </c>
      <c r="K309" s="11">
        <v>58962</v>
      </c>
      <c r="L309" s="58" t="s">
        <v>1122</v>
      </c>
      <c r="M309" s="8">
        <f t="shared" si="13"/>
        <v>5.0880227943421188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1</v>
      </c>
      <c r="G319" s="7">
        <v>6</v>
      </c>
      <c r="H319" s="7">
        <v>6</v>
      </c>
      <c r="I319" s="7">
        <v>6</v>
      </c>
      <c r="J319" s="13">
        <f t="shared" si="12"/>
        <v>19</v>
      </c>
      <c r="K319" s="11">
        <v>278685</v>
      </c>
      <c r="L319" s="58" t="s">
        <v>1124</v>
      </c>
      <c r="M319" s="8">
        <f t="shared" si="13"/>
        <v>6.8177332830974038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1</v>
      </c>
      <c r="G322" s="7">
        <v>0</v>
      </c>
      <c r="H322" s="7">
        <v>0</v>
      </c>
      <c r="I322" s="7">
        <v>0</v>
      </c>
      <c r="J322" s="13">
        <f t="shared" si="12"/>
        <v>1</v>
      </c>
      <c r="K322" s="11">
        <v>34057</v>
      </c>
      <c r="L322" s="58" t="s">
        <v>1122</v>
      </c>
      <c r="M322" s="8">
        <f t="shared" si="13"/>
        <v>2.9362539272396275</v>
      </c>
      <c r="N322" s="7" t="str">
        <f t="shared" si="14"/>
        <v>Baixa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8</v>
      </c>
      <c r="G361" s="7">
        <v>4</v>
      </c>
      <c r="H361" s="7">
        <v>3</v>
      </c>
      <c r="I361" s="7">
        <v>2</v>
      </c>
      <c r="J361" s="13">
        <f t="shared" si="15"/>
        <v>17</v>
      </c>
      <c r="K361" s="11">
        <v>261344</v>
      </c>
      <c r="L361" s="58" t="s">
        <v>1124</v>
      </c>
      <c r="M361" s="8">
        <f t="shared" si="16"/>
        <v>6.5048365372841932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1</v>
      </c>
      <c r="G382" s="7">
        <v>0</v>
      </c>
      <c r="H382" s="7">
        <v>0</v>
      </c>
      <c r="I382" s="7">
        <v>0</v>
      </c>
      <c r="J382" s="13">
        <f t="shared" si="15"/>
        <v>1</v>
      </c>
      <c r="K382" s="11">
        <v>15102</v>
      </c>
      <c r="L382" s="58" t="s">
        <v>1121</v>
      </c>
      <c r="M382" s="8">
        <f t="shared" si="16"/>
        <v>6.6216395179446437</v>
      </c>
      <c r="N382" s="7" t="str">
        <f t="shared" si="17"/>
        <v>Baixa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1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1124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1</v>
      </c>
      <c r="I415" s="7">
        <v>0</v>
      </c>
      <c r="J415" s="13">
        <f t="shared" si="18"/>
        <v>1</v>
      </c>
      <c r="K415" s="11">
        <v>79387</v>
      </c>
      <c r="L415" s="58" t="s">
        <v>1123</v>
      </c>
      <c r="M415" s="8">
        <f t="shared" si="19"/>
        <v>1.259652084094373</v>
      </c>
      <c r="N415" s="7" t="str">
        <f t="shared" si="20"/>
        <v>Baixa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1</v>
      </c>
      <c r="I423" s="7">
        <v>0</v>
      </c>
      <c r="J423" s="13">
        <f t="shared" si="18"/>
        <v>1</v>
      </c>
      <c r="K423" s="11">
        <v>564310</v>
      </c>
      <c r="L423" s="58" t="s">
        <v>1125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1</v>
      </c>
      <c r="H439" s="7">
        <v>1</v>
      </c>
      <c r="I439" s="7">
        <v>2</v>
      </c>
      <c r="J439" s="13">
        <f t="shared" si="18"/>
        <v>4</v>
      </c>
      <c r="K439" s="11">
        <v>6522</v>
      </c>
      <c r="L439" s="58" t="s">
        <v>1121</v>
      </c>
      <c r="M439" s="8">
        <f t="shared" si="19"/>
        <v>61.330880098129413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1</v>
      </c>
      <c r="I458" s="7">
        <v>0</v>
      </c>
      <c r="J458" s="13">
        <f t="shared" si="21"/>
        <v>1</v>
      </c>
      <c r="K458" s="11">
        <v>89256</v>
      </c>
      <c r="L458" s="58" t="s">
        <v>1123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1</v>
      </c>
      <c r="H459" s="7">
        <v>0</v>
      </c>
      <c r="I459" s="7">
        <v>0</v>
      </c>
      <c r="J459" s="13">
        <f t="shared" si="21"/>
        <v>1</v>
      </c>
      <c r="K459" s="11">
        <v>22608</v>
      </c>
      <c r="L459" s="58" t="s">
        <v>1121</v>
      </c>
      <c r="M459" s="8">
        <f t="shared" si="22"/>
        <v>4.4232130219391363</v>
      </c>
      <c r="N459" s="7" t="str">
        <f t="shared" si="23"/>
        <v>Baixa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1</v>
      </c>
      <c r="H461" s="7">
        <v>0</v>
      </c>
      <c r="I461" s="7">
        <v>1</v>
      </c>
      <c r="J461" s="13">
        <f t="shared" si="21"/>
        <v>2</v>
      </c>
      <c r="K461" s="11">
        <v>12725</v>
      </c>
      <c r="L461" s="58" t="s">
        <v>1121</v>
      </c>
      <c r="M461" s="8">
        <f t="shared" si="22"/>
        <v>15.717092337917483</v>
      </c>
      <c r="N461" s="7" t="str">
        <f t="shared" si="23"/>
        <v>Baixa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1</v>
      </c>
      <c r="J464" s="13">
        <f t="shared" si="21"/>
        <v>1</v>
      </c>
      <c r="K464" s="11">
        <v>60142</v>
      </c>
      <c r="L464" s="58" t="s">
        <v>1122</v>
      </c>
      <c r="M464" s="8">
        <f t="shared" si="22"/>
        <v>1.6627315353662999</v>
      </c>
      <c r="N464" s="7" t="str">
        <f t="shared" si="23"/>
        <v>Baixa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2</v>
      </c>
      <c r="G475" s="7">
        <v>3</v>
      </c>
      <c r="H475" s="7">
        <v>2</v>
      </c>
      <c r="I475" s="7">
        <v>0</v>
      </c>
      <c r="J475" s="13">
        <f t="shared" si="21"/>
        <v>7</v>
      </c>
      <c r="K475" s="11">
        <v>3227</v>
      </c>
      <c r="L475" s="58" t="s">
        <v>1121</v>
      </c>
      <c r="M475" s="8">
        <f t="shared" si="22"/>
        <v>216.91973969631238</v>
      </c>
      <c r="N475" s="7" t="str">
        <f t="shared" si="23"/>
        <v>Média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1</v>
      </c>
      <c r="H476" s="7">
        <v>0</v>
      </c>
      <c r="I476" s="7">
        <v>0</v>
      </c>
      <c r="J476" s="13">
        <f t="shared" si="21"/>
        <v>1</v>
      </c>
      <c r="K476" s="11">
        <v>14385</v>
      </c>
      <c r="L476" s="58" t="s">
        <v>1121</v>
      </c>
      <c r="M476" s="8">
        <f t="shared" si="22"/>
        <v>6.9516857838025716</v>
      </c>
      <c r="N476" s="7" t="str">
        <f t="shared" si="23"/>
        <v>Baixa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1</v>
      </c>
      <c r="H497" s="7">
        <v>0</v>
      </c>
      <c r="I497" s="7">
        <v>0</v>
      </c>
      <c r="J497" s="13">
        <f t="shared" si="21"/>
        <v>1</v>
      </c>
      <c r="K497" s="11">
        <v>15012</v>
      </c>
      <c r="L497" s="58" t="s">
        <v>1121</v>
      </c>
      <c r="M497" s="8">
        <f t="shared" si="22"/>
        <v>6.6613375965893953</v>
      </c>
      <c r="N497" s="7" t="str">
        <f t="shared" si="23"/>
        <v>Baixa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1</v>
      </c>
      <c r="H529" s="7">
        <v>0</v>
      </c>
      <c r="I529" s="7">
        <v>0</v>
      </c>
      <c r="J529" s="13">
        <f t="shared" si="24"/>
        <v>1</v>
      </c>
      <c r="K529" s="11">
        <v>99770</v>
      </c>
      <c r="L529" s="58" t="s">
        <v>1123</v>
      </c>
      <c r="M529" s="8">
        <f t="shared" si="25"/>
        <v>1.0023053021950488</v>
      </c>
      <c r="N529" s="7" t="str">
        <f t="shared" si="26"/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1</v>
      </c>
      <c r="H533" s="7">
        <v>0</v>
      </c>
      <c r="I533" s="7">
        <v>0</v>
      </c>
      <c r="J533" s="13">
        <f t="shared" si="24"/>
        <v>1</v>
      </c>
      <c r="K533" s="11">
        <v>5273</v>
      </c>
      <c r="L533" s="58" t="s">
        <v>1121</v>
      </c>
      <c r="M533" s="8">
        <f t="shared" si="25"/>
        <v>18.964536317087045</v>
      </c>
      <c r="N533" s="7" t="str">
        <f t="shared" si="26"/>
        <v>Baixa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4</v>
      </c>
      <c r="I553" s="7">
        <v>2</v>
      </c>
      <c r="J553" s="13">
        <f t="shared" si="24"/>
        <v>6</v>
      </c>
      <c r="K553" s="11">
        <v>5671</v>
      </c>
      <c r="L553" s="58" t="s">
        <v>1121</v>
      </c>
      <c r="M553" s="8">
        <f t="shared" si="25"/>
        <v>105.80144595309469</v>
      </c>
      <c r="N553" s="7" t="str">
        <f t="shared" si="26"/>
        <v>Média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1</v>
      </c>
      <c r="G554" s="7">
        <v>0</v>
      </c>
      <c r="H554" s="7">
        <v>0</v>
      </c>
      <c r="I554" s="7">
        <v>0</v>
      </c>
      <c r="J554" s="13">
        <f t="shared" si="24"/>
        <v>1</v>
      </c>
      <c r="K554" s="11">
        <v>15543</v>
      </c>
      <c r="L554" s="58" t="s">
        <v>1121</v>
      </c>
      <c r="M554" s="8">
        <f t="shared" si="25"/>
        <v>6.4337643955478354</v>
      </c>
      <c r="N554" s="7" t="str">
        <f t="shared" si="26"/>
        <v>Baixa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1</v>
      </c>
      <c r="G566" s="7">
        <v>0</v>
      </c>
      <c r="H566" s="7">
        <v>0</v>
      </c>
      <c r="I566" s="7">
        <v>0</v>
      </c>
      <c r="J566" s="13">
        <f t="shared" si="24"/>
        <v>1</v>
      </c>
      <c r="K566" s="11">
        <v>150833</v>
      </c>
      <c r="L566" s="58" t="s">
        <v>1124</v>
      </c>
      <c r="M566" s="8">
        <f t="shared" si="25"/>
        <v>0.66298489057434373</v>
      </c>
      <c r="N566" s="7" t="str">
        <f t="shared" si="26"/>
        <v>Baixa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1</v>
      </c>
      <c r="J585" s="13">
        <f t="shared" si="27"/>
        <v>1</v>
      </c>
      <c r="K585" s="11">
        <v>11249</v>
      </c>
      <c r="L585" s="58" t="s">
        <v>1121</v>
      </c>
      <c r="M585" s="8">
        <f t="shared" si="28"/>
        <v>8.8896790825851184</v>
      </c>
      <c r="N585" s="7" t="str">
        <f t="shared" si="29"/>
        <v>Baixa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3</v>
      </c>
      <c r="G603" s="7">
        <v>3</v>
      </c>
      <c r="H603" s="7">
        <v>1</v>
      </c>
      <c r="I603" s="7">
        <v>0</v>
      </c>
      <c r="J603" s="13">
        <f t="shared" si="27"/>
        <v>7</v>
      </c>
      <c r="K603" s="11">
        <v>10731</v>
      </c>
      <c r="L603" s="58" t="s">
        <v>1121</v>
      </c>
      <c r="M603" s="8">
        <f t="shared" si="28"/>
        <v>65.231572080887148</v>
      </c>
      <c r="N603" s="7" t="str">
        <f t="shared" si="29"/>
        <v>Baixa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2</v>
      </c>
      <c r="G619" s="7">
        <v>0</v>
      </c>
      <c r="H619" s="7">
        <v>0</v>
      </c>
      <c r="I619" s="7">
        <v>1</v>
      </c>
      <c r="J619" s="13">
        <f t="shared" si="27"/>
        <v>3</v>
      </c>
      <c r="K619" s="11">
        <v>148862</v>
      </c>
      <c r="L619" s="58" t="s">
        <v>1124</v>
      </c>
      <c r="M619" s="8">
        <f t="shared" si="28"/>
        <v>2.0152893283712432</v>
      </c>
      <c r="N619" s="7" t="str">
        <f t="shared" si="29"/>
        <v>Baixa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1</v>
      </c>
      <c r="G634" s="7">
        <v>0</v>
      </c>
      <c r="H634" s="7">
        <v>1</v>
      </c>
      <c r="I634" s="7">
        <v>0</v>
      </c>
      <c r="J634" s="13">
        <f t="shared" si="27"/>
        <v>2</v>
      </c>
      <c r="K634" s="11">
        <v>10514</v>
      </c>
      <c r="L634" s="58" t="s">
        <v>1121</v>
      </c>
      <c r="M634" s="8">
        <f t="shared" si="28"/>
        <v>19.022256039566294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3</v>
      </c>
      <c r="G637" s="7">
        <v>1</v>
      </c>
      <c r="H637" s="7">
        <v>3</v>
      </c>
      <c r="I637" s="7">
        <v>2</v>
      </c>
      <c r="J637" s="13">
        <f t="shared" si="27"/>
        <v>9</v>
      </c>
      <c r="K637" s="11">
        <v>17398</v>
      </c>
      <c r="L637" s="58" t="s">
        <v>1121</v>
      </c>
      <c r="M637" s="8">
        <f t="shared" si="28"/>
        <v>51.730083917691694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4</v>
      </c>
      <c r="G641" s="7">
        <v>4</v>
      </c>
      <c r="H641" s="7">
        <v>4</v>
      </c>
      <c r="I641" s="7">
        <v>1</v>
      </c>
      <c r="J641" s="13">
        <f t="shared" si="27"/>
        <v>13</v>
      </c>
      <c r="K641" s="11">
        <v>331045</v>
      </c>
      <c r="L641" s="58" t="s">
        <v>1124</v>
      </c>
      <c r="M641" s="8">
        <f t="shared" si="28"/>
        <v>3.9269585705870802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1</v>
      </c>
      <c r="I653" s="7">
        <v>0</v>
      </c>
      <c r="J653" s="13">
        <f t="shared" si="30"/>
        <v>1</v>
      </c>
      <c r="K653" s="11">
        <v>17858</v>
      </c>
      <c r="L653" s="58" t="s">
        <v>1121</v>
      </c>
      <c r="M653" s="8">
        <f t="shared" si="31"/>
        <v>5.5997312129017809</v>
      </c>
      <c r="N653" s="7" t="str">
        <f t="shared" si="32"/>
        <v>Baixa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1</v>
      </c>
      <c r="I677" s="7">
        <v>0</v>
      </c>
      <c r="J677" s="13">
        <f t="shared" si="30"/>
        <v>1</v>
      </c>
      <c r="K677" s="11">
        <v>6345</v>
      </c>
      <c r="L677" s="58" t="s">
        <v>1121</v>
      </c>
      <c r="M677" s="8">
        <f t="shared" si="31"/>
        <v>15.760441292356187</v>
      </c>
      <c r="N677" s="7" t="str">
        <f t="shared" si="32"/>
        <v>Baixa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1</v>
      </c>
      <c r="G699" s="7">
        <v>1</v>
      </c>
      <c r="H699" s="7">
        <v>0</v>
      </c>
      <c r="I699" s="7">
        <v>0</v>
      </c>
      <c r="J699" s="13">
        <f t="shared" si="30"/>
        <v>2</v>
      </c>
      <c r="K699" s="11">
        <v>33934</v>
      </c>
      <c r="L699" s="58" t="s">
        <v>1122</v>
      </c>
      <c r="M699" s="8">
        <f t="shared" si="31"/>
        <v>5.8937938350916488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2</v>
      </c>
      <c r="G742" s="7">
        <v>0</v>
      </c>
      <c r="H742" s="7">
        <v>0</v>
      </c>
      <c r="I742" s="7">
        <v>0</v>
      </c>
      <c r="J742" s="13">
        <f t="shared" si="33"/>
        <v>2</v>
      </c>
      <c r="K742" s="11">
        <v>26272</v>
      </c>
      <c r="L742" s="58" t="s">
        <v>1122</v>
      </c>
      <c r="M742" s="8">
        <f t="shared" si="34"/>
        <v>7.6126674786845303</v>
      </c>
      <c r="N742" s="7" t="str">
        <f t="shared" si="35"/>
        <v>Baixa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2</v>
      </c>
      <c r="G810" s="7">
        <v>3</v>
      </c>
      <c r="H810" s="7">
        <v>1</v>
      </c>
      <c r="I810" s="7">
        <v>0</v>
      </c>
      <c r="J810" s="13">
        <f t="shared" si="36"/>
        <v>6</v>
      </c>
      <c r="K810" s="11">
        <v>140235</v>
      </c>
      <c r="L810" s="58" t="s">
        <v>1124</v>
      </c>
      <c r="M810" s="8">
        <f t="shared" si="37"/>
        <v>4.2785324633650665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1</v>
      </c>
      <c r="G811" s="7">
        <v>0</v>
      </c>
      <c r="H811" s="7">
        <v>0</v>
      </c>
      <c r="I811" s="7">
        <v>1</v>
      </c>
      <c r="J811" s="13">
        <f t="shared" si="36"/>
        <v>2</v>
      </c>
      <c r="K811" s="11">
        <v>89090</v>
      </c>
      <c r="L811" s="58" t="s">
        <v>1123</v>
      </c>
      <c r="M811" s="8">
        <f t="shared" si="37"/>
        <v>2.2449208665394544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0</v>
      </c>
      <c r="G825" s="7">
        <v>3</v>
      </c>
      <c r="H825" s="7">
        <v>3</v>
      </c>
      <c r="I825" s="7">
        <v>0</v>
      </c>
      <c r="J825" s="13">
        <f t="shared" si="36"/>
        <v>6</v>
      </c>
      <c r="K825" s="11">
        <v>114265</v>
      </c>
      <c r="L825" s="58" t="s">
        <v>1124</v>
      </c>
      <c r="M825" s="8">
        <f t="shared" si="37"/>
        <v>5.2509517350019692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1</v>
      </c>
      <c r="G828" s="7">
        <v>0</v>
      </c>
      <c r="H828" s="7">
        <v>1</v>
      </c>
      <c r="I828" s="7">
        <v>0</v>
      </c>
      <c r="J828" s="13">
        <f t="shared" si="36"/>
        <v>2</v>
      </c>
      <c r="K828" s="11">
        <v>330361</v>
      </c>
      <c r="L828" s="58" t="s">
        <v>1124</v>
      </c>
      <c r="M828" s="8">
        <f t="shared" si="37"/>
        <v>0.60539833697076839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1</v>
      </c>
      <c r="J829" s="13">
        <f t="shared" si="36"/>
        <v>1</v>
      </c>
      <c r="K829" s="11">
        <v>683247</v>
      </c>
      <c r="L829" s="58" t="s">
        <v>1125</v>
      </c>
      <c r="M829" s="8">
        <f t="shared" si="37"/>
        <v>0.14635995474550201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1</v>
      </c>
      <c r="G836" s="7">
        <v>0</v>
      </c>
      <c r="H836" s="7">
        <v>0</v>
      </c>
      <c r="I836" s="7">
        <v>1</v>
      </c>
      <c r="J836" s="13">
        <f t="shared" si="36"/>
        <v>2</v>
      </c>
      <c r="K836" s="11">
        <v>6491</v>
      </c>
      <c r="L836" s="58" t="s">
        <v>1121</v>
      </c>
      <c r="M836" s="8">
        <f t="shared" si="37"/>
        <v>30.811893390848869</v>
      </c>
      <c r="N836" s="7" t="str">
        <f t="shared" si="38"/>
        <v>Baixa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1</v>
      </c>
      <c r="H842" s="7">
        <v>0</v>
      </c>
      <c r="I842" s="7">
        <v>0</v>
      </c>
      <c r="J842" s="13">
        <f t="shared" si="39"/>
        <v>1</v>
      </c>
      <c r="K842" s="11">
        <v>19335</v>
      </c>
      <c r="L842" s="58" t="s">
        <v>1121</v>
      </c>
      <c r="M842" s="8">
        <f t="shared" si="40"/>
        <v>5.1719679337988103</v>
      </c>
      <c r="N842" s="7" t="str">
        <f t="shared" si="41"/>
        <v>Baixa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1</v>
      </c>
      <c r="H851" s="7">
        <v>0</v>
      </c>
      <c r="I851" s="7">
        <v>0</v>
      </c>
      <c r="J851" s="13">
        <f t="shared" si="39"/>
        <v>1</v>
      </c>
      <c r="K851" s="11">
        <v>13764</v>
      </c>
      <c r="L851" s="58" t="s">
        <v>1121</v>
      </c>
      <c r="M851" s="8">
        <f t="shared" si="40"/>
        <v>7.2653298459750077</v>
      </c>
      <c r="N851" s="7" t="str">
        <f t="shared" si="41"/>
        <v>Baixa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1</v>
      </c>
      <c r="I856" s="7">
        <v>0</v>
      </c>
      <c r="J856" s="13">
        <f t="shared" si="39"/>
        <v>1</v>
      </c>
      <c r="K856" s="11">
        <v>5243</v>
      </c>
      <c r="L856" s="58" t="s">
        <v>1121</v>
      </c>
      <c r="M856" s="8">
        <f t="shared" si="40"/>
        <v>19.073049780659929</v>
      </c>
      <c r="N856" s="7" t="str">
        <f t="shared" si="41"/>
        <v>Baixa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62</v>
      </c>
      <c r="G858" s="12">
        <f>SUM(G5:G857)</f>
        <v>73</v>
      </c>
      <c r="H858" s="12">
        <f>SUM(H5:H857)</f>
        <v>74</v>
      </c>
      <c r="I858" s="12">
        <f>SUM(I5:I857)</f>
        <v>47</v>
      </c>
      <c r="J858" s="12">
        <f>SUM(F858:I858)</f>
        <v>256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K11" sqref="K11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26" t="s">
        <v>1129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22" ht="19.5" thickBot="1" x14ac:dyDescent="0.3">
      <c r="A3" s="127" t="str">
        <f>Dengue!A3</f>
        <v>Sinan27/04/2020</v>
      </c>
      <c r="B3" s="127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13</v>
      </c>
      <c r="G4" s="50">
        <v>14</v>
      </c>
      <c r="H4" s="50">
        <v>15</v>
      </c>
      <c r="I4" s="50">
        <v>16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31</v>
      </c>
      <c r="Q8" s="71">
        <f>P8/P$10*100</f>
        <v>3.6342321219226257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822</v>
      </c>
      <c r="Q9" s="71">
        <f>P9/P$10*100</f>
        <v>96.365767878077364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99.999999999999986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1</v>
      </c>
      <c r="G20" s="7">
        <v>0</v>
      </c>
      <c r="H20" s="7">
        <v>0</v>
      </c>
      <c r="I20" s="7">
        <v>0</v>
      </c>
      <c r="J20" s="13">
        <f t="shared" si="0"/>
        <v>1</v>
      </c>
      <c r="K20" s="11">
        <v>79481</v>
      </c>
      <c r="L20" s="58" t="s">
        <v>1123</v>
      </c>
      <c r="M20" s="8">
        <f t="shared" si="1"/>
        <v>1.2581623281035719</v>
      </c>
      <c r="N20" s="7" t="str">
        <f t="shared" si="2"/>
        <v>Baixa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1</v>
      </c>
      <c r="G70" s="7">
        <v>0</v>
      </c>
      <c r="H70" s="7">
        <v>0</v>
      </c>
      <c r="I70" s="7">
        <v>0</v>
      </c>
      <c r="J70" s="13">
        <f t="shared" si="3"/>
        <v>1</v>
      </c>
      <c r="K70" s="11">
        <v>2501576</v>
      </c>
      <c r="L70" s="58" t="s">
        <v>1125</v>
      </c>
      <c r="M70" s="8">
        <f t="shared" si="4"/>
        <v>3.9974799886151768E-2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1</v>
      </c>
      <c r="G82" s="7">
        <v>0</v>
      </c>
      <c r="H82" s="7">
        <v>0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1</v>
      </c>
      <c r="H131" s="7">
        <v>0</v>
      </c>
      <c r="I131" s="7">
        <v>0</v>
      </c>
      <c r="J131" s="13">
        <f t="shared" si="3"/>
        <v>1</v>
      </c>
      <c r="K131" s="11">
        <v>28703</v>
      </c>
      <c r="L131" s="58" t="s">
        <v>1122</v>
      </c>
      <c r="M131" s="8">
        <f t="shared" si="4"/>
        <v>3.4839563808661116</v>
      </c>
      <c r="N131" s="7" t="str">
        <f t="shared" si="5"/>
        <v>Baixa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2</v>
      </c>
      <c r="G177" s="7">
        <v>2</v>
      </c>
      <c r="H177" s="7">
        <v>0</v>
      </c>
      <c r="I177" s="7">
        <v>0</v>
      </c>
      <c r="J177" s="13">
        <f t="shared" si="6"/>
        <v>4</v>
      </c>
      <c r="K177" s="11">
        <v>7017</v>
      </c>
      <c r="L177" s="58" t="s">
        <v>1121</v>
      </c>
      <c r="M177" s="8">
        <f t="shared" si="7"/>
        <v>57.004417842382779</v>
      </c>
      <c r="N177" s="7" t="str">
        <f t="shared" si="8"/>
        <v>Baixa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1</v>
      </c>
      <c r="H186" s="7">
        <v>0</v>
      </c>
      <c r="I186" s="7">
        <v>0</v>
      </c>
      <c r="J186" s="13">
        <f t="shared" si="6"/>
        <v>1</v>
      </c>
      <c r="K186" s="11">
        <v>7590</v>
      </c>
      <c r="L186" s="58" t="s">
        <v>1121</v>
      </c>
      <c r="M186" s="8">
        <f t="shared" si="7"/>
        <v>13.175230566534914</v>
      </c>
      <c r="N186" s="7" t="str">
        <f t="shared" si="8"/>
        <v>Baixa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2</v>
      </c>
      <c r="I210" s="7">
        <v>0</v>
      </c>
      <c r="J210" s="13">
        <f t="shared" si="9"/>
        <v>2</v>
      </c>
      <c r="K210" s="11">
        <v>659070</v>
      </c>
      <c r="L210" s="58" t="s">
        <v>1125</v>
      </c>
      <c r="M210" s="8">
        <f t="shared" si="10"/>
        <v>0.30345790280243373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1</v>
      </c>
      <c r="H237" s="7">
        <v>1</v>
      </c>
      <c r="I237" s="7">
        <v>0</v>
      </c>
      <c r="J237" s="13">
        <f t="shared" si="9"/>
        <v>2</v>
      </c>
      <c r="K237" s="11">
        <v>79625</v>
      </c>
      <c r="L237" s="58" t="s">
        <v>1123</v>
      </c>
      <c r="M237" s="8">
        <f t="shared" si="10"/>
        <v>2.5117739403453689</v>
      </c>
      <c r="N237" s="7" t="str">
        <f t="shared" si="11"/>
        <v>Baixa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1</v>
      </c>
      <c r="G309" s="7">
        <v>0</v>
      </c>
      <c r="H309" s="7">
        <v>1</v>
      </c>
      <c r="I309" s="7">
        <v>3</v>
      </c>
      <c r="J309" s="13">
        <f t="shared" si="12"/>
        <v>5</v>
      </c>
      <c r="K309" s="11">
        <v>58962</v>
      </c>
      <c r="L309" s="58" t="s">
        <v>1122</v>
      </c>
      <c r="M309" s="8">
        <f t="shared" si="13"/>
        <v>8.4800379905701977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1124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0</v>
      </c>
      <c r="G361" s="7">
        <v>1</v>
      </c>
      <c r="H361" s="7">
        <v>0</v>
      </c>
      <c r="I361" s="7">
        <v>0</v>
      </c>
      <c r="J361" s="13">
        <f t="shared" si="15"/>
        <v>1</v>
      </c>
      <c r="K361" s="11">
        <v>261344</v>
      </c>
      <c r="L361" s="58" t="s">
        <v>1124</v>
      </c>
      <c r="M361" s="8">
        <f t="shared" si="16"/>
        <v>0.38263744336965838</v>
      </c>
      <c r="N361" s="7" t="str">
        <f t="shared" si="17"/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1</v>
      </c>
      <c r="H387" s="7">
        <v>0</v>
      </c>
      <c r="I387" s="7">
        <v>0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1</v>
      </c>
      <c r="I389" s="7">
        <v>0</v>
      </c>
      <c r="J389" s="13">
        <f t="shared" ref="J389:J452" si="18">F389+G389+H389+I389</f>
        <v>1</v>
      </c>
      <c r="K389" s="11">
        <v>14956</v>
      </c>
      <c r="L389" s="58" t="s">
        <v>1121</v>
      </c>
      <c r="M389" s="8">
        <f t="shared" ref="M389:M452" si="19">(J389/K389)*100000</f>
        <v>6.6862797539449046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2</v>
      </c>
      <c r="G391" s="7">
        <v>2</v>
      </c>
      <c r="H391" s="7">
        <v>2</v>
      </c>
      <c r="I391" s="7">
        <v>1</v>
      </c>
      <c r="J391" s="13">
        <f t="shared" si="18"/>
        <v>7</v>
      </c>
      <c r="K391" s="11">
        <v>104067</v>
      </c>
      <c r="L391" s="58" t="s">
        <v>1124</v>
      </c>
      <c r="M391" s="8">
        <f t="shared" si="19"/>
        <v>6.7264358538249391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1</v>
      </c>
      <c r="H458" s="7">
        <v>0</v>
      </c>
      <c r="I458" s="7">
        <v>0</v>
      </c>
      <c r="J458" s="13">
        <f t="shared" si="21"/>
        <v>1</v>
      </c>
      <c r="K458" s="11">
        <v>89256</v>
      </c>
      <c r="L458" s="58" t="s">
        <v>1123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1</v>
      </c>
      <c r="G460" s="7">
        <v>1</v>
      </c>
      <c r="H460" s="7">
        <v>0</v>
      </c>
      <c r="I460" s="7">
        <v>0</v>
      </c>
      <c r="J460" s="13">
        <f t="shared" si="21"/>
        <v>2</v>
      </c>
      <c r="K460" s="11">
        <v>27640</v>
      </c>
      <c r="L460" s="58" t="s">
        <v>1122</v>
      </c>
      <c r="M460" s="8">
        <f t="shared" si="22"/>
        <v>7.2358900144717797</v>
      </c>
      <c r="N460" s="7" t="str">
        <f t="shared" si="23"/>
        <v>Baixa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1</v>
      </c>
      <c r="J512" s="13">
        <f t="shared" si="21"/>
        <v>1</v>
      </c>
      <c r="K512" s="11">
        <v>26997</v>
      </c>
      <c r="L512" s="58" t="s">
        <v>1122</v>
      </c>
      <c r="M512" s="8">
        <f t="shared" si="22"/>
        <v>3.7041152720672668</v>
      </c>
      <c r="N512" s="7" t="str">
        <f t="shared" si="23"/>
        <v>Baixa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1</v>
      </c>
      <c r="H529" s="7">
        <v>0</v>
      </c>
      <c r="I529" s="7">
        <v>0</v>
      </c>
      <c r="J529" s="13">
        <f t="shared" si="24"/>
        <v>1</v>
      </c>
      <c r="K529" s="11">
        <v>99770</v>
      </c>
      <c r="L529" s="58" t="s">
        <v>1123</v>
      </c>
      <c r="M529" s="8">
        <f t="shared" si="25"/>
        <v>1.0023053021950488</v>
      </c>
      <c r="N529" s="7" t="str">
        <f t="shared" si="26"/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1</v>
      </c>
      <c r="H553" s="7">
        <v>0</v>
      </c>
      <c r="I553" s="7">
        <v>0</v>
      </c>
      <c r="J553" s="13">
        <f t="shared" si="24"/>
        <v>1</v>
      </c>
      <c r="K553" s="11">
        <v>5671</v>
      </c>
      <c r="L553" s="58" t="s">
        <v>1121</v>
      </c>
      <c r="M553" s="8">
        <f t="shared" si="25"/>
        <v>17.633574325515781</v>
      </c>
      <c r="N553" s="7" t="str">
        <f t="shared" si="26"/>
        <v>Baixa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1</v>
      </c>
      <c r="G607" s="7">
        <v>0</v>
      </c>
      <c r="H607" s="7">
        <v>1</v>
      </c>
      <c r="I607" s="7">
        <v>0</v>
      </c>
      <c r="J607" s="13">
        <f t="shared" si="27"/>
        <v>2</v>
      </c>
      <c r="K607" s="11">
        <v>34456</v>
      </c>
      <c r="L607" s="58" t="s">
        <v>1122</v>
      </c>
      <c r="M607" s="8">
        <f t="shared" si="28"/>
        <v>5.8045042953331789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1</v>
      </c>
      <c r="H615" s="7">
        <v>0</v>
      </c>
      <c r="I615" s="7">
        <v>0</v>
      </c>
      <c r="J615" s="13">
        <f t="shared" si="27"/>
        <v>1</v>
      </c>
      <c r="K615" s="11">
        <v>12061</v>
      </c>
      <c r="L615" s="58" t="s">
        <v>1121</v>
      </c>
      <c r="M615" s="8">
        <f t="shared" si="28"/>
        <v>8.2911864687836836</v>
      </c>
      <c r="N615" s="7" t="str">
        <f t="shared" si="29"/>
        <v>Baixa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1</v>
      </c>
      <c r="G623" s="7">
        <v>1</v>
      </c>
      <c r="H623" s="7">
        <v>0</v>
      </c>
      <c r="I623" s="7">
        <v>0</v>
      </c>
      <c r="J623" s="13">
        <f t="shared" si="27"/>
        <v>2</v>
      </c>
      <c r="K623" s="11">
        <v>8642</v>
      </c>
      <c r="L623" s="58" t="s">
        <v>1121</v>
      </c>
      <c r="M623" s="8">
        <f t="shared" si="28"/>
        <v>23.142791020597084</v>
      </c>
      <c r="N623" s="7" t="str">
        <f t="shared" si="29"/>
        <v>Baixa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2</v>
      </c>
      <c r="G637" s="7">
        <v>1</v>
      </c>
      <c r="H637" s="7">
        <v>4</v>
      </c>
      <c r="I637" s="7">
        <v>2</v>
      </c>
      <c r="J637" s="13">
        <f t="shared" si="27"/>
        <v>9</v>
      </c>
      <c r="K637" s="11">
        <v>17398</v>
      </c>
      <c r="L637" s="58" t="s">
        <v>1121</v>
      </c>
      <c r="M637" s="8">
        <f t="shared" si="28"/>
        <v>51.730083917691694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1</v>
      </c>
      <c r="G651" s="7">
        <v>0</v>
      </c>
      <c r="H651" s="7">
        <v>0</v>
      </c>
      <c r="I651" s="7">
        <v>0</v>
      </c>
      <c r="J651" s="13">
        <f t="shared" si="30"/>
        <v>1</v>
      </c>
      <c r="K651" s="11">
        <v>30779</v>
      </c>
      <c r="L651" s="58" t="s">
        <v>1122</v>
      </c>
      <c r="M651" s="8">
        <f t="shared" si="31"/>
        <v>3.2489684525163258</v>
      </c>
      <c r="N651" s="7" t="str">
        <f t="shared" si="32"/>
        <v>Baixa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1</v>
      </c>
      <c r="G663" s="7">
        <v>0</v>
      </c>
      <c r="H663" s="7">
        <v>0</v>
      </c>
      <c r="I663" s="7">
        <v>1</v>
      </c>
      <c r="J663" s="13">
        <f t="shared" si="30"/>
        <v>2</v>
      </c>
      <c r="K663" s="11">
        <v>135421</v>
      </c>
      <c r="L663" s="58" t="s">
        <v>1124</v>
      </c>
      <c r="M663" s="8">
        <f t="shared" si="31"/>
        <v>1.4768758168969363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1</v>
      </c>
      <c r="H668" s="7">
        <v>0</v>
      </c>
      <c r="I668" s="7">
        <v>0</v>
      </c>
      <c r="J668" s="13">
        <f t="shared" si="30"/>
        <v>1</v>
      </c>
      <c r="K668" s="11">
        <v>30807</v>
      </c>
      <c r="L668" s="58" t="s">
        <v>1122</v>
      </c>
      <c r="M668" s="8">
        <f t="shared" si="31"/>
        <v>3.2460155159541664</v>
      </c>
      <c r="N668" s="7" t="str">
        <f t="shared" si="32"/>
        <v>Baixa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1</v>
      </c>
      <c r="G679" s="7">
        <v>0</v>
      </c>
      <c r="H679" s="7">
        <v>0</v>
      </c>
      <c r="I679" s="7">
        <v>0</v>
      </c>
      <c r="J679" s="13">
        <f t="shared" si="30"/>
        <v>1</v>
      </c>
      <c r="K679" s="11">
        <v>218147</v>
      </c>
      <c r="L679" s="58" t="s">
        <v>1124</v>
      </c>
      <c r="M679" s="8">
        <f t="shared" si="31"/>
        <v>0.45840648736860923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1</v>
      </c>
      <c r="H699" s="7">
        <v>1</v>
      </c>
      <c r="I699" s="7">
        <v>0</v>
      </c>
      <c r="J699" s="13">
        <f t="shared" si="30"/>
        <v>2</v>
      </c>
      <c r="K699" s="11">
        <v>33934</v>
      </c>
      <c r="L699" s="58" t="s">
        <v>1122</v>
      </c>
      <c r="M699" s="8">
        <f t="shared" si="31"/>
        <v>5.8937938350916488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4</v>
      </c>
      <c r="G707" s="7">
        <v>0</v>
      </c>
      <c r="H707" s="7">
        <v>2</v>
      </c>
      <c r="I707" s="7">
        <v>1</v>
      </c>
      <c r="J707" s="13">
        <f t="shared" si="30"/>
        <v>7</v>
      </c>
      <c r="K707" s="11">
        <v>28054</v>
      </c>
      <c r="L707" s="58" t="s">
        <v>1122</v>
      </c>
      <c r="M707" s="8">
        <f t="shared" si="31"/>
        <v>24.951878519997152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2</v>
      </c>
      <c r="G810" s="7">
        <v>1</v>
      </c>
      <c r="H810" s="7">
        <v>0</v>
      </c>
      <c r="I810" s="7">
        <v>0</v>
      </c>
      <c r="J810" s="13">
        <f t="shared" si="36"/>
        <v>3</v>
      </c>
      <c r="K810" s="11">
        <v>140235</v>
      </c>
      <c r="L810" s="58" t="s">
        <v>1124</v>
      </c>
      <c r="M810" s="8">
        <f t="shared" si="37"/>
        <v>2.1392662316825333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1123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3</v>
      </c>
      <c r="G825" s="7">
        <v>1</v>
      </c>
      <c r="H825" s="7">
        <v>6</v>
      </c>
      <c r="I825" s="7">
        <v>0</v>
      </c>
      <c r="J825" s="13">
        <f t="shared" si="36"/>
        <v>10</v>
      </c>
      <c r="K825" s="11">
        <v>114265</v>
      </c>
      <c r="L825" s="58" t="s">
        <v>1124</v>
      </c>
      <c r="M825" s="8">
        <f t="shared" si="37"/>
        <v>8.7515862250032814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0</v>
      </c>
      <c r="I828" s="7">
        <v>0</v>
      </c>
      <c r="J828" s="13">
        <f t="shared" si="36"/>
        <v>0</v>
      </c>
      <c r="K828" s="11">
        <v>330361</v>
      </c>
      <c r="L828" s="58" t="s">
        <v>1124</v>
      </c>
      <c r="M828" s="8">
        <f t="shared" si="37"/>
        <v>0</v>
      </c>
      <c r="N828" s="7" t="str">
        <f t="shared" si="38"/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1</v>
      </c>
      <c r="H855" s="7">
        <v>0</v>
      </c>
      <c r="I855" s="7">
        <v>0</v>
      </c>
      <c r="J855" s="13">
        <f t="shared" si="39"/>
        <v>1</v>
      </c>
      <c r="K855" s="11">
        <v>42149</v>
      </c>
      <c r="L855" s="58" t="s">
        <v>1122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25</v>
      </c>
      <c r="G858" s="12">
        <f>SUM(G5:G857)</f>
        <v>21</v>
      </c>
      <c r="H858" s="12">
        <f>SUM(H5:H857)</f>
        <v>21</v>
      </c>
      <c r="I858" s="12">
        <f>SUM(I5:I857)</f>
        <v>9</v>
      </c>
      <c r="J858" s="12">
        <f>SUM(J5:J857)</f>
        <v>76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8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zoomScaleNormal="100" workbookViewId="0">
      <selection activeCell="J849" sqref="J849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131" t="s">
        <v>1128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8"/>
      <c r="O2" s="18"/>
      <c r="P2" s="18"/>
    </row>
    <row r="3" spans="1:21" ht="18.75" x14ac:dyDescent="0.25">
      <c r="A3" s="43" t="str">
        <f>Dengue!A3</f>
        <v>Sinan27/04/2020</v>
      </c>
      <c r="B3" s="40"/>
      <c r="C3" s="40"/>
    </row>
    <row r="4" spans="1:21" ht="19.5" customHeight="1" thickBot="1" x14ac:dyDescent="0.3">
      <c r="A4" s="39"/>
      <c r="B4" s="40"/>
      <c r="C4" s="40"/>
      <c r="F4" s="128" t="s">
        <v>869</v>
      </c>
      <c r="G4" s="129"/>
      <c r="H4" s="130"/>
      <c r="I4" s="134" t="s">
        <v>870</v>
      </c>
      <c r="J4" s="135"/>
      <c r="K4" s="135"/>
      <c r="L4" s="135"/>
      <c r="M4" s="136"/>
      <c r="N4" s="132" t="s">
        <v>1104</v>
      </c>
      <c r="O4" s="133"/>
      <c r="P4" s="133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2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2</v>
      </c>
      <c r="J6" s="11">
        <v>6972</v>
      </c>
      <c r="K6" s="58" t="s">
        <v>1121</v>
      </c>
      <c r="L6" s="8">
        <f>I6/J6*100000</f>
        <v>28.686173264486516</v>
      </c>
      <c r="M6" s="7" t="str">
        <f>IF(L6=0,"Silencioso",IF(AND(L6&gt;0,L6&lt;100),"Baixa",IF(AND(L6&gt;=100,L6&lt;300),"Média",IF(AND(L6&gt;=300,L6&lt;500),"Alta",IF(L6&gt;=500,"Muito Alta","Avaliar")))))</f>
        <v>Baixa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24</v>
      </c>
      <c r="U6" s="71">
        <f>T6/T$10*100</f>
        <v>6.9364161849710975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21</v>
      </c>
      <c r="G7" s="12">
        <f>VLOOKUP($A7,Chik!$1:$1048576,10,FALSE)</f>
        <v>0</v>
      </c>
      <c r="H7" s="12">
        <f>VLOOKUP($A7,zika!$1:$1048576,10,FALSE)</f>
        <v>0</v>
      </c>
      <c r="I7" s="12">
        <f>H7+F7+G7</f>
        <v>21</v>
      </c>
      <c r="J7" s="11">
        <v>23223</v>
      </c>
      <c r="K7" s="58" t="s">
        <v>1121</v>
      </c>
      <c r="L7" s="8">
        <f>I7/J7*100000</f>
        <v>90.42759333419454</v>
      </c>
      <c r="M7" s="7" t="str">
        <f>IF(L7=0,"Silencioso",IF(AND(L7&gt;0,L7&lt;100),"Baixa",IF(AND(L7&gt;=100,L7&lt;300),"Média",IF(AND(L7&gt;=300,L7&lt;500),"Alta",IF(L7&gt;=500,"Muito Alta","Avaliar")))))</f>
        <v>Baixa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35</v>
      </c>
      <c r="U7" s="71">
        <f>T7/T$10*100</f>
        <v>10.115606936416185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1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1</v>
      </c>
      <c r="J8" s="11">
        <v>13465</v>
      </c>
      <c r="K8" s="58" t="s">
        <v>1121</v>
      </c>
      <c r="L8" s="8">
        <f>I8/J8*100000</f>
        <v>7.4266617155588568</v>
      </c>
      <c r="M8" s="7" t="str">
        <f>IF(L8=0,"Silencioso",IF(AND(L8&gt;0,L8&lt;100),"Baixa",IF(AND(L8&gt;=100,L8&lt;300),"Média",IF(AND(L8&gt;=300,L8&lt;500),"Alta",IF(L8&gt;=500,"Muito Alta","Avaliar")))))</f>
        <v>Baixa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117</v>
      </c>
      <c r="U8" s="71">
        <f>T8/T$10*100</f>
        <v>33.815028901734109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12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12</v>
      </c>
      <c r="J9" s="11">
        <v>3994</v>
      </c>
      <c r="K9" s="58" t="s">
        <v>1121</v>
      </c>
      <c r="L9" s="8">
        <f>I9/J9*100000</f>
        <v>300.45067601402104</v>
      </c>
      <c r="M9" s="7" t="str">
        <f>IF(L9=0,"Silencioso",IF(AND(L9&gt;0,L9&lt;100),"Baixa",IF(AND(L9&gt;=100,L9&lt;300),"Média",IF(AND(L9&gt;=300,L9&lt;500),"Alta",IF(L9&gt;=500,"Muito Alta","Avaliar")))))</f>
        <v>Alta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330</v>
      </c>
      <c r="U9" s="71">
        <f>T9/T$10*100</f>
        <v>95.375722543352609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25</v>
      </c>
      <c r="G10" s="12">
        <f>VLOOKUP($A10,Chik!$1:$1048576,10,FALSE)</f>
        <v>1</v>
      </c>
      <c r="H10" s="12">
        <f>VLOOKUP($A10,zika!$1:$1048576,10,FALSE)</f>
        <v>0</v>
      </c>
      <c r="I10" s="12">
        <f>H10+F10+G10</f>
        <v>26</v>
      </c>
      <c r="J10" s="11">
        <v>9575</v>
      </c>
      <c r="K10" s="58" t="s">
        <v>1121</v>
      </c>
      <c r="L10" s="8">
        <f>I10/J10*100000</f>
        <v>271.54046997389031</v>
      </c>
      <c r="M10" s="7" t="str">
        <f>IF(L10=0,"Silencioso",IF(AND(L10&gt;0,L10&lt;100),"Baixa",IF(AND(L10&gt;=100,L10&lt;300),"Média",IF(AND(L10&gt;=300,L10&lt;500),"Alta",IF(L10&gt;=500,"Muito Alta","Avaliar")))))</f>
        <v>Média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346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4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4</v>
      </c>
      <c r="J11" s="11">
        <v>13600</v>
      </c>
      <c r="K11" s="58" t="s">
        <v>1121</v>
      </c>
      <c r="L11" s="8">
        <f>I11/J11*100000</f>
        <v>29.411764705882351</v>
      </c>
      <c r="M11" s="7" t="str">
        <f>IF(L11=0,"Silencioso",IF(AND(L11&gt;0,L11&lt;100),"Baixa",IF(AND(L11&gt;=100,L11&lt;300),"Média",IF(AND(L11&gt;=300,L11&lt;500),"Alta",IF(L11&gt;=500,"Muito Alta","Avaliar")))))</f>
        <v>Baixa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246.242774566474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6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6</v>
      </c>
      <c r="J12" s="11">
        <v>2005</v>
      </c>
      <c r="K12" s="58" t="s">
        <v>1121</v>
      </c>
      <c r="L12" s="8">
        <f>I12/J12*100000</f>
        <v>299.25187032418955</v>
      </c>
      <c r="M12" s="7" t="str">
        <f>IF(L12=0,"Silencioso",IF(AND(L12&gt;0,L12&lt;100),"Baixa",IF(AND(L12&gt;=100,L12&lt;300),"Média",IF(AND(L12&gt;=300,L12&lt;500),"Alta",IF(L12&gt;=500,"Muito Alta","Avaliar")))))</f>
        <v>Média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8"/>
      <c r="T12" s="78"/>
      <c r="U12" s="78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10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10</v>
      </c>
      <c r="J13" s="11">
        <v>4448</v>
      </c>
      <c r="K13" s="58" t="s">
        <v>1121</v>
      </c>
      <c r="L13" s="8">
        <f>I13/J13*100000</f>
        <v>224.82014388489208</v>
      </c>
      <c r="M13" s="7" t="str">
        <f>IF(L13=0,"Silencioso",IF(AND(L13&gt;0,L13&lt;100),"Baixa",IF(AND(L13&gt;=100,L13&lt;300),"Média",IF(AND(L13&gt;=300,L13&lt;500),"Alta",IF(L13&gt;=500,"Muito Alta","Avaliar")))))</f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8"/>
      <c r="T13" s="78"/>
      <c r="U13" s="78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21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21</v>
      </c>
      <c r="J14" s="11">
        <v>19166</v>
      </c>
      <c r="K14" s="58" t="s">
        <v>1121</v>
      </c>
      <c r="L14" s="8">
        <f>I14/J14*100000</f>
        <v>109.56902848794741</v>
      </c>
      <c r="M14" s="7" t="str">
        <f>IF(L14=0,"Silencioso",IF(AND(L14&gt;0,L14&lt;100),"Baixa",IF(AND(L14&gt;=100,L14&lt;300),"Média",IF(AND(L14&gt;=300,L14&lt;500),"Alta",IF(L14&gt;=500,"Muito Alta","Avaliar")))))</f>
        <v>Média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8"/>
      <c r="T14" s="78"/>
      <c r="U14" s="78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0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0</v>
      </c>
      <c r="J15" s="11">
        <v>13477</v>
      </c>
      <c r="K15" s="58" t="s">
        <v>1121</v>
      </c>
      <c r="L15" s="8">
        <f>I15/J15*100000</f>
        <v>0</v>
      </c>
      <c r="M15" s="7" t="str">
        <f>IF(L15=0,"Silencioso",IF(AND(L15&gt;0,L15&lt;100),"Baixa",IF(AND(L15&gt;=100,L15&lt;300),"Média",IF(AND(L15&gt;=300,L15&lt;500),"Alta",IF(L15&gt;=500,"Muito Alta","Avaliar")))))</f>
        <v>Silencioso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8"/>
      <c r="T15" s="78"/>
      <c r="U15" s="78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14</v>
      </c>
      <c r="G16" s="12">
        <f>VLOOKUP($A16,Chik!$1:$1048576,10,FALSE)</f>
        <v>1</v>
      </c>
      <c r="H16" s="12">
        <f>VLOOKUP($A16,zika!$1:$1048576,10,FALSE)</f>
        <v>0</v>
      </c>
      <c r="I16" s="12">
        <f>H16+F16+G16</f>
        <v>15</v>
      </c>
      <c r="J16" s="11">
        <v>25193</v>
      </c>
      <c r="K16" s="58" t="s">
        <v>1122</v>
      </c>
      <c r="L16" s="8">
        <f>I16/J16*100000</f>
        <v>59.540348509506607</v>
      </c>
      <c r="M16" s="7" t="str">
        <f>IF(L16=0,"Silencioso",IF(AND(L16&gt;0,L16&lt;100),"Baixa",IF(AND(L16&gt;=100,L16&lt;300),"Média",IF(AND(L16&gt;=300,L16&lt;500),"Alta",IF(L16&gt;=500,"Muito Alta","Avaliar")))))</f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78"/>
      <c r="T16" s="78"/>
      <c r="U16" s="7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0</v>
      </c>
      <c r="J17" s="11">
        <v>6032</v>
      </c>
      <c r="K17" s="58" t="s">
        <v>1121</v>
      </c>
      <c r="L17" s="8">
        <f>I17/J17*100000</f>
        <v>0</v>
      </c>
      <c r="M17" s="7" t="str">
        <f>IF(L17=0,"Silencioso",IF(AND(L17&gt;0,L17&lt;100),"Baixa",IF(AND(L17&gt;=100,L17&lt;300),"Média",IF(AND(L17&gt;=300,L17&lt;500),"Alta",IF(L17&gt;=500,"Muito Alta","Avaliar")))))</f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8"/>
      <c r="T17" s="78"/>
      <c r="U17" s="78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0</v>
      </c>
      <c r="J18" s="11">
        <v>2683</v>
      </c>
      <c r="K18" s="58" t="s">
        <v>1121</v>
      </c>
      <c r="L18" s="8">
        <f>I18/J18*100000</f>
        <v>0</v>
      </c>
      <c r="M18" s="7" t="str">
        <f>IF(L18=0,"Silencioso",IF(AND(L18&gt;0,L18&lt;100),"Baixa",IF(AND(L18&gt;=100,L18&lt;300),"Média",IF(AND(L18&gt;=300,L18&lt;500),"Alta",IF(L18&gt;=500,"Muito Alta","Avaliar")))))</f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8"/>
      <c r="T18" s="78"/>
      <c r="U18" s="78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0</v>
      </c>
      <c r="J19" s="11">
        <v>3003</v>
      </c>
      <c r="K19" s="58" t="s">
        <v>1121</v>
      </c>
      <c r="L19" s="8">
        <f>I19/J19*100000</f>
        <v>0</v>
      </c>
      <c r="M19" s="7" t="str">
        <f>IF(L19=0,"Silencioso",IF(AND(L19&gt;0,L19&lt;100),"Baixa",IF(AND(L19&gt;=100,L19&lt;300),"Média",IF(AND(L19&gt;=300,L19&lt;500),"Alta",IF(L19&gt;=500,"Muito Alta","Avaliar")))))</f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78"/>
      <c r="T19" s="78"/>
      <c r="U19" s="7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1</v>
      </c>
      <c r="G20" s="12">
        <f>VLOOKUP($A20,Chik!$1:$1048576,10,FALSE)</f>
        <v>0</v>
      </c>
      <c r="H20" s="12">
        <f>VLOOKUP($A20,zika!$1:$1048576,10,FALSE)</f>
        <v>0</v>
      </c>
      <c r="I20" s="12">
        <f>H20+F20+G20</f>
        <v>1</v>
      </c>
      <c r="J20" s="11">
        <v>35321</v>
      </c>
      <c r="K20" s="58" t="s">
        <v>1122</v>
      </c>
      <c r="L20" s="8">
        <f>I20/J20*100000</f>
        <v>2.831176920245746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78"/>
      <c r="T20" s="78"/>
      <c r="U20" s="7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459</v>
      </c>
      <c r="G21" s="12">
        <f>VLOOKUP($A21,Chik!$1:$1048576,10,FALSE)</f>
        <v>0</v>
      </c>
      <c r="H21" s="12">
        <f>VLOOKUP($A21,zika!$1:$1048576,10,FALSE)</f>
        <v>1</v>
      </c>
      <c r="I21" s="12">
        <f>H21+F21+G21</f>
        <v>460</v>
      </c>
      <c r="J21" s="11">
        <v>79481</v>
      </c>
      <c r="K21" s="58" t="s">
        <v>1123</v>
      </c>
      <c r="L21" s="8">
        <f>I21/J21*100000</f>
        <v>578.75467092764313</v>
      </c>
      <c r="M21" s="7" t="str">
        <f>IF(L21=0,"Silencioso",IF(AND(L21&gt;0,L21&lt;100),"Baixa",IF(AND(L21&gt;=100,L21&lt;300),"Média",IF(AND(L21&gt;=300,L21&lt;500),"Alta",IF(L21&gt;=500,"Muito Alta","Avaliar")))))</f>
        <v>Muito Alta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78"/>
      <c r="T21" s="78"/>
      <c r="U21" s="7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0</v>
      </c>
      <c r="J22" s="11">
        <v>6831</v>
      </c>
      <c r="K22" s="58" t="s">
        <v>1121</v>
      </c>
      <c r="L22" s="8">
        <f>I22/J22*100000</f>
        <v>0</v>
      </c>
      <c r="M22" s="7" t="str">
        <f>IF(L22=0,"Silencioso",IF(AND(L22&gt;0,L22&lt;100),"Baixa",IF(AND(L22&gt;=100,L22&lt;300),"Média",IF(AND(L22&gt;=300,L22&lt;500),"Alta",IF(L22&gt;=500,"Muito Alta","Avaliar")))))</f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78"/>
      <c r="T22" s="78"/>
      <c r="U22" s="7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4</v>
      </c>
      <c r="G23" s="12">
        <f>VLOOKUP($A23,Chik!$1:$1048576,10,FALSE)</f>
        <v>0</v>
      </c>
      <c r="H23" s="12">
        <f>VLOOKUP($A23,zika!$1:$1048576,10,FALSE)</f>
        <v>0</v>
      </c>
      <c r="I23" s="12">
        <f>H23+F23+G23</f>
        <v>4</v>
      </c>
      <c r="J23" s="11">
        <v>41642</v>
      </c>
      <c r="K23" s="58" t="s">
        <v>1122</v>
      </c>
      <c r="L23" s="8">
        <f>I23/J23*100000</f>
        <v>9.6056865664473357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78"/>
      <c r="T23" s="78"/>
      <c r="U23" s="7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4</v>
      </c>
      <c r="G24" s="12">
        <f>VLOOKUP($A24,Chik!$1:$1048576,10,FALSE)</f>
        <v>68</v>
      </c>
      <c r="H24" s="12">
        <f>VLOOKUP($A24,zika!$1:$1048576,10,FALSE)</f>
        <v>0</v>
      </c>
      <c r="I24" s="12">
        <f>H24+F24+G24</f>
        <v>72</v>
      </c>
      <c r="J24" s="11">
        <v>7411</v>
      </c>
      <c r="K24" s="58" t="s">
        <v>1121</v>
      </c>
      <c r="L24" s="8">
        <f>I24/J24*100000</f>
        <v>971.52880852786393</v>
      </c>
      <c r="M24" s="7" t="str">
        <f>IF(L24=0,"Silencioso",IF(AND(L24&gt;0,L24&lt;100),"Baixa",IF(AND(L24&gt;=100,L24&lt;300),"Média",IF(AND(L24&gt;=300,L24&lt;500),"Alta",IF(L24&gt;=500,"Muito Alta","Avaliar")))))</f>
        <v>Muito Alta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10"/>
      <c r="T24" s="10"/>
      <c r="U24" s="10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2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2</v>
      </c>
      <c r="J25" s="11">
        <v>19745</v>
      </c>
      <c r="K25" s="58" t="s">
        <v>1121</v>
      </c>
      <c r="L25" s="8">
        <f>I25/J25*100000</f>
        <v>10.129146619397316</v>
      </c>
      <c r="M25" s="7" t="str">
        <f>IF(L25=0,"Silencioso",IF(AND(L25&gt;0,L25&lt;100),"Baixa",IF(AND(L25&gt;=100,L25&lt;300),"Média",IF(AND(L25&gt;=300,L25&lt;500),"Alta",IF(L25&gt;=500,"Muito Alta","Avaliar")))))</f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78"/>
      <c r="T25" s="78"/>
      <c r="U25" s="7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3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3</v>
      </c>
      <c r="J26" s="11">
        <v>14414</v>
      </c>
      <c r="K26" s="58" t="s">
        <v>1121</v>
      </c>
      <c r="L26" s="8">
        <f>I26/J26*100000</f>
        <v>20.813098376578328</v>
      </c>
      <c r="M26" s="7" t="str">
        <f>IF(L26=0,"Silencioso",IF(AND(L26&gt;0,L26&lt;100),"Baixa",IF(AND(L26&gt;=100,L26&lt;300),"Média",IF(AND(L26&gt;=300,L26&lt;500),"Alta",IF(L26&gt;=500,"Muito Alta","Avaliar")))))</f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0</v>
      </c>
      <c r="J27" s="11">
        <v>5799</v>
      </c>
      <c r="K27" s="58" t="s">
        <v>1121</v>
      </c>
      <c r="L27" s="8">
        <f>I27/J27*100000</f>
        <v>0</v>
      </c>
      <c r="M27" s="7" t="str">
        <f>IF(L27=0,"Silencioso",IF(AND(L27&gt;0,L27&lt;100),"Baixa",IF(AND(L27&gt;=100,L27&lt;300),"Média",IF(AND(L27&gt;=300,L27&lt;500),"Alta",IF(L27&gt;=500,"Muito Alta","Avaliar")))))</f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8"/>
      <c r="T27" s="78"/>
      <c r="U27" s="7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99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99</v>
      </c>
      <c r="J28" s="11">
        <v>8333</v>
      </c>
      <c r="K28" s="58" t="s">
        <v>1121</v>
      </c>
      <c r="L28" s="8">
        <f>I28/J28*100000</f>
        <v>1188.0475219008761</v>
      </c>
      <c r="M28" s="7" t="str">
        <f>IF(L28=0,"Silencioso",IF(AND(L28&gt;0,L28&lt;100),"Baixa",IF(AND(L28&gt;=100,L28&lt;300),"Média",IF(AND(L28&gt;=300,L28&lt;500),"Alta",IF(L28&gt;=500,"Muito Alta","Avaliar")))))</f>
        <v>Muito Alta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10"/>
      <c r="T28" s="10"/>
      <c r="U28" s="10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0</v>
      </c>
      <c r="J29" s="11">
        <v>11146</v>
      </c>
      <c r="K29" s="58" t="s">
        <v>1121</v>
      </c>
      <c r="L29" s="8">
        <f>I29/J29*100000</f>
        <v>0</v>
      </c>
      <c r="M29" s="7" t="str">
        <f>IF(L29=0,"Silencioso",IF(AND(L29&gt;0,L29&lt;100),"Baixa",IF(AND(L29&gt;=100,L29&lt;300),"Média",IF(AND(L29&gt;=300,L29&lt;500),"Alta",IF(L29&gt;=500,"Muito Alta","Avaliar")))))</f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5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5</v>
      </c>
      <c r="J30" s="11">
        <v>3973</v>
      </c>
      <c r="K30" s="58" t="s">
        <v>1121</v>
      </c>
      <c r="L30" s="8">
        <f>I30/J30*100000</f>
        <v>125.84948401711553</v>
      </c>
      <c r="M30" s="7" t="str">
        <f>IF(L30=0,"Silencioso",IF(AND(L30&gt;0,L30&lt;100),"Baixa",IF(AND(L30&gt;=100,L30&lt;300),"Média",IF(AND(L30&gt;=300,L30&lt;500),"Alta",IF(L30&gt;=500,"Muito Alta","Avaliar")))))</f>
        <v>Média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10"/>
      <c r="T30" s="10"/>
      <c r="U30" s="10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3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3</v>
      </c>
      <c r="J31" s="11">
        <v>15239</v>
      </c>
      <c r="K31" s="58" t="s">
        <v>1121</v>
      </c>
      <c r="L31" s="8">
        <f>I31/J31*100000</f>
        <v>19.686331124089506</v>
      </c>
      <c r="M31" s="7" t="str">
        <f>IF(L31=0,"Silencioso",IF(AND(L31&gt;0,L31&lt;100),"Baixa",IF(AND(L31&gt;=100,L31&lt;300),"Média",IF(AND(L31&gt;=300,L31&lt;500),"Alta",IF(L31&gt;=500,"Muito Alta","Avaliar")))))</f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78"/>
      <c r="T31" s="78"/>
      <c r="U31" s="7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5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5</v>
      </c>
      <c r="J32" s="11">
        <v>3606</v>
      </c>
      <c r="K32" s="58" t="s">
        <v>1121</v>
      </c>
      <c r="L32" s="8">
        <f>I32/J32*100000</f>
        <v>138.65779256794232</v>
      </c>
      <c r="M32" s="7" t="str">
        <f>IF(L32=0,"Silencioso",IF(AND(L32&gt;0,L32&lt;100),"Baixa",IF(AND(L32&gt;=100,L32&lt;300),"Média",IF(AND(L32&gt;=300,L32&lt;500),"Alta",IF(L32&gt;=500,"Muito Alta","Avaliar")))))</f>
        <v>Média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78"/>
      <c r="T32" s="78"/>
      <c r="U32" s="78"/>
    </row>
    <row r="33" spans="1:21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5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5</v>
      </c>
      <c r="J33" s="11">
        <v>4751</v>
      </c>
      <c r="K33" s="58" t="s">
        <v>1121</v>
      </c>
      <c r="L33" s="8">
        <f>I33/J33*100000</f>
        <v>105.24100189433804</v>
      </c>
      <c r="M33" s="7" t="str">
        <f>IF(L33=0,"Silencioso",IF(AND(L33&gt;0,L33&lt;100),"Baixa",IF(AND(L33&gt;=100,L33&lt;300),"Média",IF(AND(L33&gt;=300,L33&lt;500),"Alta",IF(L33&gt;=500,"Muito Alta","Avaliar")))))</f>
        <v>Média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78"/>
      <c r="T33" s="78"/>
      <c r="U33" s="78"/>
    </row>
    <row r="34" spans="1:21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13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13</v>
      </c>
      <c r="J34" s="11">
        <v>40747</v>
      </c>
      <c r="K34" s="58" t="s">
        <v>1122</v>
      </c>
      <c r="L34" s="8">
        <f>I34/J34*100000</f>
        <v>31.904189265467398</v>
      </c>
      <c r="M34" s="7" t="str">
        <f>IF(L34=0,"Silencioso",IF(AND(L34&gt;0,L34&lt;100),"Baixa",IF(AND(L34&gt;=100,L34&lt;300),"Média",IF(AND(L34&gt;=300,L34&lt;500),"Alta",IF(L34&gt;=500,"Muito Alta","Avaliar")))))</f>
        <v>Baixa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78"/>
      <c r="T34" s="78"/>
      <c r="U34" s="78"/>
    </row>
    <row r="35" spans="1:21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18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18</v>
      </c>
      <c r="J35" s="11">
        <v>12242</v>
      </c>
      <c r="K35" s="58" t="s">
        <v>1121</v>
      </c>
      <c r="L35" s="8">
        <f>I35/J35*100000</f>
        <v>147.03479823558243</v>
      </c>
      <c r="M35" s="7" t="str">
        <f>IF(L35=0,"Silencioso",IF(AND(L35&gt;0,L35&lt;100),"Baixa",IF(AND(L35&gt;=100,L35&lt;300),"Média",IF(AND(L35&gt;=300,L35&lt;500),"Alta",IF(L35&gt;=500,"Muito Alta","Avaliar")))))</f>
        <v>Média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78"/>
      <c r="T35" s="78"/>
      <c r="U35" s="78"/>
    </row>
    <row r="36" spans="1:21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0</v>
      </c>
      <c r="J36" s="11">
        <v>8481</v>
      </c>
      <c r="K36" s="58" t="s">
        <v>1121</v>
      </c>
      <c r="L36" s="8">
        <f>I36/J36*100000</f>
        <v>0</v>
      </c>
      <c r="M36" s="7" t="str">
        <f>IF(L36=0,"Silencioso",IF(AND(L36&gt;0,L36&lt;100),"Baixa",IF(AND(L36&gt;=100,L36&lt;300),"Média",IF(AND(L36&gt;=300,L36&lt;500),"Alta",IF(L36&gt;=500,"Muito Alta","Avaliar")))))</f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78"/>
      <c r="T36" s="78"/>
      <c r="U36" s="78"/>
    </row>
    <row r="37" spans="1:21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0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0</v>
      </c>
      <c r="J37" s="11">
        <v>11432</v>
      </c>
      <c r="K37" s="58" t="s">
        <v>1121</v>
      </c>
      <c r="L37" s="8">
        <f>I37/J37*100000</f>
        <v>0</v>
      </c>
      <c r="M37" s="7" t="str">
        <f>IF(L37=0,"Silencioso",IF(AND(L37&gt;0,L37&lt;100),"Baixa",IF(AND(L37&gt;=100,L37&lt;300),"Média",IF(AND(L37&gt;=300,L37&lt;500),"Alta",IF(L37&gt;=500,"Muito Alta","Avaliar")))))</f>
        <v>Silencioso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78"/>
      <c r="T37" s="78"/>
      <c r="U37" s="78"/>
    </row>
    <row r="38" spans="1:21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5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5</v>
      </c>
      <c r="J38" s="11">
        <v>9363</v>
      </c>
      <c r="K38" s="58" t="s">
        <v>1121</v>
      </c>
      <c r="L38" s="8">
        <f>I38/J38*100000</f>
        <v>53.401687493324793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21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0</v>
      </c>
      <c r="J39" s="11">
        <v>1609</v>
      </c>
      <c r="K39" s="58" t="s">
        <v>1121</v>
      </c>
      <c r="L39" s="8">
        <f>I39/J39*100000</f>
        <v>0</v>
      </c>
      <c r="M39" s="7" t="str">
        <f>IF(L39=0,"Silencioso",IF(AND(L39&gt;0,L39&lt;100),"Baixa",IF(AND(L39&gt;=100,L39&lt;300),"Média",IF(AND(L39&gt;=300,L39&lt;500),"Alta",IF(L39&gt;=500,"Muito Alta","Avaliar")))))</f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21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1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1</v>
      </c>
      <c r="J40" s="11">
        <v>2341</v>
      </c>
      <c r="K40" s="58" t="s">
        <v>1121</v>
      </c>
      <c r="L40" s="8">
        <f>I40/J40*100000</f>
        <v>42.716787697565145</v>
      </c>
      <c r="M40" s="7" t="str">
        <f>IF(L40=0,"Silencioso",IF(AND(L40&gt;0,L40&lt;100),"Baixa",IF(AND(L40&gt;=100,L40&lt;300),"Média",IF(AND(L40&gt;=300,L40&lt;500),"Alta",IF(L40&gt;=500,"Muito Alta","Avaliar")))))</f>
        <v>Baixa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10"/>
      <c r="T40" s="10"/>
      <c r="U40" s="10"/>
    </row>
    <row r="41" spans="1:21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0</v>
      </c>
      <c r="J41" s="11">
        <v>2066</v>
      </c>
      <c r="K41" s="58" t="s">
        <v>1121</v>
      </c>
      <c r="L41" s="8">
        <f>I41/J41*100000</f>
        <v>0</v>
      </c>
      <c r="M41" s="7" t="str">
        <f>IF(L41=0,"Silencioso",IF(AND(L41&gt;0,L41&lt;100),"Baixa",IF(AND(L41&gt;=100,L41&lt;300),"Média",IF(AND(L41&gt;=300,L41&lt;500),"Alta",IF(L41&gt;=500,"Muito Alta","Avaliar")))))</f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78"/>
      <c r="T41" s="78"/>
      <c r="U41" s="78"/>
    </row>
    <row r="42" spans="1:21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94</v>
      </c>
      <c r="G42" s="12">
        <f>VLOOKUP($A42,Chik!$1:$1048576,10,FALSE)</f>
        <v>0</v>
      </c>
      <c r="H42" s="12">
        <f>VLOOKUP($A42,zika!$1:$1048576,10,FALSE)</f>
        <v>0</v>
      </c>
      <c r="I42" s="12">
        <f>H42+F42+G42</f>
        <v>94</v>
      </c>
      <c r="J42" s="11">
        <v>36705</v>
      </c>
      <c r="K42" s="58" t="s">
        <v>1122</v>
      </c>
      <c r="L42" s="8">
        <f>I42/J42*100000</f>
        <v>256.09589974117966</v>
      </c>
      <c r="M42" s="7" t="str">
        <f>IF(L42=0,"Silencioso",IF(AND(L42&gt;0,L42&lt;100),"Baixa",IF(AND(L42&gt;=100,L42&lt;300),"Média",IF(AND(L42&gt;=300,L42&lt;500),"Alta",IF(L42&gt;=500,"Muito Alta","Avaliar")))))</f>
        <v>Média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21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45</v>
      </c>
      <c r="G43" s="12">
        <f>VLOOKUP($A43,Chik!$1:$1048576,10,FALSE)</f>
        <v>0</v>
      </c>
      <c r="H43" s="12">
        <f>VLOOKUP($A43,zika!$1:$1048576,10,FALSE)</f>
        <v>0</v>
      </c>
      <c r="I43" s="12">
        <f>H43+F43+G43</f>
        <v>45</v>
      </c>
      <c r="J43" s="11">
        <v>116691</v>
      </c>
      <c r="K43" s="58" t="s">
        <v>1124</v>
      </c>
      <c r="L43" s="8">
        <f>I43/J43*100000</f>
        <v>38.563385351055352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78"/>
      <c r="T43" s="78"/>
      <c r="U43" s="78"/>
    </row>
    <row r="44" spans="1:21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0</v>
      </c>
      <c r="J44" s="11">
        <v>2804</v>
      </c>
      <c r="K44" s="58" t="s">
        <v>1121</v>
      </c>
      <c r="L44" s="8">
        <f>I44/J44*100000</f>
        <v>0</v>
      </c>
      <c r="M44" s="7" t="str">
        <f>IF(L44=0,"Silencioso",IF(AND(L44&gt;0,L44&lt;100),"Baixa",IF(AND(L44&gt;=100,L44&lt;300),"Média",IF(AND(L44&gt;=300,L44&lt;500),"Alta",IF(L44&gt;=500,"Muito Alta","Avaliar")))))</f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78"/>
      <c r="T44" s="78"/>
      <c r="U44" s="78"/>
    </row>
    <row r="45" spans="1:21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0</v>
      </c>
      <c r="J45" s="11">
        <v>8425</v>
      </c>
      <c r="K45" s="58" t="s">
        <v>1121</v>
      </c>
      <c r="L45" s="8">
        <f>I45/J45*100000</f>
        <v>0</v>
      </c>
      <c r="M45" s="7" t="str">
        <f>IF(L45=0,"Silencioso",IF(AND(L45&gt;0,L45&lt;100),"Baixa",IF(AND(L45&gt;=100,L45&lt;300),"Média",IF(AND(L45&gt;=300,L45&lt;500),"Alta",IF(L45&gt;=500,"Muito Alta","Avaliar")))))</f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78"/>
      <c r="T45" s="78"/>
      <c r="U45" s="78"/>
    </row>
    <row r="46" spans="1:21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0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0</v>
      </c>
      <c r="J46" s="11">
        <v>6804</v>
      </c>
      <c r="K46" s="58" t="s">
        <v>1121</v>
      </c>
      <c r="L46" s="8">
        <f>I46/J46*100000</f>
        <v>0</v>
      </c>
      <c r="M46" s="7" t="str">
        <f>IF(L46=0,"Silencioso",IF(AND(L46&gt;0,L46&lt;100),"Baixa",IF(AND(L46&gt;=100,L46&lt;300),"Média",IF(AND(L46&gt;=300,L46&lt;500),"Alta",IF(L46&gt;=500,"Muito Alta","Avaliar")))))</f>
        <v>Silencioso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21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0</v>
      </c>
      <c r="J47" s="11">
        <v>2833</v>
      </c>
      <c r="K47" s="58" t="s">
        <v>1121</v>
      </c>
      <c r="L47" s="8">
        <f>I47/J47*100000</f>
        <v>0</v>
      </c>
      <c r="M47" s="7" t="str">
        <f>IF(L47=0,"Silencioso",IF(AND(L47&gt;0,L47&lt;100),"Baixa",IF(AND(L47&gt;=100,L47&lt;300),"Média",IF(AND(L47&gt;=300,L47&lt;500),"Alta",IF(L47&gt;=500,"Muito Alta","Avaliar")))))</f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21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25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25</v>
      </c>
      <c r="J48" s="11">
        <v>9142</v>
      </c>
      <c r="K48" s="58" t="s">
        <v>1121</v>
      </c>
      <c r="L48" s="8">
        <f>I48/J48*100000</f>
        <v>273.46313716910959</v>
      </c>
      <c r="M48" s="7" t="str">
        <f>IF(L48=0,"Silencioso",IF(AND(L48&gt;0,L48&lt;100),"Baixa",IF(AND(L48&gt;=100,L48&lt;300),"Média",IF(AND(L48&gt;=300,L48&lt;500),"Alta",IF(L48&gt;=500,"Muito Alta","Avaliar")))))</f>
        <v>Média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78"/>
      <c r="T48" s="78"/>
      <c r="U48" s="7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32</v>
      </c>
      <c r="G49" s="12">
        <f>VLOOKUP($A49,Chik!$1:$1048576,10,FALSE)</f>
        <v>0</v>
      </c>
      <c r="H49" s="12">
        <f>VLOOKUP($A49,zika!$1:$1048576,10,FALSE)</f>
        <v>0</v>
      </c>
      <c r="I49" s="12">
        <f>H49+F49+G49</f>
        <v>32</v>
      </c>
      <c r="J49" s="11">
        <v>105083</v>
      </c>
      <c r="K49" s="58" t="s">
        <v>1124</v>
      </c>
      <c r="L49" s="8">
        <f>I49/J49*100000</f>
        <v>30.452118801328471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78"/>
      <c r="T49" s="78"/>
      <c r="U49" s="7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32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32</v>
      </c>
      <c r="J50" s="11">
        <v>10657</v>
      </c>
      <c r="K50" s="58" t="s">
        <v>1121</v>
      </c>
      <c r="L50" s="8">
        <f>I50/J50*100000</f>
        <v>300.27212161020924</v>
      </c>
      <c r="M50" s="7" t="str">
        <f>IF(L50=0,"Silencioso",IF(AND(L50&gt;0,L50&lt;100),"Baixa",IF(AND(L50&gt;=100,L50&lt;300),"Média",IF(AND(L50&gt;=300,L50&lt;500),"Alta",IF(L50&gt;=500,"Muito Alta","Avaliar")))))</f>
        <v>Alta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78"/>
      <c r="T50" s="78"/>
      <c r="U50" s="7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13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13</v>
      </c>
      <c r="J51" s="11">
        <v>39793</v>
      </c>
      <c r="K51" s="58" t="s">
        <v>1122</v>
      </c>
      <c r="L51" s="8">
        <f>I51/J51*100000</f>
        <v>32.66906239790918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78"/>
      <c r="T51" s="78"/>
      <c r="U51" s="7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32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32</v>
      </c>
      <c r="J52" s="11">
        <v>14955</v>
      </c>
      <c r="K52" s="58" t="s">
        <v>1121</v>
      </c>
      <c r="L52" s="8">
        <f>I52/J52*100000</f>
        <v>213.97525911066532</v>
      </c>
      <c r="M52" s="7" t="str">
        <f>IF(L52=0,"Silencioso",IF(AND(L52&gt;0,L52&lt;100),"Baixa",IF(AND(L52&gt;=100,L52&lt;300),"Média",IF(AND(L52&gt;=300,L52&lt;500),"Alta",IF(L52&gt;=500,"Muito Alta","Avaliar")))))</f>
        <v>Média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78"/>
      <c r="T52" s="78"/>
      <c r="U52" s="7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0</v>
      </c>
      <c r="J53" s="11">
        <v>2751</v>
      </c>
      <c r="K53" s="58" t="s">
        <v>1121</v>
      </c>
      <c r="L53" s="8">
        <f>I53/J53*100000</f>
        <v>0</v>
      </c>
      <c r="M53" s="7" t="str">
        <f>IF(L53=0,"Silencioso",IF(AND(L53&gt;0,L53&lt;100),"Baixa",IF(AND(L53&gt;=100,L53&lt;300),"Média",IF(AND(L53&gt;=300,L53&lt;500),"Alta",IF(L53&gt;=500,"Muito Alta","Avaliar")))))</f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78"/>
      <c r="T53" s="78"/>
      <c r="U53" s="7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0</v>
      </c>
      <c r="J54" s="11">
        <v>5191</v>
      </c>
      <c r="K54" s="58" t="s">
        <v>1121</v>
      </c>
      <c r="L54" s="8">
        <f>I54/J54*100000</f>
        <v>0</v>
      </c>
      <c r="M54" s="7" t="str">
        <f>IF(L54=0,"Silencioso",IF(AND(L54&gt;0,L54&lt;100),"Baixa",IF(AND(L54&gt;=100,L54&lt;300),"Média",IF(AND(L54&gt;=300,L54&lt;500),"Alta",IF(L54&gt;=500,"Muito Alta","Avaliar")))))</f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78"/>
      <c r="T54" s="78"/>
      <c r="U54" s="7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1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1</v>
      </c>
      <c r="J55" s="11">
        <v>17888</v>
      </c>
      <c r="K55" s="58" t="s">
        <v>1121</v>
      </c>
      <c r="L55" s="8">
        <f>I55/J55*100000</f>
        <v>5.5903398926654742</v>
      </c>
      <c r="M55" s="7" t="str">
        <f>IF(L55=0,"Silencioso",IF(AND(L55&gt;0,L55&lt;100),"Baixa",IF(AND(L55&gt;=100,L55&lt;300),"Média",IF(AND(L55&gt;=300,L55&lt;500),"Alta",IF(L55&gt;=500,"Muito Alta","Avaliar")))))</f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41</v>
      </c>
      <c r="G56" s="12">
        <f>VLOOKUP($A56,Chik!$1:$1048576,10,FALSE)</f>
        <v>0</v>
      </c>
      <c r="H56" s="12">
        <f>VLOOKUP($A56,zika!$1:$1048576,10,FALSE)</f>
        <v>0</v>
      </c>
      <c r="I56" s="12">
        <f>H56+F56+G56</f>
        <v>41</v>
      </c>
      <c r="J56" s="11">
        <v>14085</v>
      </c>
      <c r="K56" s="58" t="s">
        <v>1121</v>
      </c>
      <c r="L56" s="8">
        <f>I56/J56*100000</f>
        <v>291.08981185658502</v>
      </c>
      <c r="M56" s="7" t="str">
        <f>IF(L56=0,"Silencioso",IF(AND(L56&gt;0,L56&lt;100),"Baixa",IF(AND(L56&gt;=100,L56&lt;300),"Média",IF(AND(L56&gt;=300,L56&lt;500),"Alta",IF(L56&gt;=500,"Muito Alta","Avaliar")))))</f>
        <v>Média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78"/>
      <c r="T56" s="78"/>
      <c r="U56" s="7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3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3</v>
      </c>
      <c r="J57" s="11">
        <v>13064</v>
      </c>
      <c r="K57" s="58" t="s">
        <v>1121</v>
      </c>
      <c r="L57" s="8">
        <f>I57/J57*100000</f>
        <v>22.963870177587264</v>
      </c>
      <c r="M57" s="7" t="str">
        <f>IF(L57=0,"Silencioso",IF(AND(L57&gt;0,L57&lt;100),"Baixa",IF(AND(L57&gt;=100,L57&lt;300),"Média",IF(AND(L57&gt;=300,L57&lt;500),"Alta",IF(L57&gt;=500,"Muito Alta","Avaliar")))))</f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78"/>
      <c r="T57" s="78"/>
      <c r="U57" s="7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0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0</v>
      </c>
      <c r="J58" s="11">
        <v>4888</v>
      </c>
      <c r="K58" s="58" t="s">
        <v>1121</v>
      </c>
      <c r="L58" s="8">
        <f>I58/J58*100000</f>
        <v>0</v>
      </c>
      <c r="M58" s="7" t="str">
        <f>IF(L58=0,"Silencioso",IF(AND(L58&gt;0,L58&lt;100),"Baixa",IF(AND(L58&gt;=100,L58&lt;300),"Média",IF(AND(L58&gt;=300,L58&lt;500),"Alta",IF(L58&gt;=500,"Muito Alta","Avaliar")))))</f>
        <v>Silencioso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10"/>
      <c r="T58" s="10"/>
      <c r="U58" s="10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70</v>
      </c>
      <c r="G59" s="12">
        <f>VLOOKUP($A59,Chik!$1:$1048576,10,FALSE)</f>
        <v>1</v>
      </c>
      <c r="H59" s="12">
        <f>VLOOKUP($A59,zika!$1:$1048576,10,FALSE)</f>
        <v>0</v>
      </c>
      <c r="I59" s="12">
        <f>H59+F59+G59</f>
        <v>71</v>
      </c>
      <c r="J59" s="11">
        <v>19094</v>
      </c>
      <c r="K59" s="58" t="s">
        <v>1121</v>
      </c>
      <c r="L59" s="8">
        <f>I59/J59*100000</f>
        <v>371.84455850005236</v>
      </c>
      <c r="M59" s="7" t="str">
        <f>IF(L59=0,"Silencioso",IF(AND(L59&gt;0,L59&lt;100),"Baixa",IF(AND(L59&gt;=100,L59&lt;300),"Média",IF(AND(L59&gt;=300,L59&lt;500),"Alta",IF(L59&gt;=500,"Muito Alta","Avaliar")))))</f>
        <v>Alta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78"/>
      <c r="T59" s="78"/>
      <c r="U59" s="7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0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0</v>
      </c>
      <c r="J60" s="11">
        <v>7851</v>
      </c>
      <c r="K60" s="58" t="s">
        <v>1121</v>
      </c>
      <c r="L60" s="8">
        <f>I60/J60*100000</f>
        <v>0</v>
      </c>
      <c r="M60" s="7" t="str">
        <f>IF(L60=0,"Silencioso",IF(AND(L60&gt;0,L60&lt;100),"Baixa",IF(AND(L60&gt;=100,L60&lt;300),"Média",IF(AND(L60&gt;=300,L60&lt;500),"Alta",IF(L60&gt;=500,"Muito Alta","Avaliar")))))</f>
        <v>Silencioso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10"/>
      <c r="T60" s="10"/>
      <c r="U60" s="10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10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10</v>
      </c>
      <c r="J61" s="11">
        <v>23757</v>
      </c>
      <c r="K61" s="58" t="s">
        <v>1121</v>
      </c>
      <c r="L61" s="8">
        <f>I61/J61*100000</f>
        <v>42.092856842193882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78"/>
      <c r="T61" s="78"/>
      <c r="U61" s="7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0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0</v>
      </c>
      <c r="J62" s="11">
        <v>4825</v>
      </c>
      <c r="K62" s="58" t="s">
        <v>1121</v>
      </c>
      <c r="L62" s="8">
        <f>I62/J62*100000</f>
        <v>0</v>
      </c>
      <c r="M62" s="7" t="str">
        <f>IF(L62=0,"Silencioso",IF(AND(L62&gt;0,L62&lt;100),"Baixa",IF(AND(L62&gt;=100,L62&lt;300),"Média",IF(AND(L62&gt;=300,L62&lt;500),"Alta",IF(L62&gt;=500,"Muito Alta","Avaliar")))))</f>
        <v>Silencioso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0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0</v>
      </c>
      <c r="J63" s="11">
        <v>5713</v>
      </c>
      <c r="K63" s="58" t="s">
        <v>1121</v>
      </c>
      <c r="L63" s="8">
        <f>I63/J63*100000</f>
        <v>0</v>
      </c>
      <c r="M63" s="7" t="str">
        <f>IF(L63=0,"Silencioso",IF(AND(L63&gt;0,L63&lt;100),"Baixa",IF(AND(L63&gt;=100,L63&lt;300),"Média",IF(AND(L63&gt;=300,L63&lt;500),"Alta",IF(L63&gt;=500,"Muito Alta","Avaliar")))))</f>
        <v>Silencioso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78"/>
      <c r="T63" s="78"/>
      <c r="U63" s="7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18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18</v>
      </c>
      <c r="J64" s="11">
        <v>32319</v>
      </c>
      <c r="K64" s="58" t="s">
        <v>1122</v>
      </c>
      <c r="L64" s="8">
        <f>I64/J64*100000</f>
        <v>55.694792536897793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10"/>
      <c r="T64" s="10"/>
      <c r="U64" s="10"/>
    </row>
    <row r="65" spans="1:21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0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0</v>
      </c>
      <c r="J65" s="11">
        <v>5443</v>
      </c>
      <c r="K65" s="58" t="s">
        <v>1121</v>
      </c>
      <c r="L65" s="8">
        <f>I65/J65*100000</f>
        <v>0</v>
      </c>
      <c r="M65" s="7" t="str">
        <f>IF(L65=0,"Silencioso",IF(AND(L65&gt;0,L65&lt;100),"Baixa",IF(AND(L65&gt;=100,L65&lt;300),"Média",IF(AND(L65&gt;=300,L65&lt;500),"Alta",IF(L65&gt;=500,"Muito Alta","Avaliar")))))</f>
        <v>Silencioso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21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1</v>
      </c>
      <c r="J66" s="11">
        <v>136392</v>
      </c>
      <c r="K66" s="58" t="s">
        <v>1124</v>
      </c>
      <c r="L66" s="8">
        <f>I66/J66*100000</f>
        <v>0.73318083172033555</v>
      </c>
      <c r="M66" s="7" t="str">
        <f>IF(L66=0,"Silencioso",IF(AND(L66&gt;0,L66&lt;100),"Baixa",IF(AND(L66&gt;=100,L66&lt;300),"Média",IF(AND(L66&gt;=300,L66&lt;500),"Alta",IF(L66&gt;=500,"Muito Alta","Avaliar")))))</f>
        <v>Baixa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78"/>
      <c r="T66" s="78"/>
      <c r="U66" s="78"/>
    </row>
    <row r="67" spans="1:21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0</v>
      </c>
      <c r="J67" s="11">
        <v>5250</v>
      </c>
      <c r="K67" s="58" t="s">
        <v>1121</v>
      </c>
      <c r="L67" s="8">
        <f>I67/J67*100000</f>
        <v>0</v>
      </c>
      <c r="M67" s="7" t="str">
        <f>IF(L67=0,"Silencioso",IF(AND(L67&gt;0,L67&lt;100),"Baixa",IF(AND(L67&gt;=100,L67&lt;300),"Média",IF(AND(L67&gt;=300,L67&lt;500),"Alta",IF(L67&gt;=500,"Muito Alta","Avaliar")))))</f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78"/>
      <c r="T67" s="78"/>
      <c r="U67" s="78"/>
    </row>
    <row r="68" spans="1:21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6</v>
      </c>
      <c r="G68" s="12">
        <f>VLOOKUP($A68,Chik!$1:$1048576,10,FALSE)</f>
        <v>0</v>
      </c>
      <c r="H68" s="12">
        <f>VLOOKUP($A68,zika!$1:$1048576,10,FALSE)</f>
        <v>0</v>
      </c>
      <c r="I68" s="12">
        <f>H68+F68+G68</f>
        <v>6</v>
      </c>
      <c r="J68" s="11">
        <v>20720</v>
      </c>
      <c r="K68" s="58" t="s">
        <v>1121</v>
      </c>
      <c r="L68" s="8">
        <f>I68/J68*100000</f>
        <v>28.957528957528957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78"/>
      <c r="T68" s="78"/>
      <c r="U68" s="78"/>
    </row>
    <row r="69" spans="1:21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3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3</v>
      </c>
      <c r="J69" s="11">
        <v>10248</v>
      </c>
      <c r="K69" s="58" t="s">
        <v>1121</v>
      </c>
      <c r="L69" s="8">
        <f>I69/J69*100000</f>
        <v>29.274004683840751</v>
      </c>
      <c r="M69" s="7" t="str">
        <f>IF(L69=0,"Silencioso",IF(AND(L69&gt;0,L69&lt;100),"Baixa",IF(AND(L69&gt;=100,L69&lt;300),"Média",IF(AND(L69&gt;=300,L69&lt;500),"Alta",IF(L69&gt;=500,"Muito Alta","Avaliar")))))</f>
        <v>Baixa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10"/>
      <c r="T69" s="10"/>
      <c r="U69" s="10"/>
    </row>
    <row r="70" spans="1:21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0</v>
      </c>
      <c r="J70" s="11">
        <v>3433</v>
      </c>
      <c r="K70" s="58" t="s">
        <v>1121</v>
      </c>
      <c r="L70" s="8">
        <f>I70/J70*100000</f>
        <v>0</v>
      </c>
      <c r="M70" s="7" t="str">
        <f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78"/>
      <c r="T70" s="78"/>
      <c r="U70" s="78"/>
    </row>
    <row r="71" spans="1:21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1720</v>
      </c>
      <c r="G71" s="12">
        <f>VLOOKUP($A71,Chik!$1:$1048576,10,FALSE)</f>
        <v>6</v>
      </c>
      <c r="H71" s="12">
        <f>VLOOKUP($A71,zika!$1:$1048576,10,FALSE)</f>
        <v>1</v>
      </c>
      <c r="I71" s="12">
        <f>H71+F71+G71</f>
        <v>1727</v>
      </c>
      <c r="J71" s="11">
        <v>2501576</v>
      </c>
      <c r="K71" s="58" t="s">
        <v>1125</v>
      </c>
      <c r="L71" s="8">
        <f>I71/J71*100000</f>
        <v>69.036479403384106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21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17</v>
      </c>
      <c r="G72" s="12">
        <f>VLOOKUP($A72,Chik!$1:$1048576,10,FALSE)</f>
        <v>0</v>
      </c>
      <c r="H72" s="12">
        <f>VLOOKUP($A72,zika!$1:$1048576,10,FALSE)</f>
        <v>0</v>
      </c>
      <c r="I72" s="12">
        <f>H72+F72+G72</f>
        <v>17</v>
      </c>
      <c r="J72" s="11">
        <v>26396</v>
      </c>
      <c r="K72" s="58" t="s">
        <v>1122</v>
      </c>
      <c r="L72" s="8">
        <f>I72/J72*100000</f>
        <v>64.403697529928777</v>
      </c>
      <c r="M72" s="7" t="str">
        <f>IF(L72=0,"Silencioso",IF(AND(L72&gt;0,L72&lt;100),"Baixa",IF(AND(L72&gt;=100,L72&lt;300),"Média",IF(AND(L72&gt;=300,L72&lt;500),"Alta",IF(L72&gt;=500,"Muito Alta","Avaliar")))))</f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78"/>
      <c r="T72" s="78"/>
      <c r="U72" s="78"/>
    </row>
    <row r="73" spans="1:21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2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2</v>
      </c>
      <c r="J73" s="11">
        <v>7710</v>
      </c>
      <c r="K73" s="58" t="s">
        <v>1121</v>
      </c>
      <c r="L73" s="8">
        <f>I73/J73*100000</f>
        <v>25.940337224383917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78"/>
      <c r="T73" s="78"/>
      <c r="U73" s="78"/>
    </row>
    <row r="74" spans="1:21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7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7</v>
      </c>
      <c r="J74" s="11">
        <v>11995</v>
      </c>
      <c r="K74" s="58" t="s">
        <v>1121</v>
      </c>
      <c r="L74" s="8">
        <f>I74/J74*100000</f>
        <v>58.357649020425178</v>
      </c>
      <c r="M74" s="7" t="str">
        <f>IF(L74=0,"Silencioso",IF(AND(L74&gt;0,L74&lt;100),"Baixa",IF(AND(L74&gt;=100,L74&lt;300),"Média",IF(AND(L74&gt;=300,L74&lt;500),"Alta",IF(L74&gt;=500,"Muito Alta","Avaliar")))))</f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78"/>
      <c r="T74" s="78"/>
      <c r="U74" s="78"/>
    </row>
    <row r="75" spans="1:21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0</v>
      </c>
      <c r="J75" s="11">
        <v>4705</v>
      </c>
      <c r="K75" s="58" t="s">
        <v>1121</v>
      </c>
      <c r="L75" s="8">
        <f>I75/J75*100000</f>
        <v>0</v>
      </c>
      <c r="M75" s="7" t="str">
        <f>IF(L75=0,"Silencioso",IF(AND(L75&gt;0,L75&lt;100),"Baixa",IF(AND(L75&gt;=100,L75&lt;300),"Média",IF(AND(L75&gt;=300,L75&lt;500),"Alta",IF(L75&gt;=500,"Muito Alta","Avaliar")))))</f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78"/>
      <c r="T75" s="78"/>
      <c r="U75" s="78"/>
    </row>
    <row r="76" spans="1:21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0</v>
      </c>
      <c r="J76" s="11">
        <v>4602</v>
      </c>
      <c r="K76" s="58" t="s">
        <v>1121</v>
      </c>
      <c r="L76" s="8">
        <f>I76/J76*100000</f>
        <v>0</v>
      </c>
      <c r="M76" s="7" t="str">
        <f>IF(L76=0,"Silencioso",IF(AND(L76&gt;0,L76&lt;100),"Baixa",IF(AND(L76&gt;=100,L76&lt;300),"Média",IF(AND(L76&gt;=300,L76&lt;500),"Alta",IF(L76&gt;=500,"Muito Alta","Avaliar")))))</f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78"/>
      <c r="T76" s="78"/>
      <c r="U76" s="78"/>
    </row>
    <row r="77" spans="1:21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25</v>
      </c>
      <c r="G77" s="12">
        <f>VLOOKUP($A77,Chik!$1:$1048576,10,FALSE)</f>
        <v>1</v>
      </c>
      <c r="H77" s="12">
        <f>VLOOKUP($A77,zika!$1:$1048576,10,FALSE)</f>
        <v>0</v>
      </c>
      <c r="I77" s="12">
        <f>H77+F77+G77</f>
        <v>26</v>
      </c>
      <c r="J77" s="11">
        <v>432575</v>
      </c>
      <c r="K77" s="58" t="s">
        <v>1125</v>
      </c>
      <c r="L77" s="8">
        <f>I77/J77*100000</f>
        <v>6.0105184072126221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78"/>
      <c r="T77" s="78"/>
      <c r="U77" s="78"/>
    </row>
    <row r="78" spans="1:21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0</v>
      </c>
      <c r="J78" s="11">
        <v>3430</v>
      </c>
      <c r="K78" s="58" t="s">
        <v>1121</v>
      </c>
      <c r="L78" s="8">
        <f>I78/J78*100000</f>
        <v>0</v>
      </c>
      <c r="M78" s="7" t="str">
        <f>IF(L78=0,"Silencioso",IF(AND(L78&gt;0,L78&lt;100),"Baixa",IF(AND(L78&gt;=100,L78&lt;300),"Média",IF(AND(L78&gt;=300,L78&lt;500),"Alta",IF(L78&gt;=500,"Muito Alta","Avaliar")))))</f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21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1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1</v>
      </c>
      <c r="J79" s="11">
        <v>14431</v>
      </c>
      <c r="K79" s="58" t="s">
        <v>1121</v>
      </c>
      <c r="L79" s="8">
        <f>I79/J79*100000</f>
        <v>6.9295267133254796</v>
      </c>
      <c r="M79" s="7" t="str">
        <f>IF(L79=0,"Silencioso",IF(AND(L79&gt;0,L79&lt;100),"Baixa",IF(AND(L79&gt;=100,L79&lt;300),"Média",IF(AND(L79&gt;=300,L79&lt;500),"Alta",IF(L79&gt;=500,"Muito Alta","Avaliar")))))</f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21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0</v>
      </c>
      <c r="J80" s="11">
        <v>2532</v>
      </c>
      <c r="K80" s="58" t="s">
        <v>1121</v>
      </c>
      <c r="L80" s="8">
        <f>I80/J80*100000</f>
        <v>0</v>
      </c>
      <c r="M80" s="7" t="str">
        <f>IF(L80=0,"Silencioso",IF(AND(L80&gt;0,L80&lt;100),"Baixa",IF(AND(L80&gt;=100,L80&lt;300),"Média",IF(AND(L80&gt;=300,L80&lt;500),"Alta",IF(L80&gt;=500,"Muito Alta","Avaliar")))))</f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41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41</v>
      </c>
      <c r="J81" s="11">
        <v>40031</v>
      </c>
      <c r="K81" s="58" t="s">
        <v>1122</v>
      </c>
      <c r="L81" s="8">
        <f>I81/J81*100000</f>
        <v>102.42062401638729</v>
      </c>
      <c r="M81" s="7" t="str">
        <f>IF(L81=0,"Silencioso",IF(AND(L81&gt;0,L81&lt;100),"Baixa",IF(AND(L81&gt;=100,L81&lt;300),"Média",IF(AND(L81&gt;=300,L81&lt;500),"Alta",IF(L81&gt;=500,"Muito Alta","Avaliar")))))</f>
        <v>Média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0</v>
      </c>
      <c r="J82" s="11">
        <v>5091</v>
      </c>
      <c r="K82" s="58" t="s">
        <v>1121</v>
      </c>
      <c r="L82" s="8">
        <f>I82/J82*100000</f>
        <v>0</v>
      </c>
      <c r="M82" s="7" t="str">
        <f>IF(L82=0,"Silencioso",IF(AND(L82&gt;0,L82&lt;100),"Baixa",IF(AND(L82&gt;=100,L82&lt;300),"Média",IF(AND(L82&gt;=300,L82&lt;500),"Alta",IF(L82&gt;=500,"Muito Alta","Avaliar")))))</f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78"/>
      <c r="T82" s="78"/>
      <c r="U82" s="7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40</v>
      </c>
      <c r="G83" s="12">
        <f>VLOOKUP($A83,Chik!$1:$1048576,10,FALSE)</f>
        <v>0</v>
      </c>
      <c r="H83" s="12">
        <f>VLOOKUP($A83,zika!$1:$1048576,10,FALSE)</f>
        <v>1</v>
      </c>
      <c r="I83" s="12">
        <f>H83+F83+G83</f>
        <v>41</v>
      </c>
      <c r="J83" s="11">
        <v>49942</v>
      </c>
      <c r="K83" s="58" t="s">
        <v>1122</v>
      </c>
      <c r="L83" s="8">
        <f>I83/J83*100000</f>
        <v>82.09523046734212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189</v>
      </c>
      <c r="G84" s="12">
        <f>VLOOKUP($A84,Chik!$1:$1048576,10,FALSE)</f>
        <v>0</v>
      </c>
      <c r="H84" s="12">
        <f>VLOOKUP($A84,zika!$1:$1048576,10,FALSE)</f>
        <v>0</v>
      </c>
      <c r="I84" s="12">
        <f>H84+F84+G84</f>
        <v>189</v>
      </c>
      <c r="J84" s="11">
        <v>50166</v>
      </c>
      <c r="K84" s="58" t="s">
        <v>1122</v>
      </c>
      <c r="L84" s="8">
        <f>I84/J84*100000</f>
        <v>376.74919268030141</v>
      </c>
      <c r="M84" s="7" t="str">
        <f>IF(L84=0,"Silencioso",IF(AND(L84&gt;0,L84&lt;100),"Baixa",IF(AND(L84&gt;=100,L84&lt;300),"Média",IF(AND(L84&gt;=300,L84&lt;500),"Alta",IF(L84&gt;=500,"Muito Alta","Avaliar")))))</f>
        <v>Alta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78"/>
      <c r="T84" s="78"/>
      <c r="U84" s="7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0</v>
      </c>
      <c r="J85" s="11">
        <v>6489</v>
      </c>
      <c r="K85" s="58" t="s">
        <v>1121</v>
      </c>
      <c r="L85" s="8">
        <f>I85/J85*100000</f>
        <v>0</v>
      </c>
      <c r="M85" s="7" t="str">
        <f>IF(L85=0,"Silencioso",IF(AND(L85&gt;0,L85&lt;100),"Baixa",IF(AND(L85&gt;=100,L85&lt;300),"Média",IF(AND(L85&gt;=300,L85&lt;500),"Alta",IF(L85&gt;=500,"Muito Alta","Avaliar")))))</f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78"/>
      <c r="T85" s="78"/>
      <c r="U85" s="7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0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0</v>
      </c>
      <c r="J86" s="11">
        <v>4190</v>
      </c>
      <c r="K86" s="58" t="s">
        <v>1121</v>
      </c>
      <c r="L86" s="8">
        <f>I86/J86*100000</f>
        <v>0</v>
      </c>
      <c r="M86" s="7" t="str">
        <f>IF(L86=0,"Silencioso",IF(AND(L86&gt;0,L86&lt;100),"Baixa",IF(AND(L86&gt;=100,L86&lt;300),"Média",IF(AND(L86&gt;=300,L86&lt;500),"Alta",IF(L86&gt;=500,"Muito Alta","Avaliar")))))</f>
        <v>Silencioso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13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13</v>
      </c>
      <c r="J87" s="11">
        <v>6031</v>
      </c>
      <c r="K87" s="58" t="s">
        <v>1121</v>
      </c>
      <c r="L87" s="8">
        <f>I87/J87*100000</f>
        <v>215.55297628917262</v>
      </c>
      <c r="M87" s="7" t="str">
        <f>IF(L87=0,"Silencioso",IF(AND(L87&gt;0,L87&lt;100),"Baixa",IF(AND(L87&gt;=100,L87&lt;300),"Média",IF(AND(L87&gt;=300,L87&lt;500),"Alta",IF(L87&gt;=500,"Muito Alta","Avaliar")))))</f>
        <v>Média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78"/>
      <c r="T87" s="78"/>
      <c r="U87" s="7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2</v>
      </c>
      <c r="G88" s="12">
        <f>VLOOKUP($A88,Chik!$1:$1048576,10,FALSE)</f>
        <v>0</v>
      </c>
      <c r="H88" s="12">
        <f>VLOOKUP($A88,zika!$1:$1048576,10,FALSE)</f>
        <v>0</v>
      </c>
      <c r="I88" s="12">
        <f>H88+F88+G88</f>
        <v>2</v>
      </c>
      <c r="J88" s="11">
        <v>15010</v>
      </c>
      <c r="K88" s="58" t="s">
        <v>1121</v>
      </c>
      <c r="L88" s="8">
        <f>I88/J88*100000</f>
        <v>13.324450366422385</v>
      </c>
      <c r="M88" s="7" t="str">
        <f>IF(L88=0,"Silencioso",IF(AND(L88&gt;0,L88&lt;100),"Baixa",IF(AND(L88&gt;=100,L88&lt;300),"Média",IF(AND(L88&gt;=300,L88&lt;500),"Alta",IF(L88&gt;=500,"Muito Alta","Avaliar")))))</f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78"/>
      <c r="T88" s="78"/>
      <c r="U88" s="7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0</v>
      </c>
      <c r="J89" s="11">
        <v>10558</v>
      </c>
      <c r="K89" s="58" t="s">
        <v>1121</v>
      </c>
      <c r="L89" s="8">
        <f>I89/J89*100000</f>
        <v>0</v>
      </c>
      <c r="M89" s="7" t="str">
        <f>IF(L89=0,"Silencioso",IF(AND(L89&gt;0,L89&lt;100),"Baixa",IF(AND(L89&gt;=100,L89&lt;300),"Média",IF(AND(L89&gt;=300,L89&lt;500),"Alta",IF(L89&gt;=500,"Muito Alta","Avaliar")))))</f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0</v>
      </c>
      <c r="J90" s="11">
        <v>17598</v>
      </c>
      <c r="K90" s="58" t="s">
        <v>1121</v>
      </c>
      <c r="L90" s="8">
        <f>I90/J90*100000</f>
        <v>0</v>
      </c>
      <c r="M90" s="7" t="str">
        <f>IF(L90=0,"Silencioso",IF(AND(L90&gt;0,L90&lt;100),"Baixa",IF(AND(L90&gt;=100,L90&lt;300),"Média",IF(AND(L90&gt;=300,L90&lt;500),"Alta",IF(L90&gt;=500,"Muito Alta","Avaliar")))))</f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1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1</v>
      </c>
      <c r="J91" s="11">
        <v>6876</v>
      </c>
      <c r="K91" s="58" t="s">
        <v>1121</v>
      </c>
      <c r="L91" s="8">
        <f>I91/J91*100000</f>
        <v>14.543339150668993</v>
      </c>
      <c r="M91" s="7" t="str">
        <f>IF(L91=0,"Silencioso",IF(AND(L91&gt;0,L91&lt;100),"Baixa",IF(AND(L91&gt;=100,L91&lt;300),"Média",IF(AND(L91&gt;=300,L91&lt;500),"Alta",IF(L91&gt;=500,"Muito Alta","Avaliar")))))</f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5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5</v>
      </c>
      <c r="J92" s="11">
        <v>5544</v>
      </c>
      <c r="K92" s="58" t="s">
        <v>1121</v>
      </c>
      <c r="L92" s="8">
        <f>I92/J92*100000</f>
        <v>90.187590187590189</v>
      </c>
      <c r="M92" s="7" t="str">
        <f>IF(L92=0,"Silencioso",IF(AND(L92&gt;0,L92&lt;100),"Baixa",IF(AND(L92&gt;=100,L92&lt;300),"Média",IF(AND(L92&gt;=300,L92&lt;500),"Alta",IF(L92&gt;=500,"Muito Alta","Avaliar")))))</f>
        <v>Baixa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0</v>
      </c>
      <c r="J93" s="11">
        <v>11088</v>
      </c>
      <c r="K93" s="58" t="s">
        <v>1121</v>
      </c>
      <c r="L93" s="8">
        <f>I93/J93*100000</f>
        <v>0</v>
      </c>
      <c r="M93" s="7" t="str">
        <f>IF(L93=0,"Silencioso",IF(AND(L93&gt;0,L93&lt;100),"Baixa",IF(AND(L93&gt;=100,L93&lt;300),"Média",IF(AND(L93&gt;=300,L93&lt;500),"Alta",IF(L93&gt;=500,"Muito Alta","Avaliar")))))</f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78"/>
      <c r="T93" s="78"/>
      <c r="U93" s="7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0</v>
      </c>
      <c r="J94" s="11">
        <v>19202</v>
      </c>
      <c r="K94" s="58" t="s">
        <v>1121</v>
      </c>
      <c r="L94" s="8">
        <f>I94/J94*100000</f>
        <v>0</v>
      </c>
      <c r="M94" s="7" t="str">
        <f>IF(L94=0,"Silencioso",IF(AND(L94&gt;0,L94&lt;100),"Baixa",IF(AND(L94&gt;=100,L94&lt;300),"Média",IF(AND(L94&gt;=300,L94&lt;500),"Alta",IF(L94&gt;=500,"Muito Alta","Avaliar")))))</f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78"/>
      <c r="T94" s="78"/>
      <c r="U94" s="7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0</v>
      </c>
      <c r="J95" s="11">
        <v>14995</v>
      </c>
      <c r="K95" s="58" t="s">
        <v>1121</v>
      </c>
      <c r="L95" s="8">
        <f>I95/J95*100000</f>
        <v>0</v>
      </c>
      <c r="M95" s="7" t="str">
        <f>IF(L95=0,"Silencioso",IF(AND(L95&gt;0,L95&lt;100),"Baixa",IF(AND(L95&gt;=100,L95&lt;300),"Média",IF(AND(L95&gt;=300,L95&lt;500),"Alta",IF(L95&gt;=500,"Muito Alta","Avaliar")))))</f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78"/>
      <c r="T95" s="78"/>
      <c r="U95" s="7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0</v>
      </c>
      <c r="J96" s="11">
        <v>6350</v>
      </c>
      <c r="K96" s="58" t="s">
        <v>1121</v>
      </c>
      <c r="L96" s="8">
        <f>I96/J96*100000</f>
        <v>0</v>
      </c>
      <c r="M96" s="7" t="str">
        <f>IF(L96=0,"Silencioso",IF(AND(L96&gt;0,L96&lt;100),"Baixa",IF(AND(L96&gt;=100,L96&lt;300),"Média",IF(AND(L96&gt;=300,L96&lt;500),"Alta",IF(L96&gt;=500,"Muito Alta","Avaliar")))))</f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78"/>
      <c r="T96" s="78"/>
      <c r="U96" s="78"/>
    </row>
    <row r="97" spans="1:21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0</v>
      </c>
      <c r="J97" s="11">
        <v>4374</v>
      </c>
      <c r="K97" s="58" t="s">
        <v>1121</v>
      </c>
      <c r="L97" s="8">
        <f>I97/J97*100000</f>
        <v>0</v>
      </c>
      <c r="M97" s="7" t="str">
        <f>IF(L97=0,"Silencioso",IF(AND(L97&gt;0,L97&lt;100),"Baixa",IF(AND(L97&gt;=100,L97&lt;300),"Média",IF(AND(L97&gt;=300,L97&lt;500),"Alta",IF(L97&gt;=500,"Muito Alta","Avaliar")))))</f>
        <v>Silencioso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78"/>
      <c r="T97" s="78"/>
      <c r="U97" s="78"/>
    </row>
    <row r="98" spans="1:21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0</v>
      </c>
      <c r="J98" s="11">
        <v>16321</v>
      </c>
      <c r="K98" s="58" t="s">
        <v>1121</v>
      </c>
      <c r="L98" s="8">
        <f>I98/J98*100000</f>
        <v>0</v>
      </c>
      <c r="M98" s="7" t="str">
        <f>IF(L98=0,"Silencioso",IF(AND(L98&gt;0,L98&lt;100),"Baixa",IF(AND(L98&gt;=100,L98&lt;300),"Média",IF(AND(L98&gt;=300,L98&lt;500),"Alta",IF(L98&gt;=500,"Muito Alta","Avaliar")))))</f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21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0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0</v>
      </c>
      <c r="J99" s="11">
        <v>32288</v>
      </c>
      <c r="K99" s="58" t="s">
        <v>1122</v>
      </c>
      <c r="L99" s="8">
        <f>I99/J99*100000</f>
        <v>0</v>
      </c>
      <c r="M99" s="7" t="str">
        <f>IF(L99=0,"Silencioso",IF(AND(L99&gt;0,L99&lt;100),"Baixa",IF(AND(L99&gt;=100,L99&lt;300),"Média",IF(AND(L99&gt;=300,L99&lt;500),"Alta",IF(L99&gt;=500,"Muito Alta","Avaliar")))))</f>
        <v>Silencioso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78"/>
      <c r="T99" s="78"/>
      <c r="U99" s="78"/>
    </row>
    <row r="100" spans="1:21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0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0</v>
      </c>
      <c r="J100" s="11">
        <v>14508</v>
      </c>
      <c r="K100" s="58" t="s">
        <v>1121</v>
      </c>
      <c r="L100" s="8">
        <f>I100/J100*100000</f>
        <v>0</v>
      </c>
      <c r="M100" s="7" t="str">
        <f>IF(L100=0,"Silencioso",IF(AND(L100&gt;0,L100&lt;100),"Baixa",IF(AND(L100&gt;=100,L100&lt;300),"Média",IF(AND(L100&gt;=300,L100&lt;500),"Alta",IF(L100&gt;=500,"Muito Alta","Avaliar")))))</f>
        <v>Silencioso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21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3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3</v>
      </c>
      <c r="J101" s="11">
        <v>4835</v>
      </c>
      <c r="K101" s="58" t="s">
        <v>1121</v>
      </c>
      <c r="L101" s="8">
        <f>I101/J101*100000</f>
        <v>62.047569803516026</v>
      </c>
      <c r="M101" s="7" t="str">
        <f>IF(L101=0,"Silencioso",IF(AND(L101&gt;0,L101&lt;100),"Baixa",IF(AND(L101&gt;=100,L101&lt;300),"Média",IF(AND(L101&gt;=300,L101&lt;500),"Alta",IF(L101&gt;=500,"Muito Alta","Avaliar")))))</f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21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29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29</v>
      </c>
      <c r="J102" s="11">
        <v>39520</v>
      </c>
      <c r="K102" s="58" t="s">
        <v>1122</v>
      </c>
      <c r="L102" s="8">
        <f>I102/J102*100000</f>
        <v>73.380566801619437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21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0</v>
      </c>
      <c r="J103" s="11">
        <v>11010</v>
      </c>
      <c r="K103" s="58" t="s">
        <v>1121</v>
      </c>
      <c r="L103" s="8">
        <f>I103/J103*100000</f>
        <v>0</v>
      </c>
      <c r="M103" s="7" t="str">
        <f>IF(L103=0,"Silencioso",IF(AND(L103&gt;0,L103&lt;100),"Baixa",IF(AND(L103&gt;=100,L103&lt;300),"Média",IF(AND(L103&gt;=300,L103&lt;500),"Alta",IF(L103&gt;=500,"Muito Alta","Avaliar")))))</f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78"/>
      <c r="T103" s="78"/>
      <c r="U103" s="78"/>
    </row>
    <row r="104" spans="1:21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0</v>
      </c>
      <c r="J104" s="11">
        <v>10377</v>
      </c>
      <c r="K104" s="58" t="s">
        <v>1121</v>
      </c>
      <c r="L104" s="8">
        <f>I104/J104*100000</f>
        <v>0</v>
      </c>
      <c r="M104" s="7" t="str">
        <f>IF(L104=0,"Silencioso",IF(AND(L104&gt;0,L104&lt;100),"Baixa",IF(AND(L104&gt;=100,L104&lt;300),"Média",IF(AND(L104&gt;=300,L104&lt;500),"Alta",IF(L104&gt;=500,"Muito Alta","Avaliar")))))</f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21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1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1</v>
      </c>
      <c r="J105" s="11">
        <v>4074</v>
      </c>
      <c r="K105" s="58" t="s">
        <v>1121</v>
      </c>
      <c r="L105" s="8">
        <f>I105/J105*100000</f>
        <v>24.545900834560626</v>
      </c>
      <c r="M105" s="7" t="str">
        <f>IF(L105=0,"Silencioso",IF(AND(L105&gt;0,L105&lt;100),"Baixa",IF(AND(L105&gt;=100,L105&lt;300),"Média",IF(AND(L105&gt;=300,L105&lt;500),"Alta",IF(L105&gt;=500,"Muito Alta","Avaliar")))))</f>
        <v>Baixa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78"/>
      <c r="T105" s="78"/>
      <c r="U105" s="78"/>
    </row>
    <row r="106" spans="1:21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17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17</v>
      </c>
      <c r="J106" s="11">
        <v>24663</v>
      </c>
      <c r="K106" s="58" t="s">
        <v>1121</v>
      </c>
      <c r="L106" s="8">
        <f>I106/J106*100000</f>
        <v>68.929165146170376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21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2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2</v>
      </c>
      <c r="J107" s="11">
        <v>27988</v>
      </c>
      <c r="K107" s="58" t="s">
        <v>1122</v>
      </c>
      <c r="L107" s="8">
        <f>I107/J107*100000</f>
        <v>7.1459196798627982</v>
      </c>
      <c r="M107" s="7" t="str">
        <f>IF(L107=0,"Silencioso",IF(AND(L107&gt;0,L107&lt;100),"Baixa",IF(AND(L107&gt;=100,L107&lt;300),"Média",IF(AND(L107&gt;=300,L107&lt;500),"Alta",IF(L107&gt;=500,"Muito Alta","Avaliar")))))</f>
        <v>Baixa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78"/>
      <c r="T107" s="78"/>
      <c r="U107" s="78"/>
    </row>
    <row r="108" spans="1:21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10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10</v>
      </c>
      <c r="J108" s="11">
        <v>6909</v>
      </c>
      <c r="K108" s="58" t="s">
        <v>1121</v>
      </c>
      <c r="L108" s="8">
        <f>I108/J108*100000</f>
        <v>144.73874656245476</v>
      </c>
      <c r="M108" s="7" t="str">
        <f>IF(L108=0,"Silencioso",IF(AND(L108&gt;0,L108&lt;100),"Baixa",IF(AND(L108&gt;=100,L108&lt;300),"Média",IF(AND(L108&gt;=300,L108&lt;500),"Alta",IF(L108&gt;=500,"Muito Alta","Avaliar")))))</f>
        <v>Média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21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0</v>
      </c>
      <c r="J109" s="11">
        <v>14075</v>
      </c>
      <c r="K109" s="58" t="s">
        <v>1121</v>
      </c>
      <c r="L109" s="8">
        <f>I109/J109*100000</f>
        <v>0</v>
      </c>
      <c r="M109" s="7" t="str">
        <f>IF(L109=0,"Silencioso",IF(AND(L109&gt;0,L109&lt;100),"Baixa",IF(AND(L109&gt;=100,L109&lt;300),"Média",IF(AND(L109&gt;=300,L109&lt;500),"Alta",IF(L109&gt;=500,"Muito Alta","Avaliar")))))</f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21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10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10</v>
      </c>
      <c r="J110" s="11">
        <v>3616</v>
      </c>
      <c r="K110" s="58" t="s">
        <v>1121</v>
      </c>
      <c r="L110" s="8">
        <f>I110/J110*100000</f>
        <v>276.54867256637169</v>
      </c>
      <c r="M110" s="7" t="str">
        <f>IF(L110=0,"Silencioso",IF(AND(L110&gt;0,L110&lt;100),"Baixa",IF(AND(L110&gt;=100,L110&lt;300),"Média",IF(AND(L110&gt;=300,L110&lt;500),"Alta",IF(L110&gt;=500,"Muito Alta","Avaliar")))))</f>
        <v>Média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21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0</v>
      </c>
      <c r="J111" s="11">
        <v>11514</v>
      </c>
      <c r="K111" s="58" t="s">
        <v>1121</v>
      </c>
      <c r="L111" s="8">
        <f>I111/J111*100000</f>
        <v>0</v>
      </c>
      <c r="M111" s="7" t="str">
        <f>IF(L111=0,"Silencioso",IF(AND(L111&gt;0,L111&lt;100),"Baixa",IF(AND(L111&gt;=100,L111&lt;300),"Média",IF(AND(L111&gt;=300,L111&lt;500),"Alta",IF(L111&gt;=500,"Muito Alta","Avaliar")))))</f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78"/>
      <c r="T111" s="78"/>
      <c r="U111" s="78"/>
    </row>
    <row r="112" spans="1:21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6</v>
      </c>
      <c r="G112" s="12">
        <f>VLOOKUP($A112,Chik!$1:$1048576,10,FALSE)</f>
        <v>0</v>
      </c>
      <c r="H112" s="12">
        <f>VLOOKUP($A112,zika!$1:$1048576,10,FALSE)</f>
        <v>0</v>
      </c>
      <c r="I112" s="12">
        <f>H112+F112+G112</f>
        <v>6</v>
      </c>
      <c r="J112" s="11">
        <v>9382</v>
      </c>
      <c r="K112" s="58" t="s">
        <v>1121</v>
      </c>
      <c r="L112" s="8">
        <f>I112/J112*100000</f>
        <v>63.95224898742272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21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3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3</v>
      </c>
      <c r="J113" s="11">
        <v>2677</v>
      </c>
      <c r="K113" s="58" t="s">
        <v>1121</v>
      </c>
      <c r="L113" s="8">
        <f>I113/J113*100000</f>
        <v>112.06574523720583</v>
      </c>
      <c r="M113" s="7" t="str">
        <f>IF(L113=0,"Silencioso",IF(AND(L113&gt;0,L113&lt;100),"Baixa",IF(AND(L113&gt;=100,L113&lt;300),"Média",IF(AND(L113&gt;=300,L113&lt;500),"Alta",IF(L113&gt;=500,"Muito Alta","Avaliar")))))</f>
        <v>Média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78"/>
      <c r="T113" s="78"/>
      <c r="U113" s="78"/>
    </row>
    <row r="114" spans="1:21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16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16</v>
      </c>
      <c r="J114" s="11">
        <v>11495</v>
      </c>
      <c r="K114" s="58" t="s">
        <v>1121</v>
      </c>
      <c r="L114" s="8">
        <f>I114/J114*100000</f>
        <v>139.19095258808179</v>
      </c>
      <c r="M114" s="7" t="str">
        <f>IF(L114=0,"Silencioso",IF(AND(L114&gt;0,L114&lt;100),"Baixa",IF(AND(L114&gt;=100,L114&lt;300),"Média",IF(AND(L114&gt;=300,L114&lt;500),"Alta",IF(L114&gt;=500,"Muito Alta","Avaliar")))))</f>
        <v>Média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21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68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68</v>
      </c>
      <c r="J115" s="11">
        <v>44377</v>
      </c>
      <c r="K115" s="58" t="s">
        <v>1122</v>
      </c>
      <c r="L115" s="8">
        <f>I115/J115*100000</f>
        <v>153.23253036482865</v>
      </c>
      <c r="M115" s="7" t="str">
        <f>IF(L115=0,"Silencioso",IF(AND(L115&gt;0,L115&lt;100),"Baixa",IF(AND(L115&gt;=100,L115&lt;300),"Média",IF(AND(L115&gt;=300,L115&lt;500),"Alta",IF(L115&gt;=500,"Muito Alta","Avaliar")))))</f>
        <v>Média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78"/>
      <c r="T115" s="78"/>
      <c r="U115" s="78"/>
    </row>
    <row r="116" spans="1:21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0</v>
      </c>
      <c r="J116" s="11">
        <v>5450</v>
      </c>
      <c r="K116" s="58" t="s">
        <v>1121</v>
      </c>
      <c r="L116" s="8">
        <f>I116/J116*100000</f>
        <v>0</v>
      </c>
      <c r="M116" s="7" t="str">
        <f>IF(L116=0,"Silencioso",IF(AND(L116&gt;0,L116&lt;100),"Baixa",IF(AND(L116&gt;=100,L116&lt;300),"Média",IF(AND(L116&gt;=300,L116&lt;500),"Alta",IF(L116&gt;=500,"Muito Alta","Avaliar")))))</f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78"/>
      <c r="T116" s="78"/>
      <c r="U116" s="78"/>
    </row>
    <row r="117" spans="1:21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0</v>
      </c>
      <c r="J117" s="11">
        <v>4002</v>
      </c>
      <c r="K117" s="58" t="s">
        <v>1121</v>
      </c>
      <c r="L117" s="8">
        <f>I117/J117*100000</f>
        <v>0</v>
      </c>
      <c r="M117" s="7" t="str">
        <f>IF(L117=0,"Silencioso",IF(AND(L117&gt;0,L117&lt;100),"Baixa",IF(AND(L117&gt;=100,L117&lt;300),"Média",IF(AND(L117&gt;=300,L117&lt;500),"Alta",IF(L117&gt;=500,"Muito Alta","Avaliar")))))</f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21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0</v>
      </c>
      <c r="J118" s="11">
        <v>14417</v>
      </c>
      <c r="K118" s="58" t="s">
        <v>1121</v>
      </c>
      <c r="L118" s="8">
        <f>I118/J118*100000</f>
        <v>0</v>
      </c>
      <c r="M118" s="7" t="str">
        <f>IF(L118=0,"Silencioso",IF(AND(L118&gt;0,L118&lt;100),"Baixa",IF(AND(L118&gt;=100,L118&lt;300),"Média",IF(AND(L118&gt;=300,L118&lt;500),"Alta",IF(L118&gt;=500,"Muito Alta","Avaliar")))))</f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21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0</v>
      </c>
      <c r="J119" s="11">
        <v>2934</v>
      </c>
      <c r="K119" s="58" t="s">
        <v>1121</v>
      </c>
      <c r="L119" s="8">
        <f>I119/J119*100000</f>
        <v>0</v>
      </c>
      <c r="M119" s="7" t="str">
        <f>IF(L119=0,"Silencioso",IF(AND(L119&gt;0,L119&lt;100),"Baixa",IF(AND(L119&gt;=100,L119&lt;300),"Média",IF(AND(L119&gt;=300,L119&lt;500),"Alta",IF(L119&gt;=500,"Muito Alta","Avaliar")))))</f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78"/>
      <c r="T119" s="78"/>
      <c r="U119" s="78"/>
    </row>
    <row r="120" spans="1:21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0</v>
      </c>
      <c r="J120" s="11">
        <v>21738</v>
      </c>
      <c r="K120" s="58" t="s">
        <v>1121</v>
      </c>
      <c r="L120" s="8">
        <f>I120/J120*100000</f>
        <v>0</v>
      </c>
      <c r="M120" s="7" t="str">
        <f>IF(L120=0,"Silencioso",IF(AND(L120&gt;0,L120&lt;100),"Baixa",IF(AND(L120&gt;=100,L120&lt;300),"Média",IF(AND(L120&gt;=300,L120&lt;500),"Alta",IF(L120&gt;=500,"Muito Alta","Avaliar")))))</f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78"/>
      <c r="T120" s="78"/>
      <c r="U120" s="78"/>
    </row>
    <row r="121" spans="1:21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0</v>
      </c>
      <c r="J121" s="11">
        <v>29278</v>
      </c>
      <c r="K121" s="58" t="s">
        <v>1122</v>
      </c>
      <c r="L121" s="8">
        <f>I121/J121*100000</f>
        <v>0</v>
      </c>
      <c r="M121" s="7" t="str">
        <f>IF(L121=0,"Silencioso",IF(AND(L121&gt;0,L121&lt;100),"Baixa",IF(AND(L121&gt;=100,L121&lt;300),"Média",IF(AND(L121&gt;=300,L121&lt;500),"Alta",IF(L121&gt;=500,"Muito Alta","Avaliar")))))</f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78"/>
      <c r="T121" s="78"/>
      <c r="U121" s="78"/>
    </row>
    <row r="122" spans="1:21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0</v>
      </c>
      <c r="J122" s="11">
        <v>12816</v>
      </c>
      <c r="K122" s="58" t="s">
        <v>1121</v>
      </c>
      <c r="L122" s="8">
        <f>I122/J122*100000</f>
        <v>0</v>
      </c>
      <c r="M122" s="7" t="str">
        <f>IF(L122=0,"Silencioso",IF(AND(L122&gt;0,L122&lt;100),"Baixa",IF(AND(L122&gt;=100,L122&lt;300),"Média",IF(AND(L122&gt;=300,L122&lt;500),"Alta",IF(L122&gt;=500,"Muito Alta","Avaliar")))))</f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78"/>
      <c r="T122" s="78"/>
      <c r="U122" s="78"/>
    </row>
    <row r="123" spans="1:21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4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4</v>
      </c>
      <c r="J123" s="11">
        <v>3711</v>
      </c>
      <c r="K123" s="58" t="s">
        <v>1121</v>
      </c>
      <c r="L123" s="8">
        <f>I123/J123*100000</f>
        <v>107.78765831312315</v>
      </c>
      <c r="M123" s="7" t="str">
        <f>IF(L123=0,"Silencioso",IF(AND(L123&gt;0,L123&lt;100),"Baixa",IF(AND(L123&gt;=100,L123&lt;300),"Média",IF(AND(L123&gt;=300,L123&lt;500),"Alta",IF(L123&gt;=500,"Muito Alta","Avaliar")))))</f>
        <v>Média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78"/>
      <c r="T123" s="78"/>
      <c r="U123" s="78"/>
    </row>
    <row r="124" spans="1:21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5</v>
      </c>
      <c r="G124" s="12">
        <f>VLOOKUP($A124,Chik!$1:$1048576,10,FALSE)</f>
        <v>0</v>
      </c>
      <c r="H124" s="12">
        <f>VLOOKUP($A124,zika!$1:$1048576,10,FALSE)</f>
        <v>0</v>
      </c>
      <c r="I124" s="12">
        <f>H124+F124+G124</f>
        <v>5</v>
      </c>
      <c r="J124" s="11">
        <v>16565</v>
      </c>
      <c r="K124" s="58" t="s">
        <v>1121</v>
      </c>
      <c r="L124" s="8">
        <f>I124/J124*100000</f>
        <v>30.184123151222455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21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1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1</v>
      </c>
      <c r="J125" s="11">
        <v>21056</v>
      </c>
      <c r="K125" s="58" t="s">
        <v>1121</v>
      </c>
      <c r="L125" s="8">
        <f>I125/J125*100000</f>
        <v>4.7492401215805469</v>
      </c>
      <c r="M125" s="7" t="str">
        <f>IF(L125=0,"Silencioso",IF(AND(L125&gt;0,L125&lt;100),"Baixa",IF(AND(L125&gt;=100,L125&lt;300),"Média",IF(AND(L125&gt;=300,L125&lt;500),"Alta",IF(L125&gt;=500,"Muito Alta","Avaliar")))))</f>
        <v>Baixa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78"/>
      <c r="T125" s="78"/>
      <c r="U125" s="78"/>
    </row>
    <row r="126" spans="1:21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3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3</v>
      </c>
      <c r="J126" s="11">
        <v>19738</v>
      </c>
      <c r="K126" s="58" t="s">
        <v>1121</v>
      </c>
      <c r="L126" s="8">
        <f>I126/J126*100000</f>
        <v>15.19910831897862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21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14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14</v>
      </c>
      <c r="J127" s="11">
        <v>3810</v>
      </c>
      <c r="K127" s="58" t="s">
        <v>1121</v>
      </c>
      <c r="L127" s="8">
        <f>I127/J127*100000</f>
        <v>367.45406824146983</v>
      </c>
      <c r="M127" s="7" t="str">
        <f>IF(L127=0,"Silencioso",IF(AND(L127&gt;0,L127&lt;100),"Baixa",IF(AND(L127&gt;=100,L127&lt;300),"Média",IF(AND(L127&gt;=300,L127&lt;500),"Alta",IF(L127&gt;=500,"Muito Alta","Avaliar")))))</f>
        <v>Alta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10"/>
      <c r="T127" s="10"/>
      <c r="U127" s="10"/>
    </row>
    <row r="128" spans="1:21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148</v>
      </c>
      <c r="G128" s="12">
        <f>VLOOKUP($A128,Chik!$1:$1048576,10,FALSE)</f>
        <v>0</v>
      </c>
      <c r="H128" s="12">
        <f>VLOOKUP($A128,zika!$1:$1048576,10,FALSE)</f>
        <v>0</v>
      </c>
      <c r="I128" s="12">
        <f>H128+F128+G128</f>
        <v>148</v>
      </c>
      <c r="J128" s="11">
        <v>53866</v>
      </c>
      <c r="K128" s="58" t="s">
        <v>1122</v>
      </c>
      <c r="L128" s="8">
        <f>I128/J128*100000</f>
        <v>274.75587569153083</v>
      </c>
      <c r="M128" s="7" t="str">
        <f>IF(L128=0,"Silencioso",IF(AND(L128&gt;0,L128&lt;100),"Baixa",IF(AND(L128&gt;=100,L128&lt;300),"Média",IF(AND(L128&gt;=300,L128&lt;500),"Alta",IF(L128&gt;=500,"Muito Alta","Avaliar")))))</f>
        <v>Média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10"/>
      <c r="T128" s="10"/>
      <c r="U128" s="10"/>
    </row>
    <row r="129" spans="1:21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0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0</v>
      </c>
      <c r="J129" s="11">
        <v>11658</v>
      </c>
      <c r="K129" s="58" t="s">
        <v>1121</v>
      </c>
      <c r="L129" s="8">
        <f>I129/J129*100000</f>
        <v>0</v>
      </c>
      <c r="M129" s="7" t="str">
        <f>IF(L129=0,"Silencioso",IF(AND(L129&gt;0,L129&lt;100),"Baixa",IF(AND(L129&gt;=100,L129&lt;300),"Média",IF(AND(L129&gt;=300,L129&lt;500),"Alta",IF(L129&gt;=500,"Muito Alta","Avaliar")))))</f>
        <v>Silencioso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78"/>
      <c r="T129" s="78"/>
      <c r="U129" s="78"/>
    </row>
    <row r="130" spans="1:21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9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9</v>
      </c>
      <c r="J130" s="11">
        <v>8029</v>
      </c>
      <c r="K130" s="58" t="s">
        <v>1121</v>
      </c>
      <c r="L130" s="8">
        <f>I130/J130*100000</f>
        <v>112.09366048075726</v>
      </c>
      <c r="M130" s="7" t="str">
        <f>IF(L130=0,"Silencioso",IF(AND(L130&gt;0,L130&lt;100),"Baixa",IF(AND(L130&gt;=100,L130&lt;300),"Média",IF(AND(L130&gt;=300,L130&lt;500),"Alta",IF(L130&gt;=500,"Muito Alta","Avaliar")))))</f>
        <v>Média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78"/>
      <c r="T130" s="78"/>
      <c r="U130" s="78"/>
    </row>
    <row r="131" spans="1:21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1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1</v>
      </c>
      <c r="J131" s="11">
        <v>15356</v>
      </c>
      <c r="K131" s="58" t="s">
        <v>1121</v>
      </c>
      <c r="L131" s="8">
        <f>I131/J131*100000</f>
        <v>6.5121125293045061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21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0</v>
      </c>
      <c r="G132" s="12">
        <f>VLOOKUP($A132,Chik!$1:$1048576,10,FALSE)</f>
        <v>0</v>
      </c>
      <c r="H132" s="12">
        <f>VLOOKUP($A132,zika!$1:$1048576,10,FALSE)</f>
        <v>1</v>
      </c>
      <c r="I132" s="12">
        <f>H132+F132+G132</f>
        <v>1</v>
      </c>
      <c r="J132" s="11">
        <v>28703</v>
      </c>
      <c r="K132" s="58" t="s">
        <v>1122</v>
      </c>
      <c r="L132" s="8">
        <f>I132/J132*100000</f>
        <v>3.4839563808661116</v>
      </c>
      <c r="M132" s="7" t="str">
        <f>IF(L132=0,"Silencioso",IF(AND(L132&gt;0,L132&lt;100),"Baixa",IF(AND(L132&gt;=100,L132&lt;300),"Média",IF(AND(L132&gt;=300,L132&lt;500),"Alta",IF(L132&gt;=500,"Muito Alta","Avaliar")))))</f>
        <v>Baixa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21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20</v>
      </c>
      <c r="G133" s="12">
        <f>VLOOKUP($A133,Chik!$1:$1048576,10,FALSE)</f>
        <v>1</v>
      </c>
      <c r="H133" s="12">
        <f>VLOOKUP($A133,zika!$1:$1048576,10,FALSE)</f>
        <v>0</v>
      </c>
      <c r="I133" s="12">
        <f>H133+F133+G133</f>
        <v>21</v>
      </c>
      <c r="J133" s="11">
        <v>5612</v>
      </c>
      <c r="K133" s="58" t="s">
        <v>1121</v>
      </c>
      <c r="L133" s="8">
        <f>I133/J133*100000</f>
        <v>374.19814682822528</v>
      </c>
      <c r="M133" s="7" t="str">
        <f>IF(L133=0,"Silencioso",IF(AND(L133&gt;0,L133&lt;100),"Baixa",IF(AND(L133&gt;=100,L133&lt;300),"Média",IF(AND(L133&gt;=300,L133&lt;500),"Alta",IF(L133&gt;=500,"Muito Alta","Avaliar")))))</f>
        <v>Alta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21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0</v>
      </c>
      <c r="J134" s="11">
        <v>4579</v>
      </c>
      <c r="K134" s="58" t="s">
        <v>1121</v>
      </c>
      <c r="L134" s="8">
        <f>I134/J134*100000</f>
        <v>0</v>
      </c>
      <c r="M134" s="7" t="str">
        <f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21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16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16</v>
      </c>
      <c r="J135" s="11">
        <v>12025</v>
      </c>
      <c r="K135" s="58" t="s">
        <v>1121</v>
      </c>
      <c r="L135" s="8">
        <f>I135/J135*100000</f>
        <v>133.05613305613306</v>
      </c>
      <c r="M135" s="7" t="str">
        <f>IF(L135=0,"Silencioso",IF(AND(L135&gt;0,L135&lt;100),"Baixa",IF(AND(L135&gt;=100,L135&lt;300),"Média",IF(AND(L135&gt;=300,L135&lt;500),"Alta",IF(L135&gt;=500,"Muito Alta","Avaliar")))))</f>
        <v>Média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78"/>
      <c r="T135" s="78"/>
      <c r="U135" s="78"/>
    </row>
    <row r="136" spans="1:21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7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7</v>
      </c>
      <c r="J136" s="11">
        <v>14883</v>
      </c>
      <c r="K136" s="58" t="s">
        <v>1121</v>
      </c>
      <c r="L136" s="8">
        <f>I136/J136*100000</f>
        <v>47.033528186521536</v>
      </c>
      <c r="M136" s="7" t="str">
        <f>IF(L136=0,"Silencioso",IF(AND(L136&gt;0,L136&lt;100),"Baixa",IF(AND(L136&gt;=100,L136&lt;300),"Média",IF(AND(L136&gt;=300,L136&lt;500),"Alta",IF(L136&gt;=500,"Muito Alta","Avaliar")))))</f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21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10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10</v>
      </c>
      <c r="J137" s="11">
        <v>4498</v>
      </c>
      <c r="K137" s="58" t="s">
        <v>1121</v>
      </c>
      <c r="L137" s="8">
        <f>I137/J137*100000</f>
        <v>222.32103156958647</v>
      </c>
      <c r="M137" s="7" t="str">
        <f>IF(L137=0,"Silencioso",IF(AND(L137&gt;0,L137&lt;100),"Baixa",IF(AND(L137&gt;=100,L137&lt;300),"Média",IF(AND(L137&gt;=300,L137&lt;500),"Alta",IF(L137&gt;=500,"Muito Alta","Avaliar")))))</f>
        <v>Média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78"/>
      <c r="T137" s="78"/>
      <c r="U137" s="78"/>
    </row>
    <row r="138" spans="1:21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1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1</v>
      </c>
      <c r="J138" s="11">
        <v>5424</v>
      </c>
      <c r="K138" s="58" t="s">
        <v>1121</v>
      </c>
      <c r="L138" s="8">
        <f>I138/J138*100000</f>
        <v>18.436578171091444</v>
      </c>
      <c r="M138" s="7" t="str">
        <f>IF(L138=0,"Silencioso",IF(AND(L138&gt;0,L138&lt;100),"Baixa",IF(AND(L138&gt;=100,L138&lt;300),"Média",IF(AND(L138&gt;=300,L138&lt;500),"Alta",IF(L138&gt;=500,"Muito Alta","Avaliar")))))</f>
        <v>Baixa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78"/>
      <c r="T138" s="78"/>
      <c r="U138" s="78"/>
    </row>
    <row r="139" spans="1:21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0</v>
      </c>
      <c r="J139" s="11">
        <v>4673</v>
      </c>
      <c r="K139" s="58" t="s">
        <v>1121</v>
      </c>
      <c r="L139" s="8">
        <f>I139/J139*100000</f>
        <v>0</v>
      </c>
      <c r="M139" s="7" t="str">
        <f>IF(L139=0,"Silencioso",IF(AND(L139&gt;0,L139&lt;100),"Baixa",IF(AND(L139&gt;=100,L139&lt;300),"Média",IF(AND(L139&gt;=300,L139&lt;500),"Alta",IF(L139&gt;=500,"Muito Alta","Avaliar")))))</f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21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3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3</v>
      </c>
      <c r="J140" s="11">
        <v>37856</v>
      </c>
      <c r="K140" s="58" t="s">
        <v>1122</v>
      </c>
      <c r="L140" s="8">
        <f>I140/J140*100000</f>
        <v>7.924767540152156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78"/>
      <c r="T140" s="78"/>
      <c r="U140" s="78"/>
    </row>
    <row r="141" spans="1:21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3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3</v>
      </c>
      <c r="J141" s="11">
        <v>6952</v>
      </c>
      <c r="K141" s="58" t="s">
        <v>1121</v>
      </c>
      <c r="L141" s="8">
        <f>I141/J141*100000</f>
        <v>43.153049482163404</v>
      </c>
      <c r="M141" s="7" t="str">
        <f>IF(L141=0,"Silencioso",IF(AND(L141&gt;0,L141&lt;100),"Baixa",IF(AND(L141&gt;=100,L141&lt;300),"Média",IF(AND(L141&gt;=300,L141&lt;500),"Alta",IF(L141&gt;=500,"Muito Alta","Avaliar")))))</f>
        <v>Baixa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21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52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52</v>
      </c>
      <c r="J142" s="11">
        <v>9679</v>
      </c>
      <c r="K142" s="58" t="s">
        <v>1121</v>
      </c>
      <c r="L142" s="8">
        <f>I142/J142*100000</f>
        <v>537.24558322140717</v>
      </c>
      <c r="M142" s="7" t="str">
        <f>IF(L142=0,"Silencioso",IF(AND(L142&gt;0,L142&lt;100),"Baixa",IF(AND(L142&gt;=100,L142&lt;300),"Média",IF(AND(L142&gt;=300,L142&lt;500),"Alta",IF(L142&gt;=500,"Muito Alta","Avaliar")))))</f>
        <v>Muito Alta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78"/>
      <c r="T142" s="78"/>
      <c r="U142" s="78"/>
    </row>
    <row r="143" spans="1:21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15</v>
      </c>
      <c r="G143" s="12">
        <f>VLOOKUP($A143,Chik!$1:$1048576,10,FALSE)</f>
        <v>1</v>
      </c>
      <c r="H143" s="12">
        <f>VLOOKUP($A143,zika!$1:$1048576,10,FALSE)</f>
        <v>0</v>
      </c>
      <c r="I143" s="12">
        <f>H143+F143+G143</f>
        <v>16</v>
      </c>
      <c r="J143" s="11">
        <v>16109</v>
      </c>
      <c r="K143" s="58" t="s">
        <v>1121</v>
      </c>
      <c r="L143" s="8">
        <f>I143/J143*100000</f>
        <v>99.323359612638896</v>
      </c>
      <c r="M143" s="7" t="str">
        <f>IF(L143=0,"Silencioso",IF(AND(L143&gt;0,L143&lt;100),"Baixa",IF(AND(L143&gt;=100,L143&lt;300),"Média",IF(AND(L143&gt;=300,L143&lt;500),"Alta",IF(L143&gt;=500,"Muito Alta","Avaliar")))))</f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21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1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1</v>
      </c>
      <c r="J144" s="11">
        <v>5420</v>
      </c>
      <c r="K144" s="58" t="s">
        <v>1121</v>
      </c>
      <c r="L144" s="8">
        <f>I144/J144*100000</f>
        <v>18.450184501845019</v>
      </c>
      <c r="M144" s="7" t="str">
        <f>IF(L144=0,"Silencioso",IF(AND(L144&gt;0,L144&lt;100),"Baixa",IF(AND(L144&gt;=100,L144&lt;300),"Média",IF(AND(L144&gt;=300,L144&lt;500),"Alta",IF(L144&gt;=500,"Muito Alta","Avaliar")))))</f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78"/>
      <c r="T144" s="78"/>
      <c r="U144" s="7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0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0</v>
      </c>
      <c r="J145" s="11">
        <v>15153</v>
      </c>
      <c r="K145" s="58" t="s">
        <v>1121</v>
      </c>
      <c r="L145" s="8">
        <f>I145/J145*100000</f>
        <v>0</v>
      </c>
      <c r="M145" s="7" t="str">
        <f>IF(L145=0,"Silencioso",IF(AND(L145&gt;0,L145&lt;100),"Baixa",IF(AND(L145&gt;=100,L145&lt;300),"Média",IF(AND(L145&gt;=300,L145&lt;500),"Alta",IF(L145&gt;=500,"Muito Alta","Avaliar")))))</f>
        <v>Silencioso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78"/>
      <c r="T145" s="78"/>
      <c r="U145" s="7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15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15</v>
      </c>
      <c r="J146" s="11">
        <v>8601</v>
      </c>
      <c r="K146" s="58" t="s">
        <v>1121</v>
      </c>
      <c r="L146" s="8">
        <f>I146/J146*100000</f>
        <v>174.39832577607254</v>
      </c>
      <c r="M146" s="7" t="str">
        <f>IF(L146=0,"Silencioso",IF(AND(L146&gt;0,L146&lt;100),"Baixa",IF(AND(L146&gt;=100,L146&lt;300),"Média",IF(AND(L146&gt;=300,L146&lt;500),"Alta",IF(L146&gt;=500,"Muito Alta","Avaliar")))))</f>
        <v>Média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1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1</v>
      </c>
      <c r="J147" s="11">
        <v>9287</v>
      </c>
      <c r="K147" s="58" t="s">
        <v>1121</v>
      </c>
      <c r="L147" s="8">
        <f>I147/J147*100000</f>
        <v>10.767739851405191</v>
      </c>
      <c r="M147" s="7" t="str">
        <f>IF(L147=0,"Silencioso",IF(AND(L147&gt;0,L147&lt;100),"Baixa",IF(AND(L147&gt;=100,L147&lt;300),"Média",IF(AND(L147&gt;=300,L147&lt;500),"Alta",IF(L147&gt;=500,"Muito Alta","Avaliar")))))</f>
        <v>Baixa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6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6</v>
      </c>
      <c r="J148" s="11">
        <v>23586</v>
      </c>
      <c r="K148" s="58" t="s">
        <v>1121</v>
      </c>
      <c r="L148" s="8">
        <f>I148/J148*100000</f>
        <v>25.438819638768763</v>
      </c>
      <c r="M148" s="7" t="str">
        <f>IF(L148=0,"Silencioso",IF(AND(L148&gt;0,L148&lt;100),"Baixa",IF(AND(L148&gt;=100,L148&lt;300),"Média",IF(AND(L148&gt;=300,L148&lt;500),"Alta",IF(L148&gt;=500,"Muito Alta","Avaliar")))))</f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78"/>
      <c r="T148" s="78"/>
      <c r="U148" s="7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0</v>
      </c>
      <c r="J149" s="11">
        <v>3200</v>
      </c>
      <c r="K149" s="58" t="s">
        <v>1121</v>
      </c>
      <c r="L149" s="8">
        <f>I149/J149*100000</f>
        <v>0</v>
      </c>
      <c r="M149" s="7" t="str">
        <f>IF(L149=0,"Silencioso",IF(AND(L149&gt;0,L149&lt;100),"Baixa",IF(AND(L149&gt;=100,L149&lt;300),"Média",IF(AND(L149&gt;=300,L149&lt;500),"Alta",IF(L149&gt;=500,"Muito Alta","Avaliar")))))</f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0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0</v>
      </c>
      <c r="J150" s="11">
        <v>25327</v>
      </c>
      <c r="K150" s="58" t="s">
        <v>1122</v>
      </c>
      <c r="L150" s="8">
        <f>I150/J150*100000</f>
        <v>0</v>
      </c>
      <c r="M150" s="7" t="str">
        <f>IF(L150=0,"Silencioso",IF(AND(L150&gt;0,L150&lt;100),"Baixa",IF(AND(L150&gt;=100,L150&lt;300),"Média",IF(AND(L150&gt;=300,L150&lt;500),"Alta",IF(L150&gt;=500,"Muito Alta","Avaliar")))))</f>
        <v>Silencioso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8"/>
      <c r="T150" s="78"/>
      <c r="U150" s="78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1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1</v>
      </c>
      <c r="J151" s="11">
        <v>32988</v>
      </c>
      <c r="K151" s="58" t="s">
        <v>1122</v>
      </c>
      <c r="L151" s="8">
        <f>I151/J151*100000</f>
        <v>3.0314053595246757</v>
      </c>
      <c r="M151" s="7" t="str">
        <f>IF(L151=0,"Silencioso",IF(AND(L151&gt;0,L151&lt;100),"Baixa",IF(AND(L151&gt;=100,L151&lt;300),"Média",IF(AND(L151&gt;=300,L151&lt;500),"Alta",IF(L151&gt;=500,"Muito Alta","Avaliar")))))</f>
        <v>Baixa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31</v>
      </c>
      <c r="G152" s="12">
        <f>VLOOKUP($A152,Chik!$1:$1048576,10,FALSE)</f>
        <v>1</v>
      </c>
      <c r="H152" s="12">
        <f>VLOOKUP($A152,zika!$1:$1048576,10,FALSE)</f>
        <v>0</v>
      </c>
      <c r="I152" s="12">
        <f>H152+F152+G152</f>
        <v>32</v>
      </c>
      <c r="J152" s="11">
        <v>91503</v>
      </c>
      <c r="K152" s="58" t="s">
        <v>1123</v>
      </c>
      <c r="L152" s="8">
        <f>I152/J152*100000</f>
        <v>34.971530988055036</v>
      </c>
      <c r="M152" s="7" t="str">
        <f>IF(L152=0,"Silencioso",IF(AND(L152&gt;0,L152&lt;100),"Baixa",IF(AND(L152&gt;=100,L152&lt;300),"Média",IF(AND(L152&gt;=300,L152&lt;500),"Alta",IF(L152&gt;=500,"Muito Alta","Avaliar")))))</f>
        <v>Baixa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78"/>
      <c r="T152" s="78"/>
      <c r="U152" s="7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0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0</v>
      </c>
      <c r="J153" s="11">
        <v>9396</v>
      </c>
      <c r="K153" s="58" t="s">
        <v>1121</v>
      </c>
      <c r="L153" s="8">
        <f>I153/J153*100000</f>
        <v>0</v>
      </c>
      <c r="M153" s="7" t="str">
        <f>IF(L153=0,"Silencioso",IF(AND(L153&gt;0,L153&lt;100),"Baixa",IF(AND(L153&gt;=100,L153&lt;300),"Média",IF(AND(L153&gt;=300,L153&lt;500),"Alta",IF(L153&gt;=500,"Muito Alta","Avaliar")))))</f>
        <v>Silencioso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78"/>
      <c r="T153" s="78"/>
      <c r="U153" s="7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0</v>
      </c>
      <c r="J154" s="11">
        <v>6721</v>
      </c>
      <c r="K154" s="58" t="s">
        <v>1121</v>
      </c>
      <c r="L154" s="8">
        <f>I154/J154*100000</f>
        <v>0</v>
      </c>
      <c r="M154" s="7" t="str">
        <f>IF(L154=0,"Silencioso",IF(AND(L154&gt;0,L154&lt;100),"Baixa",IF(AND(L154&gt;=100,L154&lt;300),"Média",IF(AND(L154&gt;=300,L154&lt;500),"Alta",IF(L154&gt;=500,"Muito Alta","Avaliar")))))</f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62</v>
      </c>
      <c r="G155" s="12">
        <f>VLOOKUP($A155,Chik!$1:$1048576,10,FALSE)</f>
        <v>2</v>
      </c>
      <c r="H155" s="12">
        <f>VLOOKUP($A155,zika!$1:$1048576,10,FALSE)</f>
        <v>0</v>
      </c>
      <c r="I155" s="12">
        <f>H155+F155+G155</f>
        <v>64</v>
      </c>
      <c r="J155" s="11">
        <v>19007</v>
      </c>
      <c r="K155" s="58" t="s">
        <v>1121</v>
      </c>
      <c r="L155" s="8">
        <f>I155/J155*100000</f>
        <v>336.71805124427846</v>
      </c>
      <c r="M155" s="7" t="str">
        <f>IF(L155=0,"Silencioso",IF(AND(L155&gt;0,L155&lt;100),"Baixa",IF(AND(L155&gt;=100,L155&lt;300),"Média",IF(AND(L155&gt;=300,L155&lt;500),"Alta",IF(L155&gt;=500,"Muito Alta","Avaliar")))))</f>
        <v>Alta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78"/>
      <c r="T155" s="78"/>
      <c r="U155" s="7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0</v>
      </c>
      <c r="J156" s="11">
        <v>2617</v>
      </c>
      <c r="K156" s="58" t="s">
        <v>1121</v>
      </c>
      <c r="L156" s="8">
        <f>I156/J156*100000</f>
        <v>0</v>
      </c>
      <c r="M156" s="7" t="str">
        <f>IF(L156=0,"Silencioso",IF(AND(L156&gt;0,L156&lt;100),"Baixa",IF(AND(L156&gt;=100,L156&lt;300),"Média",IF(AND(L156&gt;=300,L156&lt;500),"Alta",IF(L156&gt;=500,"Muito Alta","Avaliar")))))</f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78"/>
      <c r="T156" s="78"/>
      <c r="U156" s="7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0</v>
      </c>
      <c r="J157" s="11">
        <v>12158</v>
      </c>
      <c r="K157" s="58" t="s">
        <v>1121</v>
      </c>
      <c r="L157" s="8">
        <f>I157/J157*100000</f>
        <v>0</v>
      </c>
      <c r="M157" s="7" t="str">
        <f>IF(L157=0,"Silencioso",IF(AND(L157&gt;0,L157&lt;100),"Baixa",IF(AND(L157&gt;=100,L157&lt;300),"Média",IF(AND(L157&gt;=300,L157&lt;500),"Alta",IF(L157&gt;=500,"Muito Alta","Avaliar")))))</f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78"/>
      <c r="T157" s="78"/>
      <c r="U157" s="7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76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76</v>
      </c>
      <c r="J158" s="11">
        <v>11439</v>
      </c>
      <c r="K158" s="58" t="s">
        <v>1121</v>
      </c>
      <c r="L158" s="8">
        <f>I158/J158*100000</f>
        <v>664.39374071160069</v>
      </c>
      <c r="M158" s="7" t="str">
        <f>IF(L158=0,"Silencioso",IF(AND(L158&gt;0,L158&lt;100),"Baixa",IF(AND(L158&gt;=100,L158&lt;300),"Média",IF(AND(L158&gt;=300,L158&lt;500),"Alta",IF(L158&gt;=500,"Muito Alta","Avaliar")))))</f>
        <v>Muito Alta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0</v>
      </c>
      <c r="J159" s="11">
        <v>14769</v>
      </c>
      <c r="K159" s="58" t="s">
        <v>1121</v>
      </c>
      <c r="L159" s="8">
        <f>I159/J159*100000</f>
        <v>0</v>
      </c>
      <c r="M159" s="7" t="str">
        <f>IF(L159=0,"Silencioso",IF(AND(L159&gt;0,L159&lt;100),"Baixa",IF(AND(L159&gt;=100,L159&lt;300),"Média",IF(AND(L159&gt;=300,L159&lt;500),"Alta",IF(L159&gt;=500,"Muito Alta","Avaliar")))))</f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10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10</v>
      </c>
      <c r="J160" s="11">
        <v>22257</v>
      </c>
      <c r="K160" s="58" t="s">
        <v>1121</v>
      </c>
      <c r="L160" s="8">
        <f>I160/J160*100000</f>
        <v>44.929685042907849</v>
      </c>
      <c r="M160" s="7" t="str">
        <f>IF(L160=0,"Silencioso",IF(AND(L160&gt;0,L160&lt;100),"Baixa",IF(AND(L160&gt;=100,L160&lt;300),"Média",IF(AND(L160&gt;=300,L160&lt;500),"Alta",IF(L160&gt;=500,"Muito Alta","Avaliar")))))</f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21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109</v>
      </c>
      <c r="G161" s="12">
        <f>VLOOKUP($A161,Chik!$1:$1048576,10,FALSE)</f>
        <v>1</v>
      </c>
      <c r="H161" s="12">
        <f>VLOOKUP($A161,zika!$1:$1048576,10,FALSE)</f>
        <v>0</v>
      </c>
      <c r="I161" s="12">
        <f>H161+F161+G161</f>
        <v>110</v>
      </c>
      <c r="J161" s="11">
        <v>30324</v>
      </c>
      <c r="K161" s="58" t="s">
        <v>1122</v>
      </c>
      <c r="L161" s="8">
        <f>I161/J161*100000</f>
        <v>362.74897770742643</v>
      </c>
      <c r="M161" s="7" t="str">
        <f>IF(L161=0,"Silencioso",IF(AND(L161&gt;0,L161&lt;100),"Baixa",IF(AND(L161&gt;=100,L161&lt;300),"Média",IF(AND(L161&gt;=300,L161&lt;500),"Alta",IF(L161&gt;=500,"Muito Alta","Avaliar")))))</f>
        <v>Alta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21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1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1</v>
      </c>
      <c r="J162" s="11">
        <v>21180</v>
      </c>
      <c r="K162" s="58" t="s">
        <v>1121</v>
      </c>
      <c r="L162" s="8">
        <f>I162/J162*100000</f>
        <v>4.7214353163361658</v>
      </c>
      <c r="M162" s="7" t="str">
        <f>IF(L162=0,"Silencioso",IF(AND(L162&gt;0,L162&lt;100),"Baixa",IF(AND(L162&gt;=100,L162&lt;300),"Média",IF(AND(L162&gt;=300,L162&lt;500),"Alta",IF(L162&gt;=500,"Muito Alta","Avaliar")))))</f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21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10</v>
      </c>
      <c r="G163" s="12">
        <f>VLOOKUP($A163,Chik!$1:$1048576,10,FALSE)</f>
        <v>1</v>
      </c>
      <c r="H163" s="12">
        <f>VLOOKUP($A163,zika!$1:$1048576,10,FALSE)</f>
        <v>0</v>
      </c>
      <c r="I163" s="12">
        <f>H163+F163+G163</f>
        <v>11</v>
      </c>
      <c r="J163" s="11">
        <v>19144</v>
      </c>
      <c r="K163" s="58" t="s">
        <v>1121</v>
      </c>
      <c r="L163" s="8">
        <f>I163/J163*100000</f>
        <v>57.459256163811119</v>
      </c>
      <c r="M163" s="7" t="str">
        <f>IF(L163=0,"Silencioso",IF(AND(L163&gt;0,L163&lt;100),"Baixa",IF(AND(L163&gt;=100,L163&lt;300),"Média",IF(AND(L163&gt;=300,L163&lt;500),"Alta",IF(L163&gt;=500,"Muito Alta","Avaliar")))))</f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78"/>
      <c r="T163" s="78"/>
      <c r="U163" s="78"/>
    </row>
    <row r="164" spans="1:21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3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3</v>
      </c>
      <c r="J164" s="11">
        <v>9986</v>
      </c>
      <c r="K164" s="58" t="s">
        <v>1121</v>
      </c>
      <c r="L164" s="8">
        <f>I164/J164*100000</f>
        <v>30.042058882435409</v>
      </c>
      <c r="M164" s="7" t="str">
        <f>IF(L164=0,"Silencioso",IF(AND(L164&gt;0,L164&lt;100),"Baixa",IF(AND(L164&gt;=100,L164&lt;300),"Média",IF(AND(L164&gt;=300,L164&lt;500),"Alta",IF(L164&gt;=500,"Muito Alta","Avaliar")))))</f>
        <v>Baixa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78"/>
      <c r="T164" s="78"/>
      <c r="U164" s="78"/>
    </row>
    <row r="165" spans="1:21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0</v>
      </c>
      <c r="J165" s="11">
        <v>4044</v>
      </c>
      <c r="K165" s="58" t="s">
        <v>1121</v>
      </c>
      <c r="L165" s="8">
        <f>I165/J165*100000</f>
        <v>0</v>
      </c>
      <c r="M165" s="7" t="str">
        <f>IF(L165=0,"Silencioso",IF(AND(L165&gt;0,L165&lt;100),"Baixa",IF(AND(L165&gt;=100,L165&lt;300),"Média",IF(AND(L165&gt;=300,L165&lt;500),"Alta",IF(L165&gt;=500,"Muito Alta","Avaliar")))))</f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21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0</v>
      </c>
      <c r="J166" s="11">
        <v>3560</v>
      </c>
      <c r="K166" s="58" t="s">
        <v>1121</v>
      </c>
      <c r="L166" s="8">
        <f>I166/J166*100000</f>
        <v>0</v>
      </c>
      <c r="M166" s="7" t="str">
        <f>IF(L166=0,"Silencioso",IF(AND(L166&gt;0,L166&lt;100),"Baixa",IF(AND(L166&gt;=100,L166&lt;300),"Média",IF(AND(L166&gt;=300,L166&lt;500),"Alta",IF(L166&gt;=500,"Muito Alta","Avaliar")))))</f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21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0</v>
      </c>
      <c r="J167" s="11">
        <v>4495</v>
      </c>
      <c r="K167" s="58" t="s">
        <v>1121</v>
      </c>
      <c r="L167" s="8">
        <f>I167/J167*100000</f>
        <v>0</v>
      </c>
      <c r="M167" s="7" t="str">
        <f>IF(L167=0,"Silencioso",IF(AND(L167&gt;0,L167&lt;100),"Baixa",IF(AND(L167&gt;=100,L167&lt;300),"Média",IF(AND(L167&gt;=300,L167&lt;500),"Alta",IF(L167&gt;=500,"Muito Alta","Avaliar")))))</f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78"/>
      <c r="T167" s="78"/>
      <c r="U167" s="78"/>
    </row>
    <row r="168" spans="1:21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0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0</v>
      </c>
      <c r="J168" s="11">
        <v>2260</v>
      </c>
      <c r="K168" s="58" t="s">
        <v>1121</v>
      </c>
      <c r="L168" s="8">
        <f>I168/J168*100000</f>
        <v>0</v>
      </c>
      <c r="M168" s="7" t="str">
        <f>IF(L168=0,"Silencioso",IF(AND(L168&gt;0,L168&lt;100),"Baixa",IF(AND(L168&gt;=100,L168&lt;300),"Média",IF(AND(L168&gt;=300,L168&lt;500),"Alta",IF(L168&gt;=500,"Muito Alta","Avaliar")))))</f>
        <v>Silencioso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21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0</v>
      </c>
      <c r="J169" s="11">
        <v>3057</v>
      </c>
      <c r="K169" s="58" t="s">
        <v>1121</v>
      </c>
      <c r="L169" s="8">
        <f>I169/J169*100000</f>
        <v>0</v>
      </c>
      <c r="M169" s="7" t="str">
        <f>IF(L169=0,"Silencioso",IF(AND(L169&gt;0,L169&lt;100),"Baixa",IF(AND(L169&gt;=100,L169&lt;300),"Média",IF(AND(L169&gt;=300,L169&lt;500),"Alta",IF(L169&gt;=500,"Muito Alta","Avaliar")))))</f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21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159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159</v>
      </c>
      <c r="J170" s="11">
        <v>17739</v>
      </c>
      <c r="K170" s="58" t="s">
        <v>1121</v>
      </c>
      <c r="L170" s="8">
        <f>I170/J170*100000</f>
        <v>896.33012007441221</v>
      </c>
      <c r="M170" s="7" t="str">
        <f>IF(L170=0,"Silencioso",IF(AND(L170&gt;0,L170&lt;100),"Baixa",IF(AND(L170&gt;=100,L170&lt;300),"Média",IF(AND(L170&gt;=300,L170&lt;500),"Alta",IF(L170&gt;=500,"Muito Alta","Avaliar")))))</f>
        <v>Muito Alta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21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111</v>
      </c>
      <c r="G171" s="12">
        <f>VLOOKUP($A171,Chik!$1:$1048576,10,FALSE)</f>
        <v>1</v>
      </c>
      <c r="H171" s="12">
        <f>VLOOKUP($A171,zika!$1:$1048576,10,FALSE)</f>
        <v>0</v>
      </c>
      <c r="I171" s="12">
        <f>H171+F171+G171</f>
        <v>112</v>
      </c>
      <c r="J171" s="11">
        <v>74691</v>
      </c>
      <c r="K171" s="58" t="s">
        <v>1123</v>
      </c>
      <c r="L171" s="8">
        <f>I171/J171*100000</f>
        <v>149.95113199716164</v>
      </c>
      <c r="M171" s="7" t="str">
        <f>IF(L171=0,"Silencioso",IF(AND(L171&gt;0,L171&lt;100),"Baixa",IF(AND(L171&gt;=100,L171&lt;300),"Média",IF(AND(L171&gt;=300,L171&lt;500),"Alta",IF(L171&gt;=500,"Muito Alta","Avaliar")))))</f>
        <v>Média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21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1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1</v>
      </c>
      <c r="J172" s="11">
        <v>5330</v>
      </c>
      <c r="K172" s="58" t="s">
        <v>1121</v>
      </c>
      <c r="L172" s="8">
        <f>I172/J172*100000</f>
        <v>18.761726078799249</v>
      </c>
      <c r="M172" s="7" t="str">
        <f>IF(L172=0,"Silencioso",IF(AND(L172&gt;0,L172&lt;100),"Baixa",IF(AND(L172&gt;=100,L172&lt;300),"Média",IF(AND(L172&gt;=300,L172&lt;500),"Alta",IF(L172&gt;=500,"Muito Alta","Avaliar")))))</f>
        <v>Baixa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21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0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0</v>
      </c>
      <c r="J173" s="11">
        <v>3629</v>
      </c>
      <c r="K173" s="58" t="s">
        <v>1121</v>
      </c>
      <c r="L173" s="8">
        <f>I173/J173*100000</f>
        <v>0</v>
      </c>
      <c r="M173" s="7" t="str">
        <f>IF(L173=0,"Silencioso",IF(AND(L173&gt;0,L173&lt;100),"Baixa",IF(AND(L173&gt;=100,L173&lt;300),"Média",IF(AND(L173&gt;=300,L173&lt;500),"Alta",IF(L173&gt;=500,"Muito Alta","Avaliar")))))</f>
        <v>Silencioso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21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10</v>
      </c>
      <c r="G174" s="12">
        <f>VLOOKUP($A174,Chik!$1:$1048576,10,FALSE)</f>
        <v>2</v>
      </c>
      <c r="H174" s="12">
        <f>VLOOKUP($A174,zika!$1:$1048576,10,FALSE)</f>
        <v>0</v>
      </c>
      <c r="I174" s="12">
        <f>H174+F174+G174</f>
        <v>12</v>
      </c>
      <c r="J174" s="11">
        <v>6366</v>
      </c>
      <c r="K174" s="58" t="s">
        <v>1121</v>
      </c>
      <c r="L174" s="8">
        <f>I174/J174*100000</f>
        <v>188.50141376060321</v>
      </c>
      <c r="M174" s="7" t="str">
        <f>IF(L174=0,"Silencioso",IF(AND(L174&gt;0,L174&lt;100),"Baixa",IF(AND(L174&gt;=100,L174&lt;300),"Média",IF(AND(L174&gt;=300,L174&lt;500),"Alta",IF(L174&gt;=500,"Muito Alta","Avaliar")))))</f>
        <v>Média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21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0</v>
      </c>
      <c r="J175" s="11">
        <v>5008</v>
      </c>
      <c r="K175" s="58" t="s">
        <v>1121</v>
      </c>
      <c r="L175" s="8">
        <f>I175/J175*100000</f>
        <v>0</v>
      </c>
      <c r="M175" s="7" t="str">
        <f>IF(L175=0,"Silencioso",IF(AND(L175&gt;0,L175&lt;100),"Baixa",IF(AND(L175&gt;=100,L175&lt;300),"Média",IF(AND(L175&gt;=300,L175&lt;500),"Alta",IF(L175&gt;=500,"Muito Alta","Avaliar")))))</f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21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22</v>
      </c>
      <c r="G176" s="12">
        <f>VLOOKUP($A176,Chik!$1:$1048576,10,FALSE)</f>
        <v>0</v>
      </c>
      <c r="H176" s="12">
        <f>VLOOKUP($A176,zika!$1:$1048576,10,FALSE)</f>
        <v>0</v>
      </c>
      <c r="I176" s="12">
        <f>H176+F176+G176</f>
        <v>22</v>
      </c>
      <c r="J176" s="11">
        <v>21703</v>
      </c>
      <c r="K176" s="58" t="s">
        <v>1121</v>
      </c>
      <c r="L176" s="8">
        <f>I176/J176*100000</f>
        <v>101.36847440446022</v>
      </c>
      <c r="M176" s="7" t="str">
        <f>IF(L176=0,"Silencioso",IF(AND(L176&gt;0,L176&lt;100),"Baixa",IF(AND(L176&gt;=100,L176&lt;300),"Média",IF(AND(L176&gt;=300,L176&lt;500),"Alta",IF(L176&gt;=500,"Muito Alta","Avaliar")))))</f>
        <v>Média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0</v>
      </c>
      <c r="J177" s="11">
        <v>1171</v>
      </c>
      <c r="K177" s="58" t="s">
        <v>1121</v>
      </c>
      <c r="L177" s="8">
        <f>I177/J177*100000</f>
        <v>0</v>
      </c>
      <c r="M177" s="7" t="str">
        <f>IF(L177=0,"Silencioso",IF(AND(L177&gt;0,L177&lt;100),"Baixa",IF(AND(L177&gt;=100,L177&lt;300),"Média",IF(AND(L177&gt;=300,L177&lt;500),"Alta",IF(L177&gt;=500,"Muito Alta","Avaliar")))))</f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78"/>
      <c r="T177" s="78"/>
      <c r="U177" s="7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37</v>
      </c>
      <c r="G178" s="12">
        <f>VLOOKUP($A178,Chik!$1:$1048576,10,FALSE)</f>
        <v>1</v>
      </c>
      <c r="H178" s="12">
        <f>VLOOKUP($A178,zika!$1:$1048576,10,FALSE)</f>
        <v>4</v>
      </c>
      <c r="I178" s="12">
        <f>H178+F178+G178</f>
        <v>42</v>
      </c>
      <c r="J178" s="11">
        <v>7017</v>
      </c>
      <c r="K178" s="58" t="s">
        <v>1121</v>
      </c>
      <c r="L178" s="8">
        <f>I178/J178*100000</f>
        <v>598.54638734501918</v>
      </c>
      <c r="M178" s="7" t="str">
        <f>IF(L178=0,"Silencioso",IF(AND(L178&gt;0,L178&lt;100),"Baixa",IF(AND(L178&gt;=100,L178&lt;300),"Média",IF(AND(L178&gt;=300,L178&lt;500),"Alta",IF(L178&gt;=500,"Muito Alta","Avaliar")))))</f>
        <v>Muito Alta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78"/>
      <c r="T178" s="78"/>
      <c r="U178" s="7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60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60</v>
      </c>
      <c r="J179" s="11">
        <v>10425</v>
      </c>
      <c r="K179" s="58" t="s">
        <v>1121</v>
      </c>
      <c r="L179" s="8">
        <f>I179/J179*100000</f>
        <v>575.5395683453238</v>
      </c>
      <c r="M179" s="7" t="str">
        <f>IF(L179=0,"Silencioso",IF(AND(L179&gt;0,L179&lt;100),"Baixa",IF(AND(L179&gt;=100,L179&lt;300),"Média",IF(AND(L179&gt;=300,L179&lt;500),"Alta",IF(L179&gt;=500,"Muito Alta","Avaliar")))))</f>
        <v>Muito Alta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0</v>
      </c>
      <c r="J180" s="11">
        <v>3121</v>
      </c>
      <c r="K180" s="58" t="s">
        <v>1121</v>
      </c>
      <c r="L180" s="8">
        <f>I180/J180*100000</f>
        <v>0</v>
      </c>
      <c r="M180" s="7" t="str">
        <f>IF(L180=0,"Silencioso",IF(AND(L180&gt;0,L180&lt;100),"Baixa",IF(AND(L180&gt;=100,L180&lt;300),"Média",IF(AND(L180&gt;=300,L180&lt;500),"Alta",IF(L180&gt;=500,"Muito Alta","Avaliar")))))</f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0</v>
      </c>
      <c r="J181" s="11">
        <v>5709</v>
      </c>
      <c r="K181" s="58" t="s">
        <v>1121</v>
      </c>
      <c r="L181" s="8">
        <f>I181/J181*100000</f>
        <v>0</v>
      </c>
      <c r="M181" s="7" t="str">
        <f>IF(L181=0,"Silencioso",IF(AND(L181&gt;0,L181&lt;100),"Baixa",IF(AND(L181&gt;=100,L181&lt;300),"Média",IF(AND(L181&gt;=300,L181&lt;500),"Alta",IF(L181&gt;=500,"Muito Alta","Avaliar")))))</f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73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73</v>
      </c>
      <c r="J182" s="11">
        <v>15368</v>
      </c>
      <c r="K182" s="58" t="s">
        <v>1121</v>
      </c>
      <c r="L182" s="8">
        <f>I182/J182*100000</f>
        <v>475.01301405517961</v>
      </c>
      <c r="M182" s="7" t="str">
        <f>IF(L182=0,"Silencioso",IF(AND(L182&gt;0,L182&lt;100),"Baixa",IF(AND(L182&gt;=100,L182&lt;300),"Média",IF(AND(L182&gt;=300,L182&lt;500),"Alta",IF(L182&gt;=500,"Muito Alta","Avaliar")))))</f>
        <v>Alta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64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64</v>
      </c>
      <c r="J183" s="11">
        <v>13397</v>
      </c>
      <c r="K183" s="58" t="s">
        <v>1121</v>
      </c>
      <c r="L183" s="8">
        <f>I183/J183*100000</f>
        <v>477.71889228931855</v>
      </c>
      <c r="M183" s="7" t="str">
        <f>IF(L183=0,"Silencioso",IF(AND(L183&gt;0,L183&lt;100),"Baixa",IF(AND(L183&gt;=100,L183&lt;300),"Média",IF(AND(L183&gt;=300,L183&lt;500),"Alta",IF(L183&gt;=500,"Muito Alta","Avaliar")))))</f>
        <v>Alta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0</v>
      </c>
      <c r="J184" s="11">
        <v>2702</v>
      </c>
      <c r="K184" s="58" t="s">
        <v>1121</v>
      </c>
      <c r="L184" s="8">
        <f>I184/J184*100000</f>
        <v>0</v>
      </c>
      <c r="M184" s="7" t="str">
        <f>IF(L184=0,"Silencioso",IF(AND(L184&gt;0,L184&lt;100),"Baixa",IF(AND(L184&gt;=100,L184&lt;300),"Média",IF(AND(L184&gt;=300,L184&lt;500),"Alta",IF(L184&gt;=500,"Muito Alta","Avaliar")))))</f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0</v>
      </c>
      <c r="J185" s="11">
        <v>6774</v>
      </c>
      <c r="K185" s="58" t="s">
        <v>1121</v>
      </c>
      <c r="L185" s="8">
        <f>I185/J185*100000</f>
        <v>0</v>
      </c>
      <c r="M185" s="7" t="str">
        <f>IF(L185=0,"Silencioso",IF(AND(L185&gt;0,L185&lt;100),"Baixa",IF(AND(L185&gt;=100,L185&lt;300),"Média",IF(AND(L185&gt;=300,L185&lt;500),"Alta",IF(L185&gt;=500,"Muito Alta","Avaliar")))))</f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8"/>
      <c r="T185" s="78"/>
      <c r="U185" s="78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3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3</v>
      </c>
      <c r="J186" s="11">
        <v>4810</v>
      </c>
      <c r="K186" s="58" t="s">
        <v>1121</v>
      </c>
      <c r="L186" s="8">
        <f>I186/J186*100000</f>
        <v>62.370062370062371</v>
      </c>
      <c r="M186" s="7" t="str">
        <f>IF(L186=0,"Silencioso",IF(AND(L186&gt;0,L186&lt;100),"Baixa",IF(AND(L186&gt;=100,L186&lt;300),"Média",IF(AND(L186&gt;=300,L186&lt;500),"Alta",IF(L186&gt;=500,"Muito Alta","Avaliar")))))</f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78"/>
      <c r="T186" s="78"/>
      <c r="U186" s="7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2</v>
      </c>
      <c r="G187" s="12">
        <f>VLOOKUP($A187,Chik!$1:$1048576,10,FALSE)</f>
        <v>0</v>
      </c>
      <c r="H187" s="12">
        <f>VLOOKUP($A187,zika!$1:$1048576,10,FALSE)</f>
        <v>1</v>
      </c>
      <c r="I187" s="12">
        <f>H187+F187+G187</f>
        <v>3</v>
      </c>
      <c r="J187" s="11">
        <v>7590</v>
      </c>
      <c r="K187" s="58" t="s">
        <v>1121</v>
      </c>
      <c r="L187" s="8">
        <f>I187/J187*100000</f>
        <v>39.525691699604742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8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8</v>
      </c>
      <c r="J188" s="11">
        <v>28366</v>
      </c>
      <c r="K188" s="58" t="s">
        <v>1122</v>
      </c>
      <c r="L188" s="8">
        <f>I188/J188*100000</f>
        <v>28.202777973630401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78"/>
      <c r="T188" s="78"/>
      <c r="U188" s="7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1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1</v>
      </c>
      <c r="J189" s="11">
        <v>7517</v>
      </c>
      <c r="K189" s="58" t="s">
        <v>1121</v>
      </c>
      <c r="L189" s="8">
        <f>I189/J189*100000</f>
        <v>13.303179459890915</v>
      </c>
      <c r="M189" s="7" t="str">
        <f>IF(L189=0,"Silencioso",IF(AND(L189&gt;0,L189&lt;100),"Baixa",IF(AND(L189&gt;=100,L189&lt;300),"Média",IF(AND(L189&gt;=300,L189&lt;500),"Alta",IF(L189&gt;=500,"Muito Alta","Avaliar")))))</f>
        <v>Baixa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78"/>
      <c r="T189" s="78"/>
      <c r="U189" s="7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0</v>
      </c>
      <c r="G190" s="12">
        <f>VLOOKUP($A190,Chik!$1:$1048576,10,FALSE)</f>
        <v>0</v>
      </c>
      <c r="H190" s="12">
        <f>VLOOKUP($A190,zika!$1:$1048576,10,FALSE)</f>
        <v>0</v>
      </c>
      <c r="I190" s="12">
        <f>H190+F190+G190</f>
        <v>0</v>
      </c>
      <c r="J190" s="11">
        <v>8907</v>
      </c>
      <c r="K190" s="58" t="s">
        <v>1121</v>
      </c>
      <c r="L190" s="8">
        <f>I190/J190*100000</f>
        <v>0</v>
      </c>
      <c r="M190" s="7" t="str">
        <f>IF(L190=0,"Silencioso",IF(AND(L190&gt;0,L190&lt;100),"Baixa",IF(AND(L190&gt;=100,L190&lt;300),"Média",IF(AND(L190&gt;=300,L190&lt;500),"Alta",IF(L190&gt;=500,"Muito Alta","Avaliar")))))</f>
        <v>Silencioso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78"/>
      <c r="T190" s="78"/>
      <c r="U190" s="7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1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1</v>
      </c>
      <c r="J191" s="11">
        <v>3103</v>
      </c>
      <c r="K191" s="58" t="s">
        <v>1121</v>
      </c>
      <c r="L191" s="8">
        <f>I191/J191*100000</f>
        <v>32.22687721559781</v>
      </c>
      <c r="M191" s="7" t="str">
        <f>IF(L191=0,"Silencioso",IF(AND(L191&gt;0,L191&lt;100),"Baixa",IF(AND(L191&gt;=100,L191&lt;300),"Média",IF(AND(L191&gt;=300,L191&lt;500),"Alta",IF(L191&gt;=500,"Muito Alta","Avaliar")))))</f>
        <v>Baixa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0</v>
      </c>
      <c r="G192" s="12">
        <f>VLOOKUP($A192,Chik!$1:$1048576,10,FALSE)</f>
        <v>0</v>
      </c>
      <c r="H192" s="12">
        <f>VLOOKUP($A192,zika!$1:$1048576,10,FALSE)</f>
        <v>0</v>
      </c>
      <c r="I192" s="12">
        <f>H192+F192+G192</f>
        <v>0</v>
      </c>
      <c r="J192" s="11">
        <v>7090</v>
      </c>
      <c r="K192" s="58" t="s">
        <v>1121</v>
      </c>
      <c r="L192" s="8">
        <f>I192/J192*100000</f>
        <v>0</v>
      </c>
      <c r="M192" s="7" t="str">
        <f>IF(L192=0,"Silencioso",IF(AND(L192&gt;0,L192&lt;100),"Baixa",IF(AND(L192&gt;=100,L192&lt;300),"Média",IF(AND(L192&gt;=300,L192&lt;500),"Alta",IF(L192&gt;=500,"Muito Alta","Avaliar")))))</f>
        <v>Silencioso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78"/>
      <c r="T192" s="78"/>
      <c r="U192" s="78"/>
    </row>
    <row r="193" spans="1:21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3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3</v>
      </c>
      <c r="J193" s="11">
        <v>10261</v>
      </c>
      <c r="K193" s="58" t="s">
        <v>1121</v>
      </c>
      <c r="L193" s="8">
        <f>I193/J193*100000</f>
        <v>29.236916479875255</v>
      </c>
      <c r="M193" s="7" t="str">
        <f>IF(L193=0,"Silencioso",IF(AND(L193&gt;0,L193&lt;100),"Baixa",IF(AND(L193&gt;=100,L193&lt;300),"Média",IF(AND(L193&gt;=300,L193&lt;500),"Alta",IF(L193&gt;=500,"Muito Alta","Avaliar")))))</f>
        <v>Baixa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78"/>
      <c r="T193" s="78"/>
      <c r="U193" s="78"/>
    </row>
    <row r="194" spans="1:21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0</v>
      </c>
      <c r="J194" s="11">
        <v>3962</v>
      </c>
      <c r="K194" s="58" t="s">
        <v>1121</v>
      </c>
      <c r="L194" s="8">
        <f>I194/J194*100000</f>
        <v>0</v>
      </c>
      <c r="M194" s="7" t="str">
        <f>IF(L194=0,"Silencioso",IF(AND(L194&gt;0,L194&lt;100),"Baixa",IF(AND(L194&gt;=100,L194&lt;300),"Média",IF(AND(L194&gt;=300,L194&lt;500),"Alta",IF(L194&gt;=500,"Muito Alta","Avaliar")))))</f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21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5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5</v>
      </c>
      <c r="J195" s="11">
        <v>27425</v>
      </c>
      <c r="K195" s="58" t="s">
        <v>1122</v>
      </c>
      <c r="L195" s="8">
        <f>I195/J195*100000</f>
        <v>18.23154056517776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21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0</v>
      </c>
      <c r="J196" s="11">
        <v>2811</v>
      </c>
      <c r="K196" s="58" t="s">
        <v>1121</v>
      </c>
      <c r="L196" s="8">
        <f>I196/J196*100000</f>
        <v>0</v>
      </c>
      <c r="M196" s="7" t="str">
        <f>IF(L196=0,"Silencioso",IF(AND(L196&gt;0,L196&lt;100),"Baixa",IF(AND(L196&gt;=100,L196&lt;300),"Média",IF(AND(L196&gt;=300,L196&lt;500),"Alta",IF(L196&gt;=500,"Muito Alta","Avaliar")))))</f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21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1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1</v>
      </c>
      <c r="J197" s="11">
        <v>4570</v>
      </c>
      <c r="K197" s="58" t="s">
        <v>1121</v>
      </c>
      <c r="L197" s="8">
        <f>I197/J197*100000</f>
        <v>21.881838074398249</v>
      </c>
      <c r="M197" s="7" t="str">
        <f>IF(L197=0,"Silencioso",IF(AND(L197&gt;0,L197&lt;100),"Baixa",IF(AND(L197&gt;=100,L197&lt;300),"Média",IF(AND(L197&gt;=300,L197&lt;500),"Alta",IF(L197&gt;=500,"Muito Alta","Avaliar")))))</f>
        <v>Baixa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21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3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3</v>
      </c>
      <c r="J198" s="11">
        <v>17641</v>
      </c>
      <c r="K198" s="58" t="s">
        <v>1121</v>
      </c>
      <c r="L198" s="8">
        <f>I198/J198*100000</f>
        <v>17.005838671277136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8"/>
      <c r="T198" s="78"/>
      <c r="U198" s="78"/>
    </row>
    <row r="199" spans="1:21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5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5</v>
      </c>
      <c r="J199" s="11">
        <v>5480</v>
      </c>
      <c r="K199" s="58" t="s">
        <v>1121</v>
      </c>
      <c r="L199" s="8">
        <f>I199/J199*100000</f>
        <v>91.240875912408754</v>
      </c>
      <c r="M199" s="7" t="str">
        <f>IF(L199=0,"Silencioso",IF(AND(L199&gt;0,L199&lt;100),"Baixa",IF(AND(L199&gt;=100,L199&lt;300),"Média",IF(AND(L199&gt;=300,L199&lt;500),"Alta",IF(L199&gt;=500,"Muito Alta","Avaliar")))))</f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0</v>
      </c>
      <c r="J200" s="11">
        <v>13590</v>
      </c>
      <c r="K200" s="58" t="s">
        <v>1121</v>
      </c>
      <c r="L200" s="8">
        <f>I200/J200*100000</f>
        <v>0</v>
      </c>
      <c r="M200" s="7" t="str">
        <f>IF(L200=0,"Silencioso",IF(AND(L200&gt;0,L200&lt;100),"Baixa",IF(AND(L200&gt;=100,L200&lt;300),"Média",IF(AND(L200&gt;=300,L200&lt;500),"Alta",IF(L200&gt;=500,"Muito Alta","Avaliar")))))</f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21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36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36</v>
      </c>
      <c r="J201" s="11">
        <v>11525</v>
      </c>
      <c r="K201" s="58" t="s">
        <v>1121</v>
      </c>
      <c r="L201" s="8">
        <f>I201/J201*100000</f>
        <v>312.36442516268983</v>
      </c>
      <c r="M201" s="7" t="str">
        <f>IF(L201=0,"Silencioso",IF(AND(L201&gt;0,L201&lt;100),"Baixa",IF(AND(L201&gt;=100,L201&lt;300),"Média",IF(AND(L201&gt;=300,L201&lt;500),"Alta",IF(L201&gt;=500,"Muito Alta","Avaliar")))))</f>
        <v>Alta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1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1</v>
      </c>
      <c r="J202" s="11">
        <v>7595</v>
      </c>
      <c r="K202" s="58" t="s">
        <v>1121</v>
      </c>
      <c r="L202" s="8">
        <f>I202/J202*100000</f>
        <v>13.166556945358787</v>
      </c>
      <c r="M202" s="7" t="str">
        <f>IF(L202=0,"Silencioso",IF(AND(L202&gt;0,L202&lt;100),"Baixa",IF(AND(L202&gt;=100,L202&lt;300),"Média",IF(AND(L202&gt;=300,L202&lt;500),"Alta",IF(L202&gt;=500,"Muito Alta","Avaliar")))))</f>
        <v>Baixa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2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2</v>
      </c>
      <c r="J203" s="11">
        <v>6657</v>
      </c>
      <c r="K203" s="58" t="s">
        <v>1121</v>
      </c>
      <c r="L203" s="8">
        <f>I203/J203*100000</f>
        <v>30.043563166591557</v>
      </c>
      <c r="M203" s="7" t="str">
        <f>IF(L203=0,"Silencioso",IF(AND(L203&gt;0,L203&lt;100),"Baixa",IF(AND(L203&gt;=100,L203&lt;300),"Média",IF(AND(L203&gt;=300,L203&lt;500),"Alta",IF(L203&gt;=500,"Muito Alta","Avaliar")))))</f>
        <v>Baixa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21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1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1</v>
      </c>
      <c r="J204" s="11">
        <v>11813</v>
      </c>
      <c r="K204" s="58" t="s">
        <v>1121</v>
      </c>
      <c r="L204" s="8">
        <f>I204/J204*100000</f>
        <v>8.4652501481418767</v>
      </c>
      <c r="M204" s="7" t="str">
        <f>IF(L204=0,"Silencioso",IF(AND(L204&gt;0,L204&lt;100),"Baixa",IF(AND(L204&gt;=100,L204&lt;300),"Média",IF(AND(L204&gt;=300,L204&lt;500),"Alta",IF(L204&gt;=500,"Muito Alta","Avaliar")))))</f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5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5</v>
      </c>
      <c r="J205" s="11">
        <v>54196</v>
      </c>
      <c r="K205" s="58" t="s">
        <v>1122</v>
      </c>
      <c r="L205" s="8">
        <f>I205/J205*100000</f>
        <v>9.2257731197874371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21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0</v>
      </c>
      <c r="J206" s="11">
        <v>5044</v>
      </c>
      <c r="K206" s="58" t="s">
        <v>1121</v>
      </c>
      <c r="L206" s="8">
        <f>I206/J206*100000</f>
        <v>0</v>
      </c>
      <c r="M206" s="7" t="str">
        <f>IF(L206=0,"Silencioso",IF(AND(L206&gt;0,L206&lt;100),"Baixa",IF(AND(L206&gt;=100,L206&lt;300),"Média",IF(AND(L206&gt;=300,L206&lt;500),"Alta",IF(L206&gt;=500,"Muito Alta","Avaliar")))))</f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21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7</v>
      </c>
      <c r="G207" s="12">
        <f>VLOOKUP($A207,Chik!$1:$1048576,10,FALSE)</f>
        <v>0</v>
      </c>
      <c r="H207" s="12">
        <f>VLOOKUP($A207,zika!$1:$1048576,10,FALSE)</f>
        <v>0</v>
      </c>
      <c r="I207" s="12">
        <f>H207+F207+G207</f>
        <v>7</v>
      </c>
      <c r="J207" s="11">
        <v>6908</v>
      </c>
      <c r="K207" s="58" t="s">
        <v>1121</v>
      </c>
      <c r="L207" s="8">
        <f>I207/J207*100000</f>
        <v>101.3317892298784</v>
      </c>
      <c r="M207" s="7" t="str">
        <f>IF(L207=0,"Silencioso",IF(AND(L207&gt;0,L207&lt;100),"Baixa",IF(AND(L207&gt;=100,L207&lt;300),"Média",IF(AND(L207&gt;=300,L207&lt;500),"Alta",IF(L207&gt;=500,"Muito Alta","Avaliar")))))</f>
        <v>Média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78"/>
      <c r="T207" s="78"/>
      <c r="U207" s="78"/>
    </row>
    <row r="208" spans="1:21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1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1</v>
      </c>
      <c r="J208" s="11">
        <v>127539</v>
      </c>
      <c r="K208" s="58" t="s">
        <v>1124</v>
      </c>
      <c r="L208" s="8">
        <f>I208/J208*100000</f>
        <v>0.78407389112349957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21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30</v>
      </c>
      <c r="G209" s="12">
        <f>VLOOKUP($A209,Chik!$1:$1048576,10,FALSE)</f>
        <v>2</v>
      </c>
      <c r="H209" s="12">
        <f>VLOOKUP($A209,zika!$1:$1048576,10,FALSE)</f>
        <v>0</v>
      </c>
      <c r="I209" s="12">
        <f>H209+F209+G209</f>
        <v>32</v>
      </c>
      <c r="J209" s="11">
        <v>22892</v>
      </c>
      <c r="K209" s="58" t="s">
        <v>1121</v>
      </c>
      <c r="L209" s="8">
        <f>I209/J209*100000</f>
        <v>139.7868250917351</v>
      </c>
      <c r="M209" s="7" t="str">
        <f>IF(L209=0,"Silencioso",IF(AND(L209&gt;0,L209&lt;100),"Baixa",IF(AND(L209&gt;=100,L209&lt;300),"Média",IF(AND(L209&gt;=300,L209&lt;500),"Alta",IF(L209&gt;=500,"Muito Alta","Avaliar")))))</f>
        <v>Média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21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0</v>
      </c>
      <c r="J210" s="11">
        <v>1782</v>
      </c>
      <c r="K210" s="58" t="s">
        <v>1121</v>
      </c>
      <c r="L210" s="8">
        <f>I210/J210*100000</f>
        <v>0</v>
      </c>
      <c r="M210" s="7" t="str">
        <f>IF(L210=0,"Silencioso",IF(AND(L210&gt;0,L210&lt;100),"Baixa",IF(AND(L210&gt;=100,L210&lt;300),"Média",IF(AND(L210&gt;=300,L210&lt;500),"Alta",IF(L210&gt;=500,"Muito Alta","Avaliar")))))</f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21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199</v>
      </c>
      <c r="G211" s="12">
        <f>VLOOKUP($A211,Chik!$1:$1048576,10,FALSE)</f>
        <v>1</v>
      </c>
      <c r="H211" s="12">
        <f>VLOOKUP($A211,zika!$1:$1048576,10,FALSE)</f>
        <v>2</v>
      </c>
      <c r="I211" s="12">
        <f>H211+F211+G211</f>
        <v>202</v>
      </c>
      <c r="J211" s="11">
        <v>659070</v>
      </c>
      <c r="K211" s="58" t="s">
        <v>1125</v>
      </c>
      <c r="L211" s="8">
        <f>I211/J211*100000</f>
        <v>30.64924818304581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21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0</v>
      </c>
      <c r="J212" s="11">
        <v>9191</v>
      </c>
      <c r="K212" s="58" t="s">
        <v>1121</v>
      </c>
      <c r="L212" s="8">
        <f>I212/J212*100000</f>
        <v>0</v>
      </c>
      <c r="M212" s="7" t="str">
        <f>IF(L212=0,"Silencioso",IF(AND(L212&gt;0,L212&lt;100),"Baixa",IF(AND(L212&gt;=100,L212&lt;300),"Média",IF(AND(L212&gt;=300,L212&lt;500),"Alta",IF(L212&gt;=500,"Muito Alta","Avaliar")))))</f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21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0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0</v>
      </c>
      <c r="J213" s="11">
        <v>26592</v>
      </c>
      <c r="K213" s="58" t="s">
        <v>1122</v>
      </c>
      <c r="L213" s="8">
        <f>I213/J213*100000</f>
        <v>0</v>
      </c>
      <c r="M213" s="7" t="str">
        <f>IF(L213=0,"Silencioso",IF(AND(L213&gt;0,L213&lt;100),"Baixa",IF(AND(L213&gt;=100,L213&lt;300),"Média",IF(AND(L213&gt;=300,L213&lt;500),"Alta",IF(L213&gt;=500,"Muito Alta","Avaliar")))))</f>
        <v>Silencioso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21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14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14</v>
      </c>
      <c r="J214" s="11">
        <v>8883</v>
      </c>
      <c r="K214" s="58" t="s">
        <v>1121</v>
      </c>
      <c r="L214" s="8">
        <f>I214/J214*100000</f>
        <v>157.60441292356188</v>
      </c>
      <c r="M214" s="7" t="str">
        <f>IF(L214=0,"Silencioso",IF(AND(L214&gt;0,L214&lt;100),"Baixa",IF(AND(L214&gt;=100,L214&lt;300),"Média",IF(AND(L214&gt;=300,L214&lt;500),"Alta",IF(L214&gt;=500,"Muito Alta","Avaliar")))))</f>
        <v>Média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21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6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6</v>
      </c>
      <c r="J215" s="11">
        <v>3534</v>
      </c>
      <c r="K215" s="58" t="s">
        <v>1121</v>
      </c>
      <c r="L215" s="8">
        <f>I215/J215*100000</f>
        <v>169.7792869269949</v>
      </c>
      <c r="M215" s="7" t="str">
        <f>IF(L215=0,"Silencioso",IF(AND(L215&gt;0,L215&lt;100),"Baixa",IF(AND(L215&gt;=100,L215&lt;300),"Média",IF(AND(L215&gt;=300,L215&lt;500),"Alta",IF(L215&gt;=500,"Muito Alta","Avaliar")))))</f>
        <v>Média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78"/>
      <c r="T215" s="78"/>
      <c r="U215" s="78"/>
    </row>
    <row r="216" spans="1:21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3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3</v>
      </c>
      <c r="J216" s="11">
        <v>23797</v>
      </c>
      <c r="K216" s="58" t="s">
        <v>1121</v>
      </c>
      <c r="L216" s="8">
        <f>I216/J216*100000</f>
        <v>12.606631087952263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78"/>
      <c r="T216" s="78"/>
      <c r="U216" s="78"/>
    </row>
    <row r="217" spans="1:21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34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34</v>
      </c>
      <c r="J217" s="11">
        <v>10040</v>
      </c>
      <c r="K217" s="58" t="s">
        <v>1121</v>
      </c>
      <c r="L217" s="8">
        <f>I217/J217*100000</f>
        <v>338.64541832669323</v>
      </c>
      <c r="M217" s="7" t="str">
        <f>IF(L217=0,"Silencioso",IF(AND(L217&gt;0,L217&lt;100),"Baixa",IF(AND(L217&gt;=100,L217&lt;300),"Média",IF(AND(L217&gt;=300,L217&lt;500),"Alta",IF(L217&gt;=500,"Muito Alta","Avaliar")))))</f>
        <v>Alta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78"/>
      <c r="T217" s="78"/>
      <c r="U217" s="78"/>
    </row>
    <row r="218" spans="1:21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20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20</v>
      </c>
      <c r="J218" s="11">
        <v>27982</v>
      </c>
      <c r="K218" s="58" t="s">
        <v>1122</v>
      </c>
      <c r="L218" s="8">
        <f>I218/J218*100000</f>
        <v>71.474519333857472</v>
      </c>
      <c r="M218" s="7" t="str">
        <f>IF(L218=0,"Silencioso",IF(AND(L218&gt;0,L218&lt;100),"Baixa",IF(AND(L218&gt;=100,L218&lt;300),"Média",IF(AND(L218&gt;=300,L218&lt;500),"Alta",IF(L218&gt;=500,"Muito Alta","Avaliar")))))</f>
        <v>Baixa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78"/>
      <c r="T218" s="78"/>
      <c r="U218" s="78"/>
    </row>
    <row r="219" spans="1:21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112</v>
      </c>
      <c r="G219" s="12">
        <f>VLOOKUP($A219,Chik!$1:$1048576,10,FALSE)</f>
        <v>23</v>
      </c>
      <c r="H219" s="12">
        <f>VLOOKUP($A219,zika!$1:$1048576,10,FALSE)</f>
        <v>0</v>
      </c>
      <c r="I219" s="12">
        <f>H219+F219+G219</f>
        <v>135</v>
      </c>
      <c r="J219" s="11">
        <v>109405</v>
      </c>
      <c r="K219" s="58" t="s">
        <v>1124</v>
      </c>
      <c r="L219" s="8">
        <f>I219/J219*100000</f>
        <v>123.39472601800649</v>
      </c>
      <c r="M219" s="7" t="str">
        <f>IF(L219=0,"Silencioso",IF(AND(L219&gt;0,L219&lt;100),"Baixa",IF(AND(L219&gt;=100,L219&lt;300),"Média",IF(AND(L219&gt;=300,L219&lt;500),"Alta",IF(L219&gt;=500,"Muito Alta","Avaliar")))))</f>
        <v>Média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21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3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3</v>
      </c>
      <c r="J220" s="11">
        <v>9228</v>
      </c>
      <c r="K220" s="58" t="s">
        <v>1121</v>
      </c>
      <c r="L220" s="8">
        <f>I220/J220*100000</f>
        <v>32.509752925877763</v>
      </c>
      <c r="M220" s="7" t="str">
        <f>IF(L220=0,"Silencioso",IF(AND(L220&gt;0,L220&lt;100),"Baixa",IF(AND(L220&gt;=100,L220&lt;300),"Média",IF(AND(L220&gt;=300,L220&lt;500),"Alta",IF(L220&gt;=500,"Muito Alta","Avaliar")))))</f>
        <v>Baixa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21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1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1</v>
      </c>
      <c r="J221" s="11">
        <v>3080</v>
      </c>
      <c r="K221" s="58" t="s">
        <v>1121</v>
      </c>
      <c r="L221" s="8">
        <f>I221/J221*100000</f>
        <v>32.467532467532465</v>
      </c>
      <c r="M221" s="7" t="str">
        <f>IF(L221=0,"Silencioso",IF(AND(L221&gt;0,L221&lt;100),"Baixa",IF(AND(L221&gt;=100,L221&lt;300),"Média",IF(AND(L221&gt;=300,L221&lt;500),"Alta",IF(L221&gt;=500,"Muito Alta","Avaliar")))))</f>
        <v>Baixa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21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0</v>
      </c>
      <c r="J222" s="11">
        <v>3426</v>
      </c>
      <c r="K222" s="58" t="s">
        <v>1121</v>
      </c>
      <c r="L222" s="8">
        <f>I222/J222*100000</f>
        <v>0</v>
      </c>
      <c r="M222" s="7" t="str">
        <f>IF(L222=0,"Silencioso",IF(AND(L222&gt;0,L222&lt;100),"Baixa",IF(AND(L222&gt;=100,L222&lt;300),"Média",IF(AND(L222&gt;=300,L222&lt;500),"Alta",IF(L222&gt;=500,"Muito Alta","Avaliar")))))</f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78"/>
      <c r="T222" s="78"/>
      <c r="U222" s="78"/>
    </row>
    <row r="223" spans="1:21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0</v>
      </c>
      <c r="J223" s="11">
        <v>3241</v>
      </c>
      <c r="K223" s="58" t="s">
        <v>1121</v>
      </c>
      <c r="L223" s="8">
        <f>I223/J223*100000</f>
        <v>0</v>
      </c>
      <c r="M223" s="7" t="str">
        <f>IF(L223=0,"Silencioso",IF(AND(L223&gt;0,L223&lt;100),"Baixa",IF(AND(L223&gt;=100,L223&lt;300),"Média",IF(AND(L223&gt;=300,L223&lt;500),"Alta",IF(L223&gt;=500,"Muito Alta","Avaliar")))))</f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21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0</v>
      </c>
      <c r="J224" s="11">
        <v>3714</v>
      </c>
      <c r="K224" s="58" t="s">
        <v>1121</v>
      </c>
      <c r="L224" s="8">
        <f>I224/J224*100000</f>
        <v>0</v>
      </c>
      <c r="M224" s="7" t="str">
        <f>IF(L224=0,"Silencioso",IF(AND(L224&gt;0,L224&lt;100),"Baixa",IF(AND(L224&gt;=100,L224&lt;300),"Média",IF(AND(L224&gt;=300,L224&lt;500),"Alta",IF(L224&gt;=500,"Muito Alta","Avaliar")))))</f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78"/>
      <c r="T224" s="78"/>
      <c r="U224" s="78"/>
    </row>
    <row r="225" spans="1:21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6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6</v>
      </c>
      <c r="J225" s="11">
        <v>6290</v>
      </c>
      <c r="K225" s="58" t="s">
        <v>1121</v>
      </c>
      <c r="L225" s="8">
        <f>I225/J225*100000</f>
        <v>95.389507154213035</v>
      </c>
      <c r="M225" s="7" t="str">
        <f>IF(L225=0,"Silencioso",IF(AND(L225&gt;0,L225&lt;100),"Baixa",IF(AND(L225&gt;=100,L225&lt;300),"Média",IF(AND(L225&gt;=300,L225&lt;500),"Alta",IF(L225&gt;=500,"Muito Alta","Avaliar")))))</f>
        <v>Baixa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21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8</v>
      </c>
      <c r="G226" s="12">
        <f>VLOOKUP($A226,Chik!$1:$1048576,10,FALSE)</f>
        <v>1</v>
      </c>
      <c r="H226" s="12">
        <f>VLOOKUP($A226,zika!$1:$1048576,10,FALSE)</f>
        <v>0</v>
      </c>
      <c r="I226" s="12">
        <f>H226+F226+G226</f>
        <v>9</v>
      </c>
      <c r="J226" s="11">
        <v>2814</v>
      </c>
      <c r="K226" s="58" t="s">
        <v>1121</v>
      </c>
      <c r="L226" s="8">
        <f>I226/J226*100000</f>
        <v>319.82942430703622</v>
      </c>
      <c r="M226" s="7" t="str">
        <f>IF(L226=0,"Silencioso",IF(AND(L226&gt;0,L226&lt;100),"Baixa",IF(AND(L226&gt;=100,L226&lt;300),"Média",IF(AND(L226&gt;=300,L226&lt;500),"Alta",IF(L226&gt;=500,"Muito Alta","Avaliar")))))</f>
        <v>Alta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21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1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1</v>
      </c>
      <c r="J227" s="11">
        <v>4396</v>
      </c>
      <c r="K227" s="58" t="s">
        <v>1121</v>
      </c>
      <c r="L227" s="8">
        <f>I227/J227*100000</f>
        <v>22.747952684258419</v>
      </c>
      <c r="M227" s="7" t="str">
        <f>IF(L227=0,"Silencioso",IF(AND(L227&gt;0,L227&lt;100),"Baixa",IF(AND(L227&gt;=100,L227&lt;300),"Média",IF(AND(L227&gt;=300,L227&lt;500),"Alta",IF(L227&gt;=500,"Muito Alta","Avaliar")))))</f>
        <v>Baixa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21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22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22</v>
      </c>
      <c r="J228" s="11">
        <v>6646</v>
      </c>
      <c r="K228" s="58" t="s">
        <v>1121</v>
      </c>
      <c r="L228" s="8">
        <f>I228/J228*100000</f>
        <v>331.02618116160096</v>
      </c>
      <c r="M228" s="7" t="str">
        <f>IF(L228=0,"Silencioso",IF(AND(L228&gt;0,L228&lt;100),"Baixa",IF(AND(L228&gt;=100,L228&lt;300),"Média",IF(AND(L228&gt;=300,L228&lt;500),"Alta",IF(L228&gt;=500,"Muito Alta","Avaliar")))))</f>
        <v>Alta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78"/>
      <c r="T228" s="78"/>
      <c r="U228" s="78"/>
    </row>
    <row r="229" spans="1:21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18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18</v>
      </c>
      <c r="J229" s="11">
        <v>12660</v>
      </c>
      <c r="K229" s="58" t="s">
        <v>1121</v>
      </c>
      <c r="L229" s="8">
        <f>I229/J229*100000</f>
        <v>142.18009478672985</v>
      </c>
      <c r="M229" s="7" t="str">
        <f>IF(L229=0,"Silencioso",IF(AND(L229&gt;0,L229&lt;100),"Baixa",IF(AND(L229&gt;=100,L229&lt;300),"Média",IF(AND(L229&gt;=300,L229&lt;500),"Alta",IF(L229&gt;=500,"Muito Alta","Avaliar")))))</f>
        <v>Média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21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0</v>
      </c>
      <c r="J230" s="11">
        <v>5960</v>
      </c>
      <c r="K230" s="58" t="s">
        <v>1121</v>
      </c>
      <c r="L230" s="8">
        <f>I230/J230*100000</f>
        <v>0</v>
      </c>
      <c r="M230" s="7" t="str">
        <f>IF(L230=0,"Silencioso",IF(AND(L230&gt;0,L230&lt;100),"Baixa",IF(AND(L230&gt;=100,L230&lt;300),"Média",IF(AND(L230&gt;=300,L230&lt;500),"Alta",IF(L230&gt;=500,"Muito Alta","Avaliar")))))</f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78"/>
      <c r="T230" s="78"/>
      <c r="U230" s="78"/>
    </row>
    <row r="231" spans="1:21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0</v>
      </c>
      <c r="J231" s="11">
        <v>5145</v>
      </c>
      <c r="K231" s="58" t="s">
        <v>1121</v>
      </c>
      <c r="L231" s="8">
        <f>I231/J231*100000</f>
        <v>0</v>
      </c>
      <c r="M231" s="7" t="str">
        <f>IF(L231=0,"Silencioso",IF(AND(L231&gt;0,L231&lt;100),"Baixa",IF(AND(L231&gt;=100,L231&lt;300),"Média",IF(AND(L231&gt;=300,L231&lt;500),"Alta",IF(L231&gt;=500,"Muito Alta","Avaliar")))))</f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21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0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0</v>
      </c>
      <c r="J232" s="11">
        <v>10258</v>
      </c>
      <c r="K232" s="58" t="s">
        <v>1121</v>
      </c>
      <c r="L232" s="8">
        <f>I232/J232*100000</f>
        <v>0</v>
      </c>
      <c r="M232" s="7" t="str">
        <f>IF(L232=0,"Silencioso",IF(AND(L232&gt;0,L232&lt;100),"Baixa",IF(AND(L232&gt;=100,L232&lt;300),"Média",IF(AND(L232&gt;=300,L232&lt;500),"Alta",IF(L232&gt;=500,"Muito Alta","Avaliar")))))</f>
        <v>Silencioso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78"/>
      <c r="T232" s="78"/>
      <c r="U232" s="78"/>
    </row>
    <row r="233" spans="1:21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0</v>
      </c>
      <c r="J233" s="11">
        <v>5014</v>
      </c>
      <c r="K233" s="58" t="s">
        <v>1121</v>
      </c>
      <c r="L233" s="8">
        <f>I233/J233*100000</f>
        <v>0</v>
      </c>
      <c r="M233" s="7" t="str">
        <f>IF(L233=0,"Silencioso",IF(AND(L233&gt;0,L233&lt;100),"Baixa",IF(AND(L233&gt;=100,L233&lt;300),"Média",IF(AND(L233&gt;=300,L233&lt;500),"Alta",IF(L233&gt;=500,"Muito Alta","Avaliar")))))</f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21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0</v>
      </c>
      <c r="J234" s="11">
        <v>4134</v>
      </c>
      <c r="K234" s="58" t="s">
        <v>1121</v>
      </c>
      <c r="L234" s="8">
        <f>I234/J234*100000</f>
        <v>0</v>
      </c>
      <c r="M234" s="7" t="str">
        <f>IF(L234=0,"Silencioso",IF(AND(L234&gt;0,L234&lt;100),"Baixa",IF(AND(L234&gt;=100,L234&lt;300),"Média",IF(AND(L234&gt;=300,L234&lt;500),"Alta",IF(L234&gt;=500,"Muito Alta","Avaliar")))))</f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21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0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0</v>
      </c>
      <c r="J235" s="11">
        <v>15358</v>
      </c>
      <c r="K235" s="58" t="s">
        <v>1121</v>
      </c>
      <c r="L235" s="8">
        <f>I235/J235*100000</f>
        <v>0</v>
      </c>
      <c r="M235" s="7" t="str">
        <f>IF(L235=0,"Silencioso",IF(AND(L235&gt;0,L235&lt;100),"Baixa",IF(AND(L235&gt;=100,L235&lt;300),"Média",IF(AND(L235&gt;=300,L235&lt;500),"Alta",IF(L235&gt;=500,"Muito Alta","Avaliar")))))</f>
        <v>Silencioso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21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6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6</v>
      </c>
      <c r="J236" s="11">
        <v>4960</v>
      </c>
      <c r="K236" s="58" t="s">
        <v>1121</v>
      </c>
      <c r="L236" s="8">
        <f>I236/J236*100000</f>
        <v>120.96774193548387</v>
      </c>
      <c r="M236" s="7" t="str">
        <f>IF(L236=0,"Silencioso",IF(AND(L236&gt;0,L236&lt;100),"Baixa",IF(AND(L236&gt;=100,L236&lt;300),"Média",IF(AND(L236&gt;=300,L236&lt;500),"Alta",IF(L236&gt;=500,"Muito Alta","Avaliar")))))</f>
        <v>Média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21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0</v>
      </c>
      <c r="J237" s="11">
        <v>7656</v>
      </c>
      <c r="K237" s="58" t="s">
        <v>1121</v>
      </c>
      <c r="L237" s="8">
        <f>I237/J237*100000</f>
        <v>0</v>
      </c>
      <c r="M237" s="7" t="str">
        <f>IF(L237=0,"Silencioso",IF(AND(L237&gt;0,L237&lt;100),"Baixa",IF(AND(L237&gt;=100,L237&lt;300),"Média",IF(AND(L237&gt;=300,L237&lt;500),"Alta",IF(L237&gt;=500,"Muito Alta","Avaliar")))))</f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78"/>
      <c r="T237" s="78"/>
      <c r="U237" s="78"/>
    </row>
    <row r="238" spans="1:21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5</v>
      </c>
      <c r="G238" s="12">
        <f>VLOOKUP($A238,Chik!$1:$1048576,10,FALSE)</f>
        <v>1</v>
      </c>
      <c r="H238" s="12">
        <f>VLOOKUP($A238,zika!$1:$1048576,10,FALSE)</f>
        <v>2</v>
      </c>
      <c r="I238" s="12">
        <f>H238+F238+G238</f>
        <v>8</v>
      </c>
      <c r="J238" s="11">
        <v>79625</v>
      </c>
      <c r="K238" s="58" t="s">
        <v>1123</v>
      </c>
      <c r="L238" s="8">
        <f>I238/J238*100000</f>
        <v>10.047095761381476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21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3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3</v>
      </c>
      <c r="J239" s="11">
        <v>5399</v>
      </c>
      <c r="K239" s="58" t="s">
        <v>1121</v>
      </c>
      <c r="L239" s="8">
        <f>I239/J239*100000</f>
        <v>55.565845526949431</v>
      </c>
      <c r="M239" s="7" t="str">
        <f>IF(L239=0,"Silencioso",IF(AND(L239&gt;0,L239&lt;100),"Baixa",IF(AND(L239&gt;=100,L239&lt;300),"Média",IF(AND(L239&gt;=300,L239&lt;500),"Alta",IF(L239&gt;=500,"Muito Alta","Avaliar")))))</f>
        <v>Baixa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21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0</v>
      </c>
      <c r="J240" s="11">
        <v>8035</v>
      </c>
      <c r="K240" s="58" t="s">
        <v>1121</v>
      </c>
      <c r="L240" s="8">
        <f>I240/J240*100000</f>
        <v>0</v>
      </c>
      <c r="M240" s="7" t="str">
        <f>IF(L240=0,"Silencioso",IF(AND(L240&gt;0,L240&lt;100),"Baixa",IF(AND(L240&gt;=100,L240&lt;300),"Média",IF(AND(L240&gt;=300,L240&lt;500),"Alta",IF(L240&gt;=500,"Muito Alta","Avaliar")))))</f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78"/>
      <c r="T240" s="78"/>
      <c r="U240" s="78"/>
    </row>
    <row r="241" spans="1:21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1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1</v>
      </c>
      <c r="J241" s="11">
        <v>7098</v>
      </c>
      <c r="K241" s="58" t="s">
        <v>1121</v>
      </c>
      <c r="L241" s="8">
        <f>I241/J241*100000</f>
        <v>14.088475626937164</v>
      </c>
      <c r="M241" s="7" t="str">
        <f>IF(L241=0,"Silencioso",IF(AND(L241&gt;0,L241&lt;100),"Baixa",IF(AND(L241&gt;=100,L241&lt;300),"Média",IF(AND(L241&gt;=300,L241&lt;500),"Alta",IF(L241&gt;=500,"Muito Alta","Avaliar")))))</f>
        <v>Baixa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4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4</v>
      </c>
      <c r="J242" s="11">
        <v>10291</v>
      </c>
      <c r="K242" s="58" t="s">
        <v>1121</v>
      </c>
      <c r="L242" s="8">
        <f>I242/J242*100000</f>
        <v>38.868914585560198</v>
      </c>
      <c r="M242" s="7" t="str">
        <f>IF(L242=0,"Silencioso",IF(AND(L242&gt;0,L242&lt;100),"Baixa",IF(AND(L242&gt;=100,L242&lt;300),"Média",IF(AND(L242&gt;=300,L242&lt;500),"Alta",IF(L242&gt;=500,"Muito Alta","Avaliar")))))</f>
        <v>Baixa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0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0</v>
      </c>
      <c r="J243" s="11">
        <v>4996</v>
      </c>
      <c r="K243" s="58" t="s">
        <v>1121</v>
      </c>
      <c r="L243" s="8">
        <f>I243/J243*100000</f>
        <v>0</v>
      </c>
      <c r="M243" s="7" t="str">
        <f>IF(L243=0,"Silencioso",IF(AND(L243&gt;0,L243&lt;100),"Baixa",IF(AND(L243&gt;=100,L243&lt;300),"Média",IF(AND(L243&gt;=300,L243&lt;500),"Alta",IF(L243&gt;=500,"Muito Alta","Avaliar")))))</f>
        <v>Silencioso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0</v>
      </c>
      <c r="J244" s="11">
        <v>7232</v>
      </c>
      <c r="K244" s="58" t="s">
        <v>1121</v>
      </c>
      <c r="L244" s="8">
        <f>I244/J244*100000</f>
        <v>0</v>
      </c>
      <c r="M244" s="7" t="str">
        <f>IF(L244=0,"Silencioso",IF(AND(L244&gt;0,L244&lt;100),"Baixa",IF(AND(L244&gt;=100,L244&lt;300),"Média",IF(AND(L244&gt;=300,L244&lt;500),"Alta",IF(L244&gt;=500,"Muito Alta","Avaliar")))))</f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0</v>
      </c>
      <c r="J245" s="11">
        <v>2919</v>
      </c>
      <c r="K245" s="58" t="s">
        <v>1121</v>
      </c>
      <c r="L245" s="8">
        <f>I245/J245*100000</f>
        <v>0</v>
      </c>
      <c r="M245" s="7" t="str">
        <f>IF(L245=0,"Silencioso",IF(AND(L245&gt;0,L245&lt;100),"Baixa",IF(AND(L245&gt;=100,L245&lt;300),"Média",IF(AND(L245&gt;=300,L245&lt;500),"Alta",IF(L245&gt;=500,"Muito Alta","Avaliar")))))</f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8"/>
      <c r="T245" s="78"/>
      <c r="U245" s="78"/>
    </row>
    <row r="246" spans="1:21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38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38</v>
      </c>
      <c r="J246" s="11">
        <v>47617</v>
      </c>
      <c r="K246" s="58" t="s">
        <v>1122</v>
      </c>
      <c r="L246" s="8">
        <f>I246/J246*100000</f>
        <v>79.803431547556542</v>
      </c>
      <c r="M246" s="7" t="str">
        <f>IF(L246=0,"Silencioso",IF(AND(L246&gt;0,L246&lt;100),"Baixa",IF(AND(L246&gt;=100,L246&lt;300),"Média",IF(AND(L246&gt;=300,L246&lt;500),"Alta",IF(L246&gt;=500,"Muito Alta","Avaliar")))))</f>
        <v>Baixa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0</v>
      </c>
      <c r="J247" s="11">
        <v>3814</v>
      </c>
      <c r="K247" s="58" t="s">
        <v>1121</v>
      </c>
      <c r="L247" s="8">
        <f>I247/J247*100000</f>
        <v>0</v>
      </c>
      <c r="M247" s="7" t="str">
        <f>IF(L247=0,"Silencioso",IF(AND(L247&gt;0,L247&lt;100),"Baixa",IF(AND(L247&gt;=100,L247&lt;300),"Média",IF(AND(L247&gt;=300,L247&lt;500),"Alta",IF(L247&gt;=500,"Muito Alta","Avaliar")))))</f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11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11</v>
      </c>
      <c r="J248" s="11">
        <v>7852</v>
      </c>
      <c r="K248" s="58" t="s">
        <v>1121</v>
      </c>
      <c r="L248" s="8">
        <f>I248/J248*100000</f>
        <v>140.09169638308711</v>
      </c>
      <c r="M248" s="7" t="str">
        <f>IF(L248=0,"Silencioso",IF(AND(L248&gt;0,L248&lt;100),"Baixa",IF(AND(L248&gt;=100,L248&lt;300),"Média",IF(AND(L248&gt;=300,L248&lt;500),"Alta",IF(L248&gt;=500,"Muito Alta","Avaliar")))))</f>
        <v>Média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10"/>
      <c r="T248" s="10"/>
      <c r="U248" s="10"/>
    </row>
    <row r="249" spans="1:21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0</v>
      </c>
      <c r="J249" s="11">
        <v>3411</v>
      </c>
      <c r="K249" s="58" t="s">
        <v>1121</v>
      </c>
      <c r="L249" s="8">
        <f>I249/J249*100000</f>
        <v>0</v>
      </c>
      <c r="M249" s="7" t="str">
        <f>IF(L249=0,"Silencioso",IF(AND(L249&gt;0,L249&lt;100),"Baixa",IF(AND(L249&gt;=100,L249&lt;300),"Média",IF(AND(L249&gt;=300,L249&lt;500),"Alta",IF(L249&gt;=500,"Muito Alta","Avaliar")))))</f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78"/>
      <c r="T249" s="78"/>
      <c r="U249" s="78"/>
    </row>
    <row r="250" spans="1:21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19884</v>
      </c>
      <c r="K250" s="58" t="s">
        <v>1121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18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18</v>
      </c>
      <c r="J251" s="11">
        <v>4984</v>
      </c>
      <c r="K251" s="58" t="s">
        <v>1121</v>
      </c>
      <c r="L251" s="8">
        <f>I251/J251*100000</f>
        <v>361.15569823434993</v>
      </c>
      <c r="M251" s="7" t="str">
        <f>IF(L251=0,"Silencioso",IF(AND(L251&gt;0,L251&lt;100),"Baixa",IF(AND(L251&gt;=100,L251&lt;300),"Média",IF(AND(L251&gt;=300,L251&lt;500),"Alta",IF(L251&gt;=500,"Muito Alta","Avaliar")))))</f>
        <v>Alta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21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22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22</v>
      </c>
      <c r="J252" s="11">
        <v>7527</v>
      </c>
      <c r="K252" s="58" t="s">
        <v>1121</v>
      </c>
      <c r="L252" s="8">
        <f>I252/J252*100000</f>
        <v>292.28112129666533</v>
      </c>
      <c r="M252" s="7" t="str">
        <f>IF(L252=0,"Silencioso",IF(AND(L252&gt;0,L252&lt;100),"Baixa",IF(AND(L252&gt;=100,L252&lt;300),"Média",IF(AND(L252&gt;=300,L252&lt;500),"Alta",IF(L252&gt;=500,"Muito Alta","Avaliar")))))</f>
        <v>Média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78"/>
      <c r="T252" s="78"/>
      <c r="U252" s="78"/>
    </row>
    <row r="253" spans="1:21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125</v>
      </c>
      <c r="G253" s="12">
        <f>VLOOKUP($A253,Chik!$1:$1048576,10,FALSE)</f>
        <v>1</v>
      </c>
      <c r="H253" s="12">
        <f>VLOOKUP($A253,zika!$1:$1048576,10,FALSE)</f>
        <v>0</v>
      </c>
      <c r="I253" s="12">
        <f>H253+F253+G253</f>
        <v>126</v>
      </c>
      <c r="J253" s="11">
        <v>235977</v>
      </c>
      <c r="K253" s="58" t="s">
        <v>1124</v>
      </c>
      <c r="L253" s="8">
        <f>I253/J253*100000</f>
        <v>53.395034261813649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21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2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2</v>
      </c>
      <c r="J254" s="11">
        <v>6702</v>
      </c>
      <c r="K254" s="58" t="s">
        <v>1121</v>
      </c>
      <c r="L254" s="8">
        <f>I254/J254*100000</f>
        <v>29.841838257236649</v>
      </c>
      <c r="M254" s="7" t="str">
        <f>IF(L254=0,"Silencioso",IF(AND(L254&gt;0,L254&lt;100),"Baixa",IF(AND(L254&gt;=100,L254&lt;300),"Média",IF(AND(L254&gt;=300,L254&lt;500),"Alta",IF(L254&gt;=500,"Muito Alta","Avaliar")))))</f>
        <v>Baixa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0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0</v>
      </c>
      <c r="J255" s="11">
        <v>5996</v>
      </c>
      <c r="K255" s="58" t="s">
        <v>1121</v>
      </c>
      <c r="L255" s="8">
        <f>I255/J255*100000</f>
        <v>0</v>
      </c>
      <c r="M255" s="7" t="str">
        <f>IF(L255=0,"Silencioso",IF(AND(L255&gt;0,L255&lt;100),"Baixa",IF(AND(L255&gt;=100,L255&lt;300),"Média",IF(AND(L255&gt;=300,L255&lt;500),"Alta",IF(L255&gt;=500,"Muito Alta","Avaliar")))))</f>
        <v>Silencioso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21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0</v>
      </c>
      <c r="J256" s="11">
        <v>10820</v>
      </c>
      <c r="K256" s="58" t="s">
        <v>1121</v>
      </c>
      <c r="L256" s="8">
        <f>I256/J256*100000</f>
        <v>0</v>
      </c>
      <c r="M256" s="7" t="str">
        <f>IF(L256=0,"Silencioso",IF(AND(L256&gt;0,L256&lt;100),"Baixa",IF(AND(L256&gt;=100,L256&lt;300),"Média",IF(AND(L256&gt;=300,L256&lt;500),"Alta",IF(L256&gt;=500,"Muito Alta","Avaliar")))))</f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25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25</v>
      </c>
      <c r="J257" s="11">
        <v>3699</v>
      </c>
      <c r="K257" s="58" t="s">
        <v>1121</v>
      </c>
      <c r="L257" s="8">
        <f>I257/J257*100000</f>
        <v>675.85834009191672</v>
      </c>
      <c r="M257" s="7" t="str">
        <f>IF(L257=0,"Silencioso",IF(AND(L257&gt;0,L257&lt;100),"Baixa",IF(AND(L257&gt;=100,L257&lt;300),"Média",IF(AND(L257&gt;=300,L257&lt;500),"Alta",IF(L257&gt;=500,"Muito Alta","Avaliar")))))</f>
        <v>Muito Alta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0</v>
      </c>
      <c r="J258" s="11">
        <v>5097</v>
      </c>
      <c r="K258" s="58" t="s">
        <v>1121</v>
      </c>
      <c r="L258" s="8">
        <f>I258/J258*100000</f>
        <v>0</v>
      </c>
      <c r="M258" s="7" t="str">
        <f>IF(L258=0,"Silencioso",IF(AND(L258&gt;0,L258&lt;100),"Baixa",IF(AND(L258&gt;=100,L258&lt;300),"Média",IF(AND(L258&gt;=300,L258&lt;500),"Alta",IF(L258&gt;=500,"Muito Alta","Avaliar")))))</f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78"/>
      <c r="T258" s="78"/>
      <c r="U258" s="7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0</v>
      </c>
      <c r="J259" s="11">
        <v>4482</v>
      </c>
      <c r="K259" s="58" t="s">
        <v>1121</v>
      </c>
      <c r="L259" s="8">
        <f>I259/J259*100000</f>
        <v>0</v>
      </c>
      <c r="M259" s="7" t="str">
        <f>IF(L259=0,"Silencioso",IF(AND(L259&gt;0,L259&lt;100),"Baixa",IF(AND(L259&gt;=100,L259&lt;300),"Média",IF(AND(L259&gt;=300,L259&lt;500),"Alta",IF(L259&gt;=500,"Muito Alta","Avaliar")))))</f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78"/>
      <c r="T259" s="78"/>
      <c r="U259" s="7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0</v>
      </c>
      <c r="J260" s="11">
        <v>5243</v>
      </c>
      <c r="K260" s="58" t="s">
        <v>1121</v>
      </c>
      <c r="L260" s="8">
        <f>I260/J260*100000</f>
        <v>0</v>
      </c>
      <c r="M260" s="7" t="str">
        <f>IF(L260=0,"Silencioso",IF(AND(L260&gt;0,L260&lt;100),"Baixa",IF(AND(L260&gt;=100,L260&lt;300),"Média",IF(AND(L260&gt;=300,L260&lt;500),"Alta",IF(L260&gt;=500,"Muito Alta","Avaliar")))))</f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3007</v>
      </c>
      <c r="K261" s="58" t="s">
        <v>1121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21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21</v>
      </c>
      <c r="J262" s="11">
        <v>6523</v>
      </c>
      <c r="K262" s="58" t="s">
        <v>1121</v>
      </c>
      <c r="L262" s="8">
        <f>I262/J262*100000</f>
        <v>321.93775869998467</v>
      </c>
      <c r="M262" s="7" t="str">
        <f>IF(L262=0,"Silencioso",IF(AND(L262&gt;0,L262&lt;100),"Baixa",IF(AND(L262&gt;=100,L262&lt;300),"Média",IF(AND(L262&gt;=300,L262&lt;500),"Alta",IF(L262&gt;=500,"Muito Alta","Avaliar")))))</f>
        <v>Alta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3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3</v>
      </c>
      <c r="J263" s="11">
        <v>10081</v>
      </c>
      <c r="K263" s="58" t="s">
        <v>1121</v>
      </c>
      <c r="L263" s="8">
        <f>I263/J263*100000</f>
        <v>29.75895248487253</v>
      </c>
      <c r="M263" s="7" t="str">
        <f>IF(L263=0,"Silencioso",IF(AND(L263&gt;0,L263&lt;100),"Baixa",IF(AND(L263&gt;=100,L263&lt;300),"Média",IF(AND(L263&gt;=300,L263&lt;500),"Alta",IF(L263&gt;=500,"Muito Alta","Avaliar")))))</f>
        <v>Baixa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9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9</v>
      </c>
      <c r="J264" s="11">
        <v>5185</v>
      </c>
      <c r="K264" s="58" t="s">
        <v>1121</v>
      </c>
      <c r="L264" s="8">
        <f>I264/J264*100000</f>
        <v>173.57762777242044</v>
      </c>
      <c r="M264" s="7" t="str">
        <f>IF(L264=0,"Silencioso",IF(AND(L264&gt;0,L264&lt;100),"Baixa",IF(AND(L264&gt;=100,L264&lt;300),"Média",IF(AND(L264&gt;=300,L264&lt;500),"Alta",IF(L264&gt;=500,"Muito Alta","Avaliar")))))</f>
        <v>Média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6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6</v>
      </c>
      <c r="J265" s="11">
        <v>13541</v>
      </c>
      <c r="K265" s="58" t="s">
        <v>1121</v>
      </c>
      <c r="L265" s="8">
        <f>I265/J265*100000</f>
        <v>44.309873716859904</v>
      </c>
      <c r="M265" s="7" t="str">
        <f>IF(L265=0,"Silencioso",IF(AND(L265&gt;0,L265&lt;100),"Baixa",IF(AND(L265&gt;=100,L265&lt;300),"Média",IF(AND(L265&gt;=300,L265&lt;500),"Alta",IF(L265&gt;=500,"Muito Alta","Avaliar")))))</f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4289</v>
      </c>
      <c r="K266" s="58" t="s">
        <v>1121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1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1</v>
      </c>
      <c r="J267" s="11">
        <v>1521</v>
      </c>
      <c r="K267" s="58" t="s">
        <v>1121</v>
      </c>
      <c r="L267" s="8">
        <f>I267/J267*100000</f>
        <v>65.746219592373436</v>
      </c>
      <c r="M267" s="7" t="str">
        <f>IF(L267=0,"Silencioso",IF(AND(L267&gt;0,L267&lt;100),"Baixa",IF(AND(L267&gt;=100,L267&lt;300),"Média",IF(AND(L267&gt;=300,L267&lt;500),"Alta",IF(L267&gt;=500,"Muito Alta","Avaliar")))))</f>
        <v>Baixa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1905</v>
      </c>
      <c r="K268" s="58" t="s">
        <v>1121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0</v>
      </c>
      <c r="J269" s="11">
        <v>7811</v>
      </c>
      <c r="K269" s="58" t="s">
        <v>1121</v>
      </c>
      <c r="L269" s="8">
        <f>I269/J269*100000</f>
        <v>0</v>
      </c>
      <c r="M269" s="7" t="str">
        <f>IF(L269=0,"Silencioso",IF(AND(L269&gt;0,L269&lt;100),"Baixa",IF(AND(L269&gt;=100,L269&lt;300),"Média",IF(AND(L269&gt;=300,L269&lt;500),"Alta",IF(L269&gt;=500,"Muito Alta","Avaliar")))))</f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78"/>
      <c r="T269" s="78"/>
      <c r="U269" s="7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9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9</v>
      </c>
      <c r="J270" s="11">
        <v>27823</v>
      </c>
      <c r="K270" s="58" t="s">
        <v>1122</v>
      </c>
      <c r="L270" s="8">
        <f>I270/J270*100000</f>
        <v>32.347338532868491</v>
      </c>
      <c r="M270" s="7" t="str">
        <f>IF(L270=0,"Silencioso",IF(AND(L270&gt;0,L270&lt;100),"Baixa",IF(AND(L270&gt;=100,L270&lt;300),"Média",IF(AND(L270&gt;=300,L270&lt;500),"Alta",IF(L270&gt;=500,"Muito Alta","Avaliar")))))</f>
        <v>Baixa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1</v>
      </c>
      <c r="G271" s="12">
        <f>VLOOKUP($A271,Chik!$1:$1048576,10,FALSE)</f>
        <v>0</v>
      </c>
      <c r="H271" s="12">
        <f>VLOOKUP($A271,zika!$1:$1048576,10,FALSE)</f>
        <v>0</v>
      </c>
      <c r="I271" s="12">
        <f>H271+F271+G271</f>
        <v>1</v>
      </c>
      <c r="J271" s="11">
        <v>11064</v>
      </c>
      <c r="K271" s="58" t="s">
        <v>1121</v>
      </c>
      <c r="L271" s="8">
        <f>I271/J271*100000</f>
        <v>9.038322487346349</v>
      </c>
      <c r="M271" s="7" t="str">
        <f>IF(L271=0,"Silencioso",IF(AND(L271&gt;0,L271&lt;100),"Baixa",IF(AND(L271&gt;=100,L271&lt;300),"Média",IF(AND(L271&gt;=300,L271&lt;500),"Alta",IF(L271&gt;=500,"Muito Alta","Avaliar")))))</f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1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1</v>
      </c>
      <c r="J272" s="11">
        <v>7244</v>
      </c>
      <c r="K272" s="58" t="s">
        <v>1121</v>
      </c>
      <c r="L272" s="8">
        <f>I272/J272*100000</f>
        <v>13.80452788514633</v>
      </c>
      <c r="M272" s="7" t="str">
        <f>IF(L272=0,"Silencioso",IF(AND(L272&gt;0,L272&lt;100),"Baixa",IF(AND(L272&gt;=100,L272&lt;300),"Média",IF(AND(L272&gt;=300,L272&lt;500),"Alta",IF(L272&gt;=500,"Muito Alta","Avaliar")))))</f>
        <v>Baixa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11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11</v>
      </c>
      <c r="J273" s="11">
        <v>5362</v>
      </c>
      <c r="K273" s="58" t="s">
        <v>1121</v>
      </c>
      <c r="L273" s="8">
        <f>I273/J273*100000</f>
        <v>205.1473330846699</v>
      </c>
      <c r="M273" s="7" t="str">
        <f>IF(L273=0,"Silencioso",IF(AND(L273&gt;0,L273&lt;100),"Baixa",IF(AND(L273&gt;=100,L273&lt;300),"Média",IF(AND(L273&gt;=300,L273&lt;500),"Alta",IF(L273&gt;=500,"Muito Alta","Avaliar")))))</f>
        <v>Média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0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0</v>
      </c>
      <c r="J274" s="11">
        <v>15214</v>
      </c>
      <c r="K274" s="58" t="s">
        <v>1121</v>
      </c>
      <c r="L274" s="8">
        <f>I274/J274*100000</f>
        <v>0</v>
      </c>
      <c r="M274" s="7" t="str">
        <f>IF(L274=0,"Silencioso",IF(AND(L274&gt;0,L274&lt;100),"Baixa",IF(AND(L274&gt;=100,L274&lt;300),"Média",IF(AND(L274&gt;=300,L274&lt;500),"Alta",IF(L274&gt;=500,"Muito Alta","Avaliar")))))</f>
        <v>Silencioso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78"/>
      <c r="T274" s="78"/>
      <c r="U274" s="7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1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1</v>
      </c>
      <c r="J275" s="11">
        <v>18829</v>
      </c>
      <c r="K275" s="58" t="s">
        <v>1121</v>
      </c>
      <c r="L275" s="8">
        <f>I275/J275*100000</f>
        <v>5.3109565032662385</v>
      </c>
      <c r="M275" s="7" t="str">
        <f>IF(L275=0,"Silencioso",IF(AND(L275&gt;0,L275&lt;100),"Baixa",IF(AND(L275&gt;=100,L275&lt;300),"Média",IF(AND(L275&gt;=300,L275&lt;500),"Alta",IF(L275&gt;=500,"Muito Alta","Avaliar")))))</f>
        <v>Baixa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78"/>
      <c r="T275" s="78"/>
      <c r="U275" s="7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11</v>
      </c>
      <c r="G276" s="12">
        <f>VLOOKUP($A276,Chik!$1:$1048576,10,FALSE)</f>
        <v>1</v>
      </c>
      <c r="H276" s="12">
        <f>VLOOKUP($A276,zika!$1:$1048576,10,FALSE)</f>
        <v>0</v>
      </c>
      <c r="I276" s="12">
        <f>H276+F276+G276</f>
        <v>12</v>
      </c>
      <c r="J276" s="11">
        <v>70200</v>
      </c>
      <c r="K276" s="58" t="s">
        <v>1123</v>
      </c>
      <c r="L276" s="8">
        <f>I276/J276*100000</f>
        <v>17.094017094017094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0</v>
      </c>
      <c r="J277" s="11">
        <v>24773</v>
      </c>
      <c r="K277" s="58" t="s">
        <v>1121</v>
      </c>
      <c r="L277" s="8">
        <f>I277/J277*100000</f>
        <v>0</v>
      </c>
      <c r="M277" s="7" t="str">
        <f>IF(L277=0,"Silencioso",IF(AND(L277&gt;0,L277&lt;100),"Baixa",IF(AND(L277&gt;=100,L277&lt;300),"Média",IF(AND(L277&gt;=300,L277&lt;500),"Alta",IF(L277&gt;=500,"Muito Alta","Avaliar")))))</f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78"/>
      <c r="T277" s="78"/>
      <c r="U277" s="7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0</v>
      </c>
      <c r="J278" s="11">
        <v>31624</v>
      </c>
      <c r="K278" s="58" t="s">
        <v>1122</v>
      </c>
      <c r="L278" s="8">
        <f>I278/J278*100000</f>
        <v>0</v>
      </c>
      <c r="M278" s="7" t="str">
        <f>IF(L278=0,"Silencioso",IF(AND(L278&gt;0,L278&lt;100),"Baixa",IF(AND(L278&gt;=100,L278&lt;300),"Média",IF(AND(L278&gt;=300,L278&lt;500),"Alta",IF(L278&gt;=500,"Muito Alta","Avaliar")))))</f>
        <v>Silencioso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78"/>
      <c r="T278" s="78"/>
      <c r="U278" s="7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4673</v>
      </c>
      <c r="K279" s="58" t="s">
        <v>1121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11321</v>
      </c>
      <c r="K280" s="58" t="s">
        <v>1121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78"/>
      <c r="T280" s="78"/>
      <c r="U280" s="7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2361</v>
      </c>
      <c r="K281" s="58" t="s">
        <v>1121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4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4</v>
      </c>
      <c r="J282" s="11">
        <v>3508</v>
      </c>
      <c r="K282" s="58" t="s">
        <v>1121</v>
      </c>
      <c r="L282" s="8">
        <f>I282/J282*100000</f>
        <v>114.02508551881414</v>
      </c>
      <c r="M282" s="7" t="str">
        <f>IF(L282=0,"Silencioso",IF(AND(L282&gt;0,L282&lt;100),"Baixa",IF(AND(L282&gt;=100,L282&lt;300),"Média",IF(AND(L282&gt;=300,L282&lt;500),"Alta",IF(L282&gt;=500,"Muito Alta","Avaliar")))))</f>
        <v>Média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1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1</v>
      </c>
      <c r="J283" s="11">
        <v>7936</v>
      </c>
      <c r="K283" s="58" t="s">
        <v>1121</v>
      </c>
      <c r="L283" s="8">
        <f>I283/J283*100000</f>
        <v>12.600806451612902</v>
      </c>
      <c r="M283" s="7" t="str">
        <f>IF(L283=0,"Silencioso",IF(AND(L283&gt;0,L283&lt;100),"Baixa",IF(AND(L283&gt;=100,L283&lt;300),"Média",IF(AND(L283&gt;=300,L283&lt;500),"Alta",IF(L283&gt;=500,"Muito Alta","Avaliar")))))</f>
        <v>Baixa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8"/>
      <c r="T283" s="78"/>
      <c r="U283" s="78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0</v>
      </c>
      <c r="J284" s="11">
        <v>11218</v>
      </c>
      <c r="K284" s="58" t="s">
        <v>1121</v>
      </c>
      <c r="L284" s="8">
        <f>I284/J284*100000</f>
        <v>0</v>
      </c>
      <c r="M284" s="7" t="str">
        <f>IF(L284=0,"Silencioso",IF(AND(L284&gt;0,L284&lt;100),"Baixa",IF(AND(L284&gt;=100,L284&lt;300),"Média",IF(AND(L284&gt;=300,L284&lt;500),"Alta",IF(L284&gt;=500,"Muito Alta","Avaliar")))))</f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3904</v>
      </c>
      <c r="K285" s="58" t="s">
        <v>1121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35474</v>
      </c>
      <c r="K286" s="58" t="s">
        <v>1122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8"/>
      <c r="T286" s="78"/>
      <c r="U286" s="78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1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1</v>
      </c>
      <c r="J287" s="11">
        <v>2379</v>
      </c>
      <c r="K287" s="58" t="s">
        <v>1121</v>
      </c>
      <c r="L287" s="8">
        <f>I287/J287*100000</f>
        <v>42.034468263976464</v>
      </c>
      <c r="M287" s="7" t="str">
        <f>IF(L287=0,"Silencioso",IF(AND(L287&gt;0,L287&lt;100),"Baixa",IF(AND(L287&gt;=100,L287&lt;300),"Média",IF(AND(L287&gt;=300,L287&lt;500),"Alta",IF(L287&gt;=500,"Muito Alta","Avaliar")))))</f>
        <v>Baixa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3262</v>
      </c>
      <c r="K288" s="58" t="s">
        <v>1121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4804</v>
      </c>
      <c r="K289" s="58" t="s">
        <v>1121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18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18</v>
      </c>
      <c r="J290" s="11">
        <v>7409</v>
      </c>
      <c r="K290" s="58" t="s">
        <v>1121</v>
      </c>
      <c r="L290" s="8">
        <f>I290/J290*100000</f>
        <v>242.9477662302605</v>
      </c>
      <c r="M290" s="7" t="str">
        <f>IF(L290=0,"Silencioso",IF(AND(L290&gt;0,L290&lt;100),"Baixa",IF(AND(L290&gt;=100,L290&lt;300),"Média",IF(AND(L290&gt;=300,L290&lt;500),"Alta",IF(L290&gt;=500,"Muito Alta","Avaliar")))))</f>
        <v>Média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16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16</v>
      </c>
      <c r="J291" s="11">
        <v>15235</v>
      </c>
      <c r="K291" s="58" t="s">
        <v>1121</v>
      </c>
      <c r="L291" s="8">
        <f>I291/J291*100000</f>
        <v>105.02133245815556</v>
      </c>
      <c r="M291" s="7" t="str">
        <f>IF(L291=0,"Silencioso",IF(AND(L291&gt;0,L291&lt;100),"Baixa",IF(AND(L291&gt;=100,L291&lt;300),"Média",IF(AND(L291&gt;=300,L291&lt;500),"Alta",IF(L291&gt;=500,"Muito Alta","Avaliar")))))</f>
        <v>Média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78"/>
      <c r="T291" s="78"/>
      <c r="U291" s="7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1</v>
      </c>
      <c r="H292" s="12">
        <f>VLOOKUP($A292,zika!$1:$1048576,10,FALSE)</f>
        <v>0</v>
      </c>
      <c r="I292" s="12">
        <f>H292+F292+G292</f>
        <v>1</v>
      </c>
      <c r="J292" s="11">
        <v>3394</v>
      </c>
      <c r="K292" s="58" t="s">
        <v>1121</v>
      </c>
      <c r="L292" s="8">
        <f>I292/J292*100000</f>
        <v>29.463759575721863</v>
      </c>
      <c r="M292" s="7" t="str">
        <f>IF(L292=0,"Silencioso",IF(AND(L292&gt;0,L292&lt;100),"Baixa",IF(AND(L292&gt;=100,L292&lt;300),"Média",IF(AND(L292&gt;=300,L292&lt;500),"Alta",IF(L292&gt;=500,"Muito Alta","Avaliar")))))</f>
        <v>Baixa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9949</v>
      </c>
      <c r="K293" s="58" t="s">
        <v>1121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78"/>
      <c r="T293" s="78"/>
      <c r="U293" s="7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1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1</v>
      </c>
      <c r="J294" s="11">
        <v>10957</v>
      </c>
      <c r="K294" s="58" t="s">
        <v>1121</v>
      </c>
      <c r="L294" s="8">
        <f>I294/J294*100000</f>
        <v>9.1265857442730667</v>
      </c>
      <c r="M294" s="7" t="str">
        <f>IF(L294=0,"Silencioso",IF(AND(L294&gt;0,L294&lt;100),"Baixa",IF(AND(L294&gt;=100,L294&lt;300),"Média",IF(AND(L294&gt;=300,L294&lt;500),"Alta",IF(L294&gt;=500,"Muito Alta","Avaliar")))))</f>
        <v>Baixa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7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7</v>
      </c>
      <c r="J295" s="11">
        <v>7386</v>
      </c>
      <c r="K295" s="58" t="s">
        <v>1121</v>
      </c>
      <c r="L295" s="8">
        <f>I295/J295*100000</f>
        <v>94.773896561061463</v>
      </c>
      <c r="M295" s="7" t="str">
        <f>IF(L295=0,"Silencioso",IF(AND(L295&gt;0,L295&lt;100),"Baixa",IF(AND(L295&gt;=100,L295&lt;300),"Média",IF(AND(L295&gt;=300,L295&lt;500),"Alta",IF(L295&gt;=500,"Muito Alta","Avaliar")))))</f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554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554</v>
      </c>
      <c r="J296" s="11">
        <v>67540</v>
      </c>
      <c r="K296" s="58" t="s">
        <v>1122</v>
      </c>
      <c r="L296" s="8">
        <f>I296/J296*100000</f>
        <v>820.25466390287238</v>
      </c>
      <c r="M296" s="7" t="str">
        <f>IF(L296=0,"Silencioso",IF(AND(L296&gt;0,L296&lt;100),"Baixa",IF(AND(L296&gt;=100,L296&lt;300),"Média",IF(AND(L296&gt;=300,L296&lt;500),"Alta",IF(L296&gt;=500,"Muito Alta","Avaliar")))))</f>
        <v>Muito Alta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0</v>
      </c>
      <c r="J297" s="11">
        <v>9431</v>
      </c>
      <c r="K297" s="58" t="s">
        <v>1121</v>
      </c>
      <c r="L297" s="8">
        <f>I297/J297*100000</f>
        <v>0</v>
      </c>
      <c r="M297" s="7" t="str">
        <f>IF(L297=0,"Silencioso",IF(AND(L297&gt;0,L297&lt;100),"Baixa",IF(AND(L297&gt;=100,L297&lt;300),"Média",IF(AND(L297&gt;=300,L297&lt;500),"Alta",IF(L297&gt;=500,"Muito Alta","Avaliar")))))</f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0</v>
      </c>
      <c r="J298" s="11">
        <v>4387</v>
      </c>
      <c r="K298" s="58" t="s">
        <v>1121</v>
      </c>
      <c r="L298" s="8">
        <f>I298/J298*100000</f>
        <v>0</v>
      </c>
      <c r="M298" s="7" t="str">
        <f>IF(L298=0,"Silencioso",IF(AND(L298&gt;0,L298&lt;100),"Baixa",IF(AND(L298&gt;=100,L298&lt;300),"Média",IF(AND(L298&gt;=300,L298&lt;500),"Alta",IF(L298&gt;=500,"Muito Alta","Avaliar")))))</f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78"/>
      <c r="T298" s="78"/>
      <c r="U298" s="7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4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4</v>
      </c>
      <c r="J299" s="11">
        <v>2927</v>
      </c>
      <c r="K299" s="58" t="s">
        <v>1121</v>
      </c>
      <c r="L299" s="8">
        <f>I299/J299*100000</f>
        <v>136.65869490946361</v>
      </c>
      <c r="M299" s="7" t="str">
        <f>IF(L299=0,"Silencioso",IF(AND(L299&gt;0,L299&lt;100),"Baixa",IF(AND(L299&gt;=100,L299&lt;300),"Média",IF(AND(L299&gt;=300,L299&lt;500),"Alta",IF(L299&gt;=500,"Muito Alta","Avaliar")))))</f>
        <v>Média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3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3</v>
      </c>
      <c r="J300" s="11">
        <v>10343</v>
      </c>
      <c r="K300" s="58" t="s">
        <v>1121</v>
      </c>
      <c r="L300" s="8">
        <f>I300/J300*100000</f>
        <v>29.005124238615487</v>
      </c>
      <c r="M300" s="7" t="str">
        <f>IF(L300=0,"Silencioso",IF(AND(L300&gt;0,L300&lt;100),"Baixa",IF(AND(L300&gt;=100,L300&lt;300),"Média",IF(AND(L300&gt;=300,L300&lt;500),"Alta",IF(L300&gt;=500,"Muito Alta","Avaliar")))))</f>
        <v>Baixa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5187</v>
      </c>
      <c r="K301" s="58" t="s">
        <v>1121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7</v>
      </c>
      <c r="G302" s="12">
        <f>VLOOKUP($A302,Chik!$1:$1048576,10,FALSE)</f>
        <v>1</v>
      </c>
      <c r="H302" s="12">
        <f>VLOOKUP($A302,zika!$1:$1048576,10,FALSE)</f>
        <v>0</v>
      </c>
      <c r="I302" s="12">
        <f>H302+F302+G302</f>
        <v>8</v>
      </c>
      <c r="J302" s="11">
        <v>26181</v>
      </c>
      <c r="K302" s="58" t="s">
        <v>1122</v>
      </c>
      <c r="L302" s="8">
        <f>I302/J302*100000</f>
        <v>30.556510446507012</v>
      </c>
      <c r="M302" s="7" t="str">
        <f>IF(L302=0,"Silencioso",IF(AND(L302&gt;0,L302&lt;100),"Baixa",IF(AND(L302&gt;=100,L302&lt;300),"Média",IF(AND(L302&gt;=300,L302&lt;500),"Alta",IF(L302&gt;=500,"Muito Alta","Avaliar")))))</f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20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20</v>
      </c>
      <c r="J303" s="11">
        <v>5446</v>
      </c>
      <c r="K303" s="58" t="s">
        <v>1121</v>
      </c>
      <c r="L303" s="8">
        <f>I303/J303*100000</f>
        <v>367.24201248622842</v>
      </c>
      <c r="M303" s="7" t="str">
        <f>IF(L303=0,"Silencioso",IF(AND(L303&gt;0,L303&lt;100),"Baixa",IF(AND(L303&gt;=100,L303&lt;300),"Média",IF(AND(L303&gt;=300,L303&lt;500),"Alta",IF(L303&gt;=500,"Muito Alta","Avaliar")))))</f>
        <v>Alta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4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4</v>
      </c>
      <c r="J304" s="11">
        <v>5891</v>
      </c>
      <c r="K304" s="58" t="s">
        <v>1121</v>
      </c>
      <c r="L304" s="8">
        <f>I304/J304*100000</f>
        <v>67.900186725513493</v>
      </c>
      <c r="M304" s="7" t="str">
        <f>IF(L304=0,"Silencioso",IF(AND(L304&gt;0,L304&lt;100),"Baixa",IF(AND(L304&gt;=100,L304&lt;300),"Média",IF(AND(L304&gt;=300,L304&lt;500),"Alta",IF(L304&gt;=500,"Muito Alta","Avaliar")))))</f>
        <v>Baixa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78"/>
      <c r="T304" s="78"/>
      <c r="U304" s="78"/>
    </row>
    <row r="305" spans="1:21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9555</v>
      </c>
      <c r="K305" s="58" t="s">
        <v>1121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21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3469</v>
      </c>
      <c r="K306" s="58" t="s">
        <v>1121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21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9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9</v>
      </c>
      <c r="J307" s="11">
        <v>17701</v>
      </c>
      <c r="K307" s="58" t="s">
        <v>1121</v>
      </c>
      <c r="L307" s="8">
        <f>I307/J307*100000</f>
        <v>50.844585051692</v>
      </c>
      <c r="M307" s="7" t="str">
        <f>IF(L307=0,"Silencioso",IF(AND(L307&gt;0,L307&lt;100),"Baixa",IF(AND(L307&gt;=100,L307&lt;300),"Média",IF(AND(L307&gt;=300,L307&lt;500),"Alta",IF(L307&gt;=500,"Muito Alta","Avaliar")))))</f>
        <v>Baixa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21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0</v>
      </c>
      <c r="J308" s="11">
        <v>4601</v>
      </c>
      <c r="K308" s="58" t="s">
        <v>1121</v>
      </c>
      <c r="L308" s="8">
        <f>I308/J308*100000</f>
        <v>0</v>
      </c>
      <c r="M308" s="7" t="str">
        <f>IF(L308=0,"Silencioso",IF(AND(L308&gt;0,L308&lt;100),"Baixa",IF(AND(L308&gt;=100,L308&lt;300),"Média",IF(AND(L308&gt;=300,L308&lt;500),"Alta",IF(L308&gt;=500,"Muito Alta","Avaliar")))))</f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21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0</v>
      </c>
      <c r="J309" s="11">
        <v>5441</v>
      </c>
      <c r="K309" s="58" t="s">
        <v>1121</v>
      </c>
      <c r="L309" s="8">
        <f>I309/J309*100000</f>
        <v>0</v>
      </c>
      <c r="M309" s="7" t="str">
        <f>IF(L309=0,"Silencioso",IF(AND(L309&gt;0,L309&lt;100),"Baixa",IF(AND(L309&gt;=100,L309&lt;300),"Média",IF(AND(L309&gt;=300,L309&lt;500),"Alta",IF(L309&gt;=500,"Muito Alta","Avaliar")))))</f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21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149</v>
      </c>
      <c r="G310" s="12">
        <f>VLOOKUP($A310,Chik!$1:$1048576,10,FALSE)</f>
        <v>3</v>
      </c>
      <c r="H310" s="12">
        <f>VLOOKUP($A310,zika!$1:$1048576,10,FALSE)</f>
        <v>5</v>
      </c>
      <c r="I310" s="12">
        <f>H310+F310+G310</f>
        <v>157</v>
      </c>
      <c r="J310" s="11">
        <v>58962</v>
      </c>
      <c r="K310" s="58" t="s">
        <v>1122</v>
      </c>
      <c r="L310" s="8">
        <f>I310/J310*100000</f>
        <v>266.2731929039042</v>
      </c>
      <c r="M310" s="7" t="str">
        <f>IF(L310=0,"Silencioso",IF(AND(L310&gt;0,L310&lt;100),"Baixa",IF(AND(L310&gt;=100,L310&lt;300),"Média",IF(AND(L310&gt;=300,L310&lt;500),"Alta",IF(L310&gt;=500,"Muito Alta","Avaliar")))))</f>
        <v>Média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78"/>
      <c r="T310" s="78"/>
      <c r="U310" s="78"/>
    </row>
    <row r="311" spans="1:21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9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9</v>
      </c>
      <c r="J311" s="11">
        <v>4304</v>
      </c>
      <c r="K311" s="58" t="s">
        <v>1121</v>
      </c>
      <c r="L311" s="8">
        <f>I311/J311*100000</f>
        <v>209.10780669144978</v>
      </c>
      <c r="M311" s="7" t="str">
        <f>IF(L311=0,"Silencioso",IF(AND(L311&gt;0,L311&lt;100),"Baixa",IF(AND(L311&gt;=100,L311&lt;300),"Média",IF(AND(L311&gt;=300,L311&lt;500),"Alta",IF(L311&gt;=500,"Muito Alta","Avaliar")))))</f>
        <v>Média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21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13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13</v>
      </c>
      <c r="J312" s="11">
        <v>6844</v>
      </c>
      <c r="K312" s="58" t="s">
        <v>1121</v>
      </c>
      <c r="L312" s="8">
        <f>I312/J312*100000</f>
        <v>189.94739918176504</v>
      </c>
      <c r="M312" s="7" t="str">
        <f>IF(L312=0,"Silencioso",IF(AND(L312&gt;0,L312&lt;100),"Baixa",IF(AND(L312&gt;=100,L312&lt;300),"Média",IF(AND(L312&gt;=300,L312&lt;500),"Alta",IF(L312&gt;=500,"Muito Alta","Avaliar")))))</f>
        <v>Média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21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5122</v>
      </c>
      <c r="K313" s="58" t="s">
        <v>1121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21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0</v>
      </c>
      <c r="J314" s="11">
        <v>3136</v>
      </c>
      <c r="K314" s="58" t="s">
        <v>1121</v>
      </c>
      <c r="L314" s="8">
        <f>I314/J314*100000</f>
        <v>0</v>
      </c>
      <c r="M314" s="7" t="str">
        <f>IF(L314=0,"Silencioso",IF(AND(L314&gt;0,L314&lt;100),"Baixa",IF(AND(L314&gt;=100,L314&lt;300),"Média",IF(AND(L314&gt;=300,L314&lt;500),"Alta",IF(L314&gt;=500,"Muito Alta","Avaliar")))))</f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78"/>
      <c r="T314" s="78"/>
      <c r="U314" s="78"/>
    </row>
    <row r="315" spans="1:21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1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1</v>
      </c>
      <c r="J315" s="11">
        <v>3328</v>
      </c>
      <c r="K315" s="58" t="s">
        <v>1121</v>
      </c>
      <c r="L315" s="8">
        <f>I315/J315*100000</f>
        <v>30.048076923076923</v>
      </c>
      <c r="M315" s="7" t="str">
        <f>IF(L315=0,"Silencioso",IF(AND(L315&gt;0,L315&lt;100),"Baixa",IF(AND(L315&gt;=100,L315&lt;300),"Média",IF(AND(L315&gt;=300,L315&lt;500),"Alta",IF(L315&gt;=500,"Muito Alta","Avaliar")))))</f>
        <v>Baixa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21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3940</v>
      </c>
      <c r="K316" s="58" t="s">
        <v>1121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78"/>
      <c r="T316" s="78"/>
      <c r="U316" s="78"/>
    </row>
    <row r="317" spans="1:21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4345</v>
      </c>
      <c r="K317" s="58" t="s">
        <v>1121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21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0</v>
      </c>
      <c r="J318" s="11">
        <v>6145</v>
      </c>
      <c r="K318" s="58" t="s">
        <v>1121</v>
      </c>
      <c r="L318" s="8">
        <f>I318/J318*100000</f>
        <v>0</v>
      </c>
      <c r="M318" s="7" t="str">
        <f>IF(L318=0,"Silencioso",IF(AND(L318&gt;0,L318&lt;100),"Baixa",IF(AND(L318&gt;=100,L318&lt;300),"Média",IF(AND(L318&gt;=300,L318&lt;500),"Alta",IF(L318&gt;=500,"Muito Alta","Avaliar")))))</f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21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3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3</v>
      </c>
      <c r="J319" s="11">
        <v>11833</v>
      </c>
      <c r="K319" s="58" t="s">
        <v>1121</v>
      </c>
      <c r="L319" s="8">
        <f>I319/J319*100000</f>
        <v>25.35282684019268</v>
      </c>
      <c r="M319" s="7" t="str">
        <f>IF(L319=0,"Silencioso",IF(AND(L319&gt;0,L319&lt;100),"Baixa",IF(AND(L319&gt;=100,L319&lt;300),"Média",IF(AND(L319&gt;=300,L319&lt;500),"Alta",IF(L319&gt;=500,"Muito Alta","Avaliar")))))</f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78"/>
      <c r="T319" s="78"/>
      <c r="U319" s="78"/>
    </row>
    <row r="320" spans="1:21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158</v>
      </c>
      <c r="G320" s="12">
        <f>VLOOKUP($A320,Chik!$1:$1048576,10,FALSE)</f>
        <v>19</v>
      </c>
      <c r="H320" s="12">
        <f>VLOOKUP($A320,zika!$1:$1048576,10,FALSE)</f>
        <v>0</v>
      </c>
      <c r="I320" s="12">
        <f>H320+F320+G320</f>
        <v>177</v>
      </c>
      <c r="J320" s="11">
        <v>278685</v>
      </c>
      <c r="K320" s="58" t="s">
        <v>1124</v>
      </c>
      <c r="L320" s="8">
        <f>I320/J320*100000</f>
        <v>63.512567953065293</v>
      </c>
      <c r="M320" s="7" t="str">
        <f>IF(L320=0,"Silencioso",IF(AND(L320&gt;0,L320&lt;100),"Baixa",IF(AND(L320&gt;=100,L320&lt;300),"Média",IF(AND(L320&gt;=300,L320&lt;500),"Alta",IF(L320&gt;=500,"Muito Alta","Avaliar")))))</f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15779</v>
      </c>
      <c r="K321" s="58" t="s">
        <v>1121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3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3</v>
      </c>
      <c r="J322" s="11">
        <v>1389</v>
      </c>
      <c r="K322" s="58" t="s">
        <v>1121</v>
      </c>
      <c r="L322" s="8">
        <f>I322/J322*100000</f>
        <v>215.98272138228944</v>
      </c>
      <c r="M322" s="7" t="str">
        <f>IF(L322=0,"Silencioso",IF(AND(L322&gt;0,L322&lt;100),"Baixa",IF(AND(L322&gt;=100,L322&lt;300),"Média",IF(AND(L322&gt;=300,L322&lt;500),"Alta",IF(L322&gt;=500,"Muito Alta","Avaliar")))))</f>
        <v>Média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3</v>
      </c>
      <c r="G323" s="12">
        <f>VLOOKUP($A323,Chik!$1:$1048576,10,FALSE)</f>
        <v>1</v>
      </c>
      <c r="H323" s="12">
        <f>VLOOKUP($A323,zika!$1:$1048576,10,FALSE)</f>
        <v>0</v>
      </c>
      <c r="I323" s="12">
        <f>H323+F323+G323</f>
        <v>4</v>
      </c>
      <c r="J323" s="11">
        <v>34057</v>
      </c>
      <c r="K323" s="58" t="s">
        <v>1122</v>
      </c>
      <c r="L323" s="8">
        <f>I323/J323*100000</f>
        <v>11.74501570895851</v>
      </c>
      <c r="M323" s="7" t="str">
        <f>IF(L323=0,"Silencioso",IF(AND(L323&gt;0,L323&lt;100),"Baixa",IF(AND(L323&gt;=100,L323&lt;300),"Média",IF(AND(L323&gt;=300,L323&lt;500),"Alta",IF(L323&gt;=500,"Muito Alta","Avaliar")))))</f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78"/>
      <c r="T323" s="78"/>
      <c r="U323" s="7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1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1</v>
      </c>
      <c r="J324" s="11">
        <v>14233</v>
      </c>
      <c r="K324" s="58" t="s">
        <v>1121</v>
      </c>
      <c r="L324" s="8">
        <f>I324/J324*100000</f>
        <v>7.025925665706457</v>
      </c>
      <c r="M324" s="7" t="str">
        <f>IF(L324=0,"Silencioso",IF(AND(L324&gt;0,L324&lt;100),"Baixa",IF(AND(L324&gt;=100,L324&lt;300),"Média",IF(AND(L324&gt;=300,L324&lt;500),"Alta",IF(L324&gt;=500,"Muito Alta","Avaliar")))))</f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10333</v>
      </c>
      <c r="K325" s="58" t="s">
        <v>1121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1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1</v>
      </c>
      <c r="J326" s="11">
        <v>4954</v>
      </c>
      <c r="K326" s="58" t="s">
        <v>1121</v>
      </c>
      <c r="L326" s="8">
        <f>I326/J326*100000</f>
        <v>20.185708518368994</v>
      </c>
      <c r="M326" s="7" t="str">
        <f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42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42</v>
      </c>
      <c r="J327" s="11">
        <v>19025</v>
      </c>
      <c r="K327" s="58" t="s">
        <v>1121</v>
      </c>
      <c r="L327" s="8">
        <f>I327/J327*100000</f>
        <v>220.76215505913271</v>
      </c>
      <c r="M327" s="7" t="str">
        <f>IF(L327=0,"Silencioso",IF(AND(L327&gt;0,L327&lt;100),"Baixa",IF(AND(L327&gt;=100,L327&lt;300),"Média",IF(AND(L327&gt;=300,L327&lt;500),"Alta",IF(L327&gt;=500,"Muito Alta","Avaliar")))))</f>
        <v>Média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5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5</v>
      </c>
      <c r="J328" s="11">
        <v>8903</v>
      </c>
      <c r="K328" s="58" t="s">
        <v>1121</v>
      </c>
      <c r="L328" s="8">
        <f>I328/J328*100000</f>
        <v>56.160844659103674</v>
      </c>
      <c r="M328" s="7" t="str">
        <f>IF(L328=0,"Silencioso",IF(AND(L328&gt;0,L328&lt;100),"Baixa",IF(AND(L328&gt;=100,L328&lt;300),"Média",IF(AND(L328&gt;=300,L328&lt;500),"Alta",IF(L328&gt;=500,"Muito Alta","Avaliar")))))</f>
        <v>Baixa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3818</v>
      </c>
      <c r="K329" s="58" t="s">
        <v>1121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0</v>
      </c>
      <c r="J330" s="11">
        <v>6591</v>
      </c>
      <c r="K330" s="58" t="s">
        <v>1121</v>
      </c>
      <c r="L330" s="8">
        <f>I330/J330*100000</f>
        <v>0</v>
      </c>
      <c r="M330" s="7" t="str">
        <f>IF(L330=0,"Silencioso",IF(AND(L330&gt;0,L330&lt;100),"Baixa",IF(AND(L330&gt;=100,L330&lt;300),"Média",IF(AND(L330&gt;=300,L330&lt;500),"Alta",IF(L330&gt;=500,"Muito Alta","Avaliar")))))</f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78"/>
      <c r="T330" s="78"/>
      <c r="U330" s="7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51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51</v>
      </c>
      <c r="J331" s="11">
        <v>51750</v>
      </c>
      <c r="K331" s="58" t="s">
        <v>1122</v>
      </c>
      <c r="L331" s="8">
        <f>I331/J331*100000</f>
        <v>98.550724637681157</v>
      </c>
      <c r="M331" s="7" t="str">
        <f>IF(L331=0,"Silencioso",IF(AND(L331&gt;0,L331&lt;100),"Baixa",IF(AND(L331&gt;=100,L331&lt;300),"Média",IF(AND(L331&gt;=300,L331&lt;500),"Alta",IF(L331&gt;=500,"Muito Alta","Avaliar")))))</f>
        <v>Baixa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3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3</v>
      </c>
      <c r="J332" s="11">
        <v>7105</v>
      </c>
      <c r="K332" s="58" t="s">
        <v>1121</v>
      </c>
      <c r="L332" s="8">
        <f>I332/J332*100000</f>
        <v>42.223786066150602</v>
      </c>
      <c r="M332" s="7" t="str">
        <f>IF(L332=0,"Silencioso",IF(AND(L332&gt;0,L332&lt;100),"Baixa",IF(AND(L332&gt;=100,L332&lt;300),"Média",IF(AND(L332&gt;=300,L332&lt;500),"Alta",IF(L332&gt;=500,"Muito Alta","Avaliar")))))</f>
        <v>Baixa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78"/>
      <c r="T332" s="78"/>
      <c r="U332" s="7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1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1</v>
      </c>
      <c r="J333" s="11">
        <v>7971</v>
      </c>
      <c r="K333" s="58" t="s">
        <v>1121</v>
      </c>
      <c r="L333" s="8">
        <f>I333/J333*100000</f>
        <v>12.545477355413375</v>
      </c>
      <c r="M333" s="7" t="str">
        <f>IF(L333=0,"Silencioso",IF(AND(L333&gt;0,L333&lt;100),"Baixa",IF(AND(L333&gt;=100,L333&lt;300),"Média",IF(AND(L333&gt;=300,L333&lt;500),"Alta",IF(L333&gt;=500,"Muito Alta","Avaliar")))))</f>
        <v>Baixa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5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5</v>
      </c>
      <c r="J334" s="11">
        <v>8442</v>
      </c>
      <c r="K334" s="58" t="s">
        <v>1121</v>
      </c>
      <c r="L334" s="8">
        <f>I334/J334*100000</f>
        <v>59.227671167969667</v>
      </c>
      <c r="M334" s="7" t="str">
        <f>IF(L334=0,"Silencioso",IF(AND(L334&gt;0,L334&lt;100),"Baixa",IF(AND(L334&gt;=100,L334&lt;300),"Média",IF(AND(L334&gt;=300,L334&lt;500),"Alta",IF(L334&gt;=500,"Muito Alta","Avaliar")))))</f>
        <v>Baixa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7"/>
      <c r="T334" s="77"/>
      <c r="U334" s="77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1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1</v>
      </c>
      <c r="J335" s="11">
        <v>5704</v>
      </c>
      <c r="K335" s="58" t="s">
        <v>1121</v>
      </c>
      <c r="L335" s="8">
        <f>I335/J335*100000</f>
        <v>17.53155680224404</v>
      </c>
      <c r="M335" s="7" t="str">
        <f>IF(L335=0,"Silencioso",IF(AND(L335&gt;0,L335&lt;100),"Baixa",IF(AND(L335&gt;=100,L335&lt;300),"Média",IF(AND(L335&gt;=300,L335&lt;500),"Alta",IF(L335&gt;=500,"Muito Alta","Avaliar")))))</f>
        <v>Baixa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8"/>
      <c r="T335" s="78"/>
      <c r="U335" s="78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6524</v>
      </c>
      <c r="K336" s="58" t="s">
        <v>1121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10867</v>
      </c>
      <c r="K337" s="58" t="s">
        <v>1121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78"/>
      <c r="T337" s="78"/>
      <c r="U337" s="78"/>
    </row>
    <row r="338" spans="1:21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5033</v>
      </c>
      <c r="K338" s="58" t="s">
        <v>1121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78"/>
      <c r="T338" s="78"/>
      <c r="U338" s="78"/>
    </row>
    <row r="339" spans="1:21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1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1</v>
      </c>
      <c r="J339" s="11">
        <v>25035</v>
      </c>
      <c r="K339" s="58" t="s">
        <v>1122</v>
      </c>
      <c r="L339" s="8">
        <f>I339/J339*100000</f>
        <v>3.994407829039345</v>
      </c>
      <c r="M339" s="7" t="str">
        <f>IF(L339=0,"Silencioso",IF(AND(L339&gt;0,L339&lt;100),"Baixa",IF(AND(L339&gt;=100,L339&lt;300),"Média",IF(AND(L339&gt;=300,L339&lt;500),"Alta",IF(L339&gt;=500,"Muito Alta","Avaliar")))))</f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78"/>
      <c r="T339" s="78"/>
      <c r="U339" s="78"/>
    </row>
    <row r="340" spans="1:21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2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2</v>
      </c>
      <c r="J340" s="11">
        <v>8351</v>
      </c>
      <c r="K340" s="58" t="s">
        <v>1121</v>
      </c>
      <c r="L340" s="8">
        <f>I340/J340*100000</f>
        <v>23.949227637408693</v>
      </c>
      <c r="M340" s="7" t="str">
        <f>IF(L340=0,"Silencioso",IF(AND(L340&gt;0,L340&lt;100),"Baixa",IF(AND(L340&gt;=100,L340&lt;300),"Média",IF(AND(L340&gt;=300,L340&lt;500),"Alta",IF(L340&gt;=500,"Muito Alta","Avaliar")))))</f>
        <v>Baixa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5975</v>
      </c>
      <c r="K341" s="58" t="s">
        <v>1121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0</v>
      </c>
      <c r="J342" s="11">
        <v>13687</v>
      </c>
      <c r="K342" s="58" t="s">
        <v>1121</v>
      </c>
      <c r="L342" s="8">
        <f>I342/J342*100000</f>
        <v>0</v>
      </c>
      <c r="M342" s="7" t="str">
        <f>IF(L342=0,"Silencioso",IF(AND(L342&gt;0,L342&lt;100),"Baixa",IF(AND(L342&gt;=100,L342&lt;300),"Média",IF(AND(L342&gt;=300,L342&lt;500),"Alta",IF(L342&gt;=500,"Muito Alta","Avaliar")))))</f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117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117</v>
      </c>
      <c r="J343" s="11">
        <v>179015</v>
      </c>
      <c r="K343" s="58" t="s">
        <v>1124</v>
      </c>
      <c r="L343" s="8">
        <f>I343/J343*100000</f>
        <v>65.357651593441886</v>
      </c>
      <c r="M343" s="7" t="str">
        <f>IF(L343=0,"Silencioso",IF(AND(L343&gt;0,L343&lt;100),"Baixa",IF(AND(L343&gt;=100,L343&lt;300),"Média",IF(AND(L343&gt;=300,L343&lt;500),"Alta",IF(L343&gt;=500,"Muito Alta","Avaliar")))))</f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78"/>
      <c r="T343" s="78"/>
      <c r="U343" s="78"/>
    </row>
    <row r="344" spans="1:21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3483</v>
      </c>
      <c r="K344" s="58" t="s">
        <v>1121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78"/>
      <c r="T344" s="78"/>
      <c r="U344" s="78"/>
    </row>
    <row r="345" spans="1:21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2982</v>
      </c>
      <c r="K345" s="58" t="s">
        <v>1121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18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18</v>
      </c>
      <c r="J346" s="11">
        <v>11879</v>
      </c>
      <c r="K346" s="58" t="s">
        <v>1121</v>
      </c>
      <c r="L346" s="8">
        <f>I346/J346*100000</f>
        <v>151.52790638942673</v>
      </c>
      <c r="M346" s="7" t="str">
        <f>IF(L346=0,"Silencioso",IF(AND(L346&gt;0,L346&lt;100),"Baixa",IF(AND(L346&gt;=100,L346&lt;300),"Média",IF(AND(L346&gt;=300,L346&lt;500),"Alta",IF(L346&gt;=500,"Muito Alta","Avaliar")))))</f>
        <v>Média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21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6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6</v>
      </c>
      <c r="J347" s="11">
        <v>42246</v>
      </c>
      <c r="K347" s="58" t="s">
        <v>1122</v>
      </c>
      <c r="L347" s="8">
        <f>I347/J347*100000</f>
        <v>14.2025280499929</v>
      </c>
      <c r="M347" s="7" t="str">
        <f>IF(L347=0,"Silencioso",IF(AND(L347&gt;0,L347&lt;100),"Baixa",IF(AND(L347&gt;=100,L347&lt;300),"Média",IF(AND(L347&gt;=300,L347&lt;500),"Alta",IF(L347&gt;=500,"Muito Alta","Avaliar")))))</f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33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33</v>
      </c>
      <c r="J348" s="11">
        <v>10709</v>
      </c>
      <c r="K348" s="58" t="s">
        <v>1121</v>
      </c>
      <c r="L348" s="8">
        <f>I348/J348*100000</f>
        <v>308.15202166402094</v>
      </c>
      <c r="M348" s="7" t="str">
        <f>IF(L348=0,"Silencioso",IF(AND(L348&gt;0,L348&lt;100),"Baixa",IF(AND(L348&gt;=100,L348&lt;300),"Média",IF(AND(L348&gt;=300,L348&lt;500),"Alta",IF(L348&gt;=500,"Muito Alta","Avaliar")))))</f>
        <v>Alta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78"/>
      <c r="T348" s="78"/>
      <c r="U348" s="78"/>
    </row>
    <row r="349" spans="1:21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7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7</v>
      </c>
      <c r="J349" s="11">
        <v>7971</v>
      </c>
      <c r="K349" s="58" t="s">
        <v>1121</v>
      </c>
      <c r="L349" s="8">
        <f>I349/J349*100000</f>
        <v>87.818341487893619</v>
      </c>
      <c r="M349" s="7" t="str">
        <f>IF(L349=0,"Silencioso",IF(AND(L349&gt;0,L349&lt;100),"Baixa",IF(AND(L349&gt;=100,L349&lt;300),"Média",IF(AND(L349&gt;=300,L349&lt;500),"Alta",IF(L349&gt;=500,"Muito Alta","Avaliar")))))</f>
        <v>Baixa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78"/>
      <c r="T349" s="78"/>
      <c r="U349" s="78"/>
    </row>
    <row r="350" spans="1:21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6488</v>
      </c>
      <c r="K350" s="58" t="s">
        <v>1121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43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43</v>
      </c>
      <c r="J351" s="11">
        <v>12303</v>
      </c>
      <c r="K351" s="58" t="s">
        <v>1121</v>
      </c>
      <c r="L351" s="8">
        <f>I351/J351*100000</f>
        <v>349.50825002032025</v>
      </c>
      <c r="M351" s="7" t="str">
        <f>IF(L351=0,"Silencioso",IF(AND(L351&gt;0,L351&lt;100),"Baixa",IF(AND(L351&gt;=100,L351&lt;300),"Média",IF(AND(L351&gt;=300,L351&lt;500),"Alta",IF(L351&gt;=500,"Muito Alta","Avaliar")))))</f>
        <v>Alta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1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1</v>
      </c>
      <c r="J352" s="11">
        <v>6865</v>
      </c>
      <c r="K352" s="58" t="s">
        <v>1121</v>
      </c>
      <c r="L352" s="8">
        <f>I352/J352*100000</f>
        <v>14.566642388929351</v>
      </c>
      <c r="M352" s="7" t="str">
        <f>IF(L352=0,"Silencioso",IF(AND(L352&gt;0,L352&lt;100),"Baixa",IF(AND(L352&gt;=100,L352&lt;300),"Média",IF(AND(L352&gt;=300,L352&lt;500),"Alta",IF(L352&gt;=500,"Muito Alta","Avaliar")))))</f>
        <v>Baixa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7297</v>
      </c>
      <c r="K353" s="58" t="s">
        <v>1121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7363</v>
      </c>
      <c r="K354" s="58" t="s">
        <v>1121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12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12</v>
      </c>
      <c r="J355" s="11">
        <v>6829</v>
      </c>
      <c r="K355" s="58" t="s">
        <v>1121</v>
      </c>
      <c r="L355" s="8">
        <f>I355/J355*100000</f>
        <v>175.72118904671254</v>
      </c>
      <c r="M355" s="7" t="str">
        <f>IF(L355=0,"Silencioso",IF(AND(L355&gt;0,L355&lt;100),"Baixa",IF(AND(L355&gt;=100,L355&lt;300),"Média",IF(AND(L355&gt;=300,L355&lt;500),"Alta",IF(L355&gt;=500,"Muito Alta","Avaliar")))))</f>
        <v>Média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78"/>
      <c r="T355" s="78"/>
      <c r="U355" s="7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2757</v>
      </c>
      <c r="K356" s="58" t="s">
        <v>1121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10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10</v>
      </c>
      <c r="J357" s="11">
        <v>24204</v>
      </c>
      <c r="K357" s="58" t="s">
        <v>1121</v>
      </c>
      <c r="L357" s="8">
        <f>I357/J357*100000</f>
        <v>41.315485043794411</v>
      </c>
      <c r="M357" s="7" t="str">
        <f>IF(L357=0,"Silencioso",IF(AND(L357&gt;0,L357&lt;100),"Baixa",IF(AND(L357&gt;=100,L357&lt;300),"Média",IF(AND(L357&gt;=300,L357&lt;500),"Alta",IF(L357&gt;=500,"Muito Alta","Avaliar")))))</f>
        <v>Baixa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4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4</v>
      </c>
      <c r="J358" s="11">
        <v>6228</v>
      </c>
      <c r="K358" s="58" t="s">
        <v>1121</v>
      </c>
      <c r="L358" s="8">
        <f>I358/J358*100000</f>
        <v>64.226075786769428</v>
      </c>
      <c r="M358" s="7" t="str">
        <f>IF(L358=0,"Silencioso",IF(AND(L358&gt;0,L358&lt;100),"Baixa",IF(AND(L358&gt;=100,L358&lt;300),"Média",IF(AND(L358&gt;=300,L358&lt;500),"Alta",IF(L358&gt;=500,"Muito Alta","Avaliar")))))</f>
        <v>Baixa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7467</v>
      </c>
      <c r="K359" s="58" t="s">
        <v>1121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2</v>
      </c>
      <c r="G360" s="12">
        <f>VLOOKUP($A360,Chik!$1:$1048576,10,FALSE)</f>
        <v>0</v>
      </c>
      <c r="H360" s="12">
        <f>VLOOKUP($A360,zika!$1:$1048576,10,FALSE)</f>
        <v>0</v>
      </c>
      <c r="I360" s="12">
        <f>H360+F360+G360</f>
        <v>2</v>
      </c>
      <c r="J360" s="11">
        <v>18438</v>
      </c>
      <c r="K360" s="58" t="s">
        <v>1121</v>
      </c>
      <c r="L360" s="8">
        <f>I360/J360*100000</f>
        <v>10.847163466753445</v>
      </c>
      <c r="M360" s="7" t="str">
        <f>IF(L360=0,"Silencioso",IF(AND(L360&gt;0,L360&lt;100),"Baixa",IF(AND(L360&gt;=100,L360&lt;300),"Média",IF(AND(L360&gt;=300,L360&lt;500),"Alta",IF(L360&gt;=500,"Muito Alta","Avaliar")))))</f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33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33</v>
      </c>
      <c r="J361" s="11">
        <v>19717</v>
      </c>
      <c r="K361" s="58" t="s">
        <v>1121</v>
      </c>
      <c r="L361" s="8">
        <f>I361/J361*100000</f>
        <v>167.36826089161636</v>
      </c>
      <c r="M361" s="7" t="str">
        <f>IF(L361=0,"Silencioso",IF(AND(L361&gt;0,L361&lt;100),"Baixa",IF(AND(L361&gt;=100,L361&lt;300),"Média",IF(AND(L361&gt;=300,L361&lt;500),"Alta",IF(L361&gt;=500,"Muito Alta","Avaliar")))))</f>
        <v>Média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120</v>
      </c>
      <c r="G362" s="73">
        <f>VLOOKUP($A362,Chik!$1:$1048576,10,FALSE)</f>
        <v>17</v>
      </c>
      <c r="H362" s="12">
        <f>VLOOKUP($A362,zika!$1:$1048576,10,FALSE)</f>
        <v>1</v>
      </c>
      <c r="I362" s="12">
        <f>H362+F362+G362</f>
        <v>138</v>
      </c>
      <c r="J362" s="11">
        <v>261344</v>
      </c>
      <c r="K362" s="58" t="s">
        <v>1124</v>
      </c>
      <c r="L362" s="8">
        <f>I362/J362*100000</f>
        <v>52.803967185012858</v>
      </c>
      <c r="M362" s="7" t="str">
        <f>IF(L362=0,"Silencioso",IF(AND(L362&gt;0,L362&lt;100),"Baixa",IF(AND(L362&gt;=100,L362&lt;300),"Média",IF(AND(L362&gt;=300,L362&lt;500),"Alta",IF(L362&gt;=500,"Muito Alta","Avaliar")))))</f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71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71</v>
      </c>
      <c r="J363" s="11">
        <v>4217</v>
      </c>
      <c r="K363" s="58" t="s">
        <v>1121</v>
      </c>
      <c r="L363" s="8">
        <f>I363/J363*100000</f>
        <v>1683.6613706426369</v>
      </c>
      <c r="M363" s="7" t="str">
        <f>IF(L363=0,"Silencioso",IF(AND(L363&gt;0,L363&lt;100),"Baixa",IF(AND(L363&gt;=100,L363&lt;300),"Média",IF(AND(L363&gt;=300,L363&lt;500),"Alta",IF(L363&gt;=500,"Muito Alta","Avaliar")))))</f>
        <v>Muito Alta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10"/>
      <c r="T363" s="10"/>
      <c r="U363" s="10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10039</v>
      </c>
      <c r="K364" s="58" t="s">
        <v>1121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78"/>
      <c r="T364" s="78"/>
      <c r="U364" s="7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0</v>
      </c>
      <c r="J365" s="11">
        <v>6944</v>
      </c>
      <c r="K365" s="58" t="s">
        <v>1121</v>
      </c>
      <c r="L365" s="8">
        <f>I365/J365*100000</f>
        <v>0</v>
      </c>
      <c r="M365" s="7" t="str">
        <f>IF(L365=0,"Silencioso",IF(AND(L365&gt;0,L365&lt;100),"Baixa",IF(AND(L365&gt;=100,L365&lt;300),"Média",IF(AND(L365&gt;=300,L365&lt;500),"Alta",IF(L365&gt;=500,"Muito Alta","Avaliar")))))</f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67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67</v>
      </c>
      <c r="J366" s="11">
        <v>119186</v>
      </c>
      <c r="K366" s="58" t="s">
        <v>1124</v>
      </c>
      <c r="L366" s="8">
        <f>I366/J366*100000</f>
        <v>56.214656083768233</v>
      </c>
      <c r="M366" s="7" t="str">
        <f>IF(L366=0,"Silencioso",IF(AND(L366&gt;0,L366&lt;100),"Baixa",IF(AND(L366&gt;=100,L366&lt;300),"Média",IF(AND(L366&gt;=300,L366&lt;500),"Alta",IF(L366&gt;=500,"Muito Alta","Avaliar")))))</f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23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23</v>
      </c>
      <c r="J367" s="11">
        <v>11446</v>
      </c>
      <c r="K367" s="58" t="s">
        <v>1121</v>
      </c>
      <c r="L367" s="8">
        <f>I367/J367*100000</f>
        <v>200.94356106936922</v>
      </c>
      <c r="M367" s="7" t="str">
        <f>IF(L367=0,"Silencioso",IF(AND(L367&gt;0,L367&lt;100),"Baixa",IF(AND(L367&gt;=100,L367&lt;300),"Média",IF(AND(L367&gt;=300,L367&lt;500),"Alta",IF(L367&gt;=500,"Muito Alta","Avaliar")))))</f>
        <v>Média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78"/>
      <c r="T367" s="78"/>
      <c r="U367" s="7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0</v>
      </c>
      <c r="J368" s="11">
        <v>51281</v>
      </c>
      <c r="K368" s="58" t="s">
        <v>1122</v>
      </c>
      <c r="L368" s="8">
        <f>I368/J368*100000</f>
        <v>0</v>
      </c>
      <c r="M368" s="7" t="str">
        <f>IF(L368=0,"Silencioso",IF(AND(L368&gt;0,L368&lt;100),"Baixa",IF(AND(L368&gt;=100,L368&lt;300),"Média",IF(AND(L368&gt;=300,L368&lt;500),"Alta",IF(L368&gt;=500,"Muito Alta","Avaliar")))))</f>
        <v>Silencioso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78"/>
      <c r="T368" s="78"/>
      <c r="U368" s="78"/>
    </row>
    <row r="369" spans="1:21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5353</v>
      </c>
      <c r="K369" s="58" t="s">
        <v>1121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78"/>
      <c r="T369" s="78"/>
      <c r="U369" s="78"/>
    </row>
    <row r="370" spans="1:21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18142</v>
      </c>
      <c r="K370" s="58" t="s">
        <v>1121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1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1</v>
      </c>
      <c r="J371" s="11">
        <v>13278</v>
      </c>
      <c r="K371" s="58" t="s">
        <v>1121</v>
      </c>
      <c r="L371" s="8">
        <f>I371/J371*100000</f>
        <v>7.5312547070341918</v>
      </c>
      <c r="M371" s="7" t="str">
        <f>IF(L371=0,"Silencioso",IF(AND(L371&gt;0,L371&lt;100),"Baixa",IF(AND(L371&gt;=100,L371&lt;300),"Média",IF(AND(L371&gt;=300,L371&lt;500),"Alta",IF(L371&gt;=500,"Muito Alta","Avaliar")))))</f>
        <v>Baixa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21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25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25</v>
      </c>
      <c r="J372" s="11">
        <v>12681</v>
      </c>
      <c r="K372" s="58" t="s">
        <v>1121</v>
      </c>
      <c r="L372" s="8">
        <f>I372/J372*100000</f>
        <v>197.14533554136111</v>
      </c>
      <c r="M372" s="7" t="str">
        <f>IF(L372=0,"Silencioso",IF(AND(L372&gt;0,L372&lt;100),"Baixa",IF(AND(L372&gt;=100,L372&lt;300),"Média",IF(AND(L372&gt;=300,L372&lt;500),"Alta",IF(L372&gt;=500,"Muito Alta","Avaliar")))))</f>
        <v>Média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275</v>
      </c>
      <c r="G373" s="12">
        <f>VLOOKUP($A373,Chik!$1:$1048576,10,FALSE)</f>
        <v>0</v>
      </c>
      <c r="H373" s="12">
        <f>VLOOKUP($A373,zika!$1:$1048576,10,FALSE)</f>
        <v>0</v>
      </c>
      <c r="I373" s="12">
        <f>H373+F373+G373</f>
        <v>275</v>
      </c>
      <c r="J373" s="11">
        <v>96389</v>
      </c>
      <c r="K373" s="58" t="s">
        <v>1123</v>
      </c>
      <c r="L373" s="8">
        <f>I373/J373*100000</f>
        <v>285.30226478125098</v>
      </c>
      <c r="M373" s="7" t="str">
        <f>IF(L373=0,"Silencioso",IF(AND(L373&gt;0,L373&lt;100),"Baixa",IF(AND(L373&gt;=100,L373&lt;300),"Média",IF(AND(L373&gt;=300,L373&lt;500),"Alta",IF(L373&gt;=500,"Muito Alta","Avaliar")))))</f>
        <v>Média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2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2</v>
      </c>
      <c r="J374" s="11">
        <v>34527</v>
      </c>
      <c r="K374" s="58" t="s">
        <v>1122</v>
      </c>
      <c r="L374" s="8">
        <f>I374/J374*100000</f>
        <v>5.7925681350826883</v>
      </c>
      <c r="M374" s="7" t="str">
        <f>IF(L374=0,"Silencioso",IF(AND(L374&gt;0,L374&lt;100),"Baixa",IF(AND(L374&gt;=100,L374&lt;300),"Média",IF(AND(L374&gt;=300,L374&lt;500),"Alta",IF(L374&gt;=500,"Muito Alta","Avaliar")))))</f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1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1</v>
      </c>
      <c r="J375" s="11">
        <v>4333</v>
      </c>
      <c r="K375" s="58" t="s">
        <v>1121</v>
      </c>
      <c r="L375" s="8">
        <f>I375/J375*100000</f>
        <v>23.078698361412417</v>
      </c>
      <c r="M375" s="7" t="str">
        <f>IF(L375=0,"Silencioso",IF(AND(L375&gt;0,L375&lt;100),"Baixa",IF(AND(L375&gt;=100,L375&lt;300),"Média",IF(AND(L375&gt;=300,L375&lt;500),"Alta",IF(L375&gt;=500,"Muito Alta","Avaliar")))))</f>
        <v>Baixa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9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9</v>
      </c>
      <c r="J376" s="11">
        <v>23212</v>
      </c>
      <c r="K376" s="58" t="s">
        <v>1121</v>
      </c>
      <c r="L376" s="8">
        <f>I376/J376*100000</f>
        <v>38.773048423229362</v>
      </c>
      <c r="M376" s="7" t="str">
        <f>IF(L376=0,"Silencioso",IF(AND(L376&gt;0,L376&lt;100),"Baixa",IF(AND(L376&gt;=100,L376&lt;300),"Média",IF(AND(L376&gt;=300,L376&lt;500),"Alta",IF(L376&gt;=500,"Muito Alta","Avaliar")))))</f>
        <v>Baixa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10"/>
      <c r="T376" s="10"/>
      <c r="U376" s="10"/>
    </row>
    <row r="377" spans="1:21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2107</v>
      </c>
      <c r="K377" s="58" t="s">
        <v>1121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21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0</v>
      </c>
      <c r="J378" s="11">
        <v>10229</v>
      </c>
      <c r="K378" s="58" t="s">
        <v>1121</v>
      </c>
      <c r="L378" s="8">
        <f>I378/J378*100000</f>
        <v>0</v>
      </c>
      <c r="M378" s="7" t="str">
        <f>IF(L378=0,"Silencioso",IF(AND(L378&gt;0,L378&lt;100),"Baixa",IF(AND(L378&gt;=100,L378&lt;300),"Média",IF(AND(L378&gt;=300,L378&lt;500),"Alta",IF(L378&gt;=500,"Muito Alta","Avaliar")))))</f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36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36</v>
      </c>
      <c r="J379" s="11">
        <v>15440</v>
      </c>
      <c r="K379" s="58" t="s">
        <v>1121</v>
      </c>
      <c r="L379" s="8">
        <f>I379/J379*100000</f>
        <v>233.16062176165801</v>
      </c>
      <c r="M379" s="7" t="str">
        <f>IF(L379=0,"Silencioso",IF(AND(L379&gt;0,L379&lt;100),"Baixa",IF(AND(L379&gt;=100,L379&lt;300),"Média",IF(AND(L379&gt;=300,L379&lt;500),"Alta",IF(L379&gt;=500,"Muito Alta","Avaliar")))))</f>
        <v>Média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6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6</v>
      </c>
      <c r="J380" s="11">
        <v>15236</v>
      </c>
      <c r="K380" s="58" t="s">
        <v>1121</v>
      </c>
      <c r="L380" s="8">
        <f>I380/J380*100000</f>
        <v>39.380414807035969</v>
      </c>
      <c r="M380" s="7" t="str">
        <f>IF(L380=0,"Silencioso",IF(AND(L380&gt;0,L380&lt;100),"Baixa",IF(AND(L380&gt;=100,L380&lt;300),"Média",IF(AND(L380&gt;=300,L380&lt;500),"Alta",IF(L380&gt;=500,"Muito Alta","Avaliar")))))</f>
        <v>Baixa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21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6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6</v>
      </c>
      <c r="J381" s="11">
        <v>12212</v>
      </c>
      <c r="K381" s="58" t="s">
        <v>1121</v>
      </c>
      <c r="L381" s="8">
        <f>I381/J381*100000</f>
        <v>49.132001310186695</v>
      </c>
      <c r="M381" s="7" t="str">
        <f>IF(L381=0,"Silencioso",IF(AND(L381&gt;0,L381&lt;100),"Baixa",IF(AND(L381&gt;=100,L381&lt;300),"Média",IF(AND(L381&gt;=300,L381&lt;500),"Alta",IF(L381&gt;=500,"Muito Alta","Avaliar")))))</f>
        <v>Baixa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374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374</v>
      </c>
      <c r="J382" s="11">
        <v>21096</v>
      </c>
      <c r="K382" s="58" t="s">
        <v>1121</v>
      </c>
      <c r="L382" s="8">
        <f>I382/J382*100000</f>
        <v>1772.8479332574896</v>
      </c>
      <c r="M382" s="7" t="str">
        <f>IF(L382=0,"Silencioso",IF(AND(L382&gt;0,L382&lt;100),"Baixa",IF(AND(L382&gt;=100,L382&lt;300),"Média",IF(AND(L382&gt;=300,L382&lt;500),"Alta",IF(L382&gt;=500,"Muito Alta","Avaliar")))))</f>
        <v>Muito Alta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10"/>
      <c r="T382" s="10"/>
      <c r="U382" s="10"/>
    </row>
    <row r="383" spans="1:21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106</v>
      </c>
      <c r="G383" s="12">
        <f>VLOOKUP($A383,Chik!$1:$1048576,10,FALSE)</f>
        <v>1</v>
      </c>
      <c r="H383" s="12">
        <f>VLOOKUP($A383,zika!$1:$1048576,10,FALSE)</f>
        <v>0</v>
      </c>
      <c r="I383" s="12">
        <f>H383+F383+G383</f>
        <v>107</v>
      </c>
      <c r="J383" s="11">
        <v>15102</v>
      </c>
      <c r="K383" s="58" t="s">
        <v>1121</v>
      </c>
      <c r="L383" s="8">
        <f>I383/J383*100000</f>
        <v>708.51542842007677</v>
      </c>
      <c r="M383" s="7" t="str">
        <f>IF(L383=0,"Silencioso",IF(AND(L383&gt;0,L383&lt;100),"Baixa",IF(AND(L383&gt;=100,L383&lt;300),"Média",IF(AND(L383&gt;=300,L383&lt;500),"Alta",IF(L383&gt;=500,"Muito Alta","Avaliar")))))</f>
        <v>Muito Alta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6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6</v>
      </c>
      <c r="J384" s="11">
        <v>21763</v>
      </c>
      <c r="K384" s="58" t="s">
        <v>1121</v>
      </c>
      <c r="L384" s="8">
        <f>I384/J384*100000</f>
        <v>27.569728438174881</v>
      </c>
      <c r="M384" s="7" t="str">
        <f>IF(L384=0,"Silencioso",IF(AND(L384&gt;0,L384&lt;100),"Baixa",IF(AND(L384&gt;=100,L384&lt;300),"Média",IF(AND(L384&gt;=300,L384&lt;500),"Alta",IF(L384&gt;=500,"Muito Alta","Avaliar")))))</f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9682</v>
      </c>
      <c r="K385" s="58" t="s">
        <v>1121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0</v>
      </c>
      <c r="J386" s="11">
        <v>11037</v>
      </c>
      <c r="K386" s="58" t="s">
        <v>1121</v>
      </c>
      <c r="L386" s="8">
        <f>I386/J386*100000</f>
        <v>0</v>
      </c>
      <c r="M386" s="7" t="str">
        <f>IF(L386=0,"Silencioso",IF(AND(L386&gt;0,L386&lt;100),"Baixa",IF(AND(L386&gt;=100,L386&lt;300),"Média",IF(AND(L386&gt;=300,L386&lt;500),"Alta",IF(L386&gt;=500,"Muito Alta","Avaliar")))))</f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8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8</v>
      </c>
      <c r="J387" s="11">
        <v>16014</v>
      </c>
      <c r="K387" s="58" t="s">
        <v>1121</v>
      </c>
      <c r="L387" s="8">
        <f>I387/J387*100000</f>
        <v>49.956288247783185</v>
      </c>
      <c r="M387" s="7" t="str">
        <f>IF(L387=0,"Silencioso",IF(AND(L387&gt;0,L387&lt;100),"Baixa",IF(AND(L387&gt;=100,L387&lt;300),"Média",IF(AND(L387&gt;=300,L387&lt;500),"Alta",IF(L387&gt;=500,"Muito Alta","Avaliar")))))</f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55</v>
      </c>
      <c r="G388" s="12">
        <f>VLOOKUP($A388,Chik!$1:$1048576,10,FALSE)</f>
        <v>1</v>
      </c>
      <c r="H388" s="12">
        <f>VLOOKUP($A388,zika!$1:$1048576,10,FALSE)</f>
        <v>1</v>
      </c>
      <c r="I388" s="12">
        <f>H388+F388+G388</f>
        <v>57</v>
      </c>
      <c r="J388" s="11">
        <v>92561</v>
      </c>
      <c r="K388" s="58" t="s">
        <v>1123</v>
      </c>
      <c r="L388" s="8">
        <f>I388/J388*100000</f>
        <v>61.581011441103705</v>
      </c>
      <c r="M388" s="7" t="str">
        <f>IF(L388=0,"Silencioso",IF(AND(L388&gt;0,L388&lt;100),"Baixa",IF(AND(L388&gt;=100,L388&lt;300),"Média",IF(AND(L388&gt;=300,L388&lt;500),"Alta",IF(L388&gt;=500,"Muito Alta","Avaliar")))))</f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21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0</v>
      </c>
      <c r="J389" s="11">
        <v>5470</v>
      </c>
      <c r="K389" s="58" t="s">
        <v>1121</v>
      </c>
      <c r="L389" s="8">
        <f>I389/J389*100000</f>
        <v>0</v>
      </c>
      <c r="M389" s="7" t="str">
        <f>IF(L389=0,"Silencioso",IF(AND(L389&gt;0,L389&lt;100),"Baixa",IF(AND(L389&gt;=100,L389&lt;300),"Média",IF(AND(L389&gt;=300,L389&lt;500),"Alta",IF(L389&gt;=500,"Muito Alta","Avaliar")))))</f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78"/>
      <c r="T389" s="78"/>
      <c r="U389" s="78"/>
    </row>
    <row r="390" spans="1:21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29</v>
      </c>
      <c r="G390" s="12">
        <f>VLOOKUP($A390,Chik!$1:$1048576,10,FALSE)</f>
        <v>0</v>
      </c>
      <c r="H390" s="12">
        <f>VLOOKUP($A390,zika!$1:$1048576,10,FALSE)</f>
        <v>1</v>
      </c>
      <c r="I390" s="12">
        <f>H390+F390+G390</f>
        <v>30</v>
      </c>
      <c r="J390" s="11">
        <v>14956</v>
      </c>
      <c r="K390" s="58" t="s">
        <v>1121</v>
      </c>
      <c r="L390" s="8">
        <f>I390/J390*100000</f>
        <v>200.58839261834714</v>
      </c>
      <c r="M390" s="7" t="str">
        <f>IF(L390=0,"Silencioso",IF(AND(L390&gt;0,L390&lt;100),"Baixa",IF(AND(L390&gt;=100,L390&lt;300),"Média",IF(AND(L390&gt;=300,L390&lt;500),"Alta",IF(L390&gt;=500,"Muito Alta","Avaliar")))))</f>
        <v>Média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21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6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6</v>
      </c>
      <c r="J391" s="11">
        <v>6039</v>
      </c>
      <c r="K391" s="58" t="s">
        <v>1121</v>
      </c>
      <c r="L391" s="8">
        <f>I391/J391*100000</f>
        <v>99.354197714853456</v>
      </c>
      <c r="M391" s="7" t="str">
        <f>IF(L391=0,"Silencioso",IF(AND(L391&gt;0,L391&lt;100),"Baixa",IF(AND(L391&gt;=100,L391&lt;300),"Média",IF(AND(L391&gt;=300,L391&lt;500),"Alta",IF(L391&gt;=500,"Muito Alta","Avaliar")))))</f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184</v>
      </c>
      <c r="G392" s="12">
        <f>VLOOKUP($A392,Chik!$1:$1048576,10,FALSE)</f>
        <v>0</v>
      </c>
      <c r="H392" s="12">
        <f>VLOOKUP($A392,zika!$1:$1048576,10,FALSE)</f>
        <v>7</v>
      </c>
      <c r="I392" s="12">
        <f>H392+F392+G392</f>
        <v>191</v>
      </c>
      <c r="J392" s="11">
        <v>104067</v>
      </c>
      <c r="K392" s="58" t="s">
        <v>1124</v>
      </c>
      <c r="L392" s="8">
        <f>I392/J392*100000</f>
        <v>183.53560686865191</v>
      </c>
      <c r="M392" s="7" t="str">
        <f>IF(L392=0,"Silencioso",IF(AND(L392&gt;0,L392&lt;100),"Baixa",IF(AND(L392&gt;=100,L392&lt;300),"Média",IF(AND(L392&gt;=300,L392&lt;500),"Alta",IF(L392&gt;=500,"Muito Alta","Avaliar")))))</f>
        <v>Média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21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6048</v>
      </c>
      <c r="K393" s="58" t="s">
        <v>1121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21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99</v>
      </c>
      <c r="G394" s="12">
        <f>VLOOKUP($A394,Chik!$1:$1048576,10,FALSE)</f>
        <v>0</v>
      </c>
      <c r="H394" s="12">
        <f>VLOOKUP($A394,zika!$1:$1048576,10,FALSE)</f>
        <v>0</v>
      </c>
      <c r="I394" s="12">
        <f>H394+F394+G394</f>
        <v>99</v>
      </c>
      <c r="J394" s="11">
        <v>38822</v>
      </c>
      <c r="K394" s="58" t="s">
        <v>1122</v>
      </c>
      <c r="L394" s="8">
        <f>I394/J394*100000</f>
        <v>255.01004585029105</v>
      </c>
      <c r="M394" s="7" t="str">
        <f>IF(L394=0,"Silencioso",IF(AND(L394&gt;0,L394&lt;100),"Baixa",IF(AND(L394&gt;=100,L394&lt;300),"Média",IF(AND(L394&gt;=300,L394&lt;500),"Alta",IF(L394&gt;=500,"Muito Alta","Avaliar")))))</f>
        <v>Média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21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3809</v>
      </c>
      <c r="K395" s="58" t="s">
        <v>1121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3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3</v>
      </c>
      <c r="J396" s="11">
        <v>19858</v>
      </c>
      <c r="K396" s="58" t="s">
        <v>1121</v>
      </c>
      <c r="L396" s="8">
        <f>I396/J396*100000</f>
        <v>15.107261557055091</v>
      </c>
      <c r="M396" s="7" t="str">
        <f>IF(L396=0,"Silencioso",IF(AND(L396&gt;0,L396&lt;100),"Baixa",IF(AND(L396&gt;=100,L396&lt;300),"Média",IF(AND(L396&gt;=300,L396&lt;500),"Alta",IF(L396&gt;=500,"Muito Alta","Avaliar")))))</f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21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0</v>
      </c>
      <c r="J397" s="11">
        <v>12329</v>
      </c>
      <c r="K397" s="58" t="s">
        <v>1121</v>
      </c>
      <c r="L397" s="8">
        <f>I397/J397*100000</f>
        <v>0</v>
      </c>
      <c r="M397" s="7" t="str">
        <f>IF(L397=0,"Silencioso",IF(AND(L397&gt;0,L397&lt;100),"Baixa",IF(AND(L397&gt;=100,L397&lt;300),"Média",IF(AND(L397&gt;=300,L397&lt;500),"Alta",IF(L397&gt;=500,"Muito Alta","Avaliar")))))</f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21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0</v>
      </c>
      <c r="J398" s="11">
        <v>7681</v>
      </c>
      <c r="K398" s="58" t="s">
        <v>1121</v>
      </c>
      <c r="L398" s="8">
        <f>I398/J398*100000</f>
        <v>0</v>
      </c>
      <c r="M398" s="7" t="str">
        <f>IF(L398=0,"Silencioso",IF(AND(L398&gt;0,L398&lt;100),"Baixa",IF(AND(L398&gt;=100,L398&lt;300),"Média",IF(AND(L398&gt;=300,L398&lt;500),"Alta",IF(L398&gt;=500,"Muito Alta","Avaliar")))))</f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5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5</v>
      </c>
      <c r="J399" s="11">
        <v>25684</v>
      </c>
      <c r="K399" s="58" t="s">
        <v>1122</v>
      </c>
      <c r="L399" s="8">
        <f>I399/J399*100000</f>
        <v>19.467372683382649</v>
      </c>
      <c r="M399" s="7" t="str">
        <f>IF(L399=0,"Silencioso",IF(AND(L399&gt;0,L399&lt;100),"Baixa",IF(AND(L399&gt;=100,L399&lt;300),"Média",IF(AND(L399&gt;=300,L399&lt;500),"Alta",IF(L399&gt;=500,"Muito Alta","Avaliar")))))</f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21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0</v>
      </c>
      <c r="J400" s="11">
        <v>3124</v>
      </c>
      <c r="K400" s="58" t="s">
        <v>1121</v>
      </c>
      <c r="L400" s="8">
        <f>I400/J400*100000</f>
        <v>0</v>
      </c>
      <c r="M400" s="7" t="str">
        <f>IF(L400=0,"Silencioso",IF(AND(L400&gt;0,L400&lt;100),"Baixa",IF(AND(L400&gt;=100,L400&lt;300),"Média",IF(AND(L400&gt;=300,L400&lt;500),"Alta",IF(L400&gt;=500,"Muito Alta","Avaliar")))))</f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78"/>
      <c r="T400" s="78"/>
      <c r="U400" s="78"/>
    </row>
    <row r="401" spans="1:21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4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4</v>
      </c>
      <c r="J401" s="11">
        <v>38413</v>
      </c>
      <c r="K401" s="58" t="s">
        <v>1122</v>
      </c>
      <c r="L401" s="8">
        <f>I401/J401*100000</f>
        <v>10.413141384427147</v>
      </c>
      <c r="M401" s="7" t="str">
        <f>IF(L401=0,"Silencioso",IF(AND(L401&gt;0,L401&lt;100),"Baixa",IF(AND(L401&gt;=100,L401&lt;300),"Média",IF(AND(L401&gt;=300,L401&lt;500),"Alta",IF(L401&gt;=500,"Muito Alta","Avaliar")))))</f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21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0</v>
      </c>
      <c r="G402" s="12">
        <f>VLOOKUP($A402,Chik!$1:$1048576,10,FALSE)</f>
        <v>0</v>
      </c>
      <c r="H402" s="12">
        <f>VLOOKUP($A402,zika!$1:$1048576,10,FALSE)</f>
        <v>0</v>
      </c>
      <c r="I402" s="12">
        <f>H402+F402+G402</f>
        <v>0</v>
      </c>
      <c r="J402" s="11">
        <v>5378</v>
      </c>
      <c r="K402" s="58" t="s">
        <v>1121</v>
      </c>
      <c r="L402" s="8">
        <f>I402/J402*100000</f>
        <v>0</v>
      </c>
      <c r="M402" s="7" t="str">
        <f>IF(L402=0,"Silencioso",IF(AND(L402&gt;0,L402&lt;100),"Baixa",IF(AND(L402&gt;=100,L402&lt;300),"Média",IF(AND(L402&gt;=300,L402&lt;500),"Alta",IF(L402&gt;=500,"Muito Alta","Avaliar")))))</f>
        <v>Silencioso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21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16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16</v>
      </c>
      <c r="J403" s="11">
        <v>71265</v>
      </c>
      <c r="K403" s="58" t="s">
        <v>1123</v>
      </c>
      <c r="L403" s="8">
        <f>I403/J403*100000</f>
        <v>22.451413737458783</v>
      </c>
      <c r="M403" s="7" t="str">
        <f>IF(L403=0,"Silencioso",IF(AND(L403&gt;0,L403&lt;100),"Baixa",IF(AND(L403&gt;=100,L403&lt;300),"Média",IF(AND(L403&gt;=300,L403&lt;500),"Alta",IF(L403&gt;=500,"Muito Alta","Avaliar")))))</f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21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2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2</v>
      </c>
      <c r="J404" s="11">
        <v>67628</v>
      </c>
      <c r="K404" s="58" t="s">
        <v>1122</v>
      </c>
      <c r="L404" s="8">
        <f>I404/J404*100000</f>
        <v>2.9573549417401077</v>
      </c>
      <c r="M404" s="7" t="str">
        <f>IF(L404=0,"Silencioso",IF(AND(L404&gt;0,L404&lt;100),"Baixa",IF(AND(L404&gt;=100,L404&lt;300),"Média",IF(AND(L404&gt;=300,L404&lt;500),"Alta",IF(L404&gt;=500,"Muito Alta","Avaliar")))))</f>
        <v>Baixa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0</v>
      </c>
      <c r="J405" s="11">
        <v>4314</v>
      </c>
      <c r="K405" s="58" t="s">
        <v>1121</v>
      </c>
      <c r="L405" s="8">
        <f>I405/J405*100000</f>
        <v>0</v>
      </c>
      <c r="M405" s="7" t="str">
        <f>IF(L405=0,"Silencioso",IF(AND(L405&gt;0,L405&lt;100),"Baixa",IF(AND(L405&gt;=100,L405&lt;300),"Média",IF(AND(L405&gt;=300,L405&lt;500),"Alta",IF(L405&gt;=500,"Muito Alta","Avaliar")))))</f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78"/>
      <c r="T405" s="78"/>
      <c r="U405" s="78"/>
    </row>
    <row r="406" spans="1:21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8556</v>
      </c>
      <c r="K406" s="58" t="s">
        <v>1121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4973</v>
      </c>
      <c r="K407" s="58" t="s">
        <v>1121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21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0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0</v>
      </c>
      <c r="J408" s="11">
        <v>7645</v>
      </c>
      <c r="K408" s="58" t="s">
        <v>1121</v>
      </c>
      <c r="L408" s="8">
        <f>I408/J408*100000</f>
        <v>0</v>
      </c>
      <c r="M408" s="7" t="str">
        <f>IF(L408=0,"Silencioso",IF(AND(L408&gt;0,L408&lt;100),"Baixa",IF(AND(L408&gt;=100,L408&lt;300),"Média",IF(AND(L408&gt;=300,L408&lt;500),"Alta",IF(L408&gt;=500,"Muito Alta","Avaliar")))))</f>
        <v>Silencioso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7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7</v>
      </c>
      <c r="J409" s="11">
        <v>12460</v>
      </c>
      <c r="K409" s="58" t="s">
        <v>1121</v>
      </c>
      <c r="L409" s="8">
        <f>I409/J409*100000</f>
        <v>56.17977528089888</v>
      </c>
      <c r="M409" s="7" t="str">
        <f>IF(L409=0,"Silencioso",IF(AND(L409&gt;0,L409&lt;100),"Baixa",IF(AND(L409&gt;=100,L409&lt;300),"Média",IF(AND(L409&gt;=300,L409&lt;500),"Alta",IF(L409&gt;=500,"Muito Alta","Avaliar")))))</f>
        <v>Baixa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21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7597</v>
      </c>
      <c r="K410" s="58" t="s">
        <v>1121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21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4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4</v>
      </c>
      <c r="J411" s="11">
        <v>5215</v>
      </c>
      <c r="K411" s="58" t="s">
        <v>1121</v>
      </c>
      <c r="L411" s="8">
        <f>I411/J411*100000</f>
        <v>76.701821668264614</v>
      </c>
      <c r="M411" s="7" t="str">
        <f>IF(L411=0,"Silencioso",IF(AND(L411&gt;0,L411&lt;100),"Baixa",IF(AND(L411&gt;=100,L411&lt;300),"Média",IF(AND(L411&gt;=300,L411&lt;500),"Alta",IF(L411&gt;=500,"Muito Alta","Avaliar")))))</f>
        <v>Baixa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16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16</v>
      </c>
      <c r="J412" s="11">
        <v>25305</v>
      </c>
      <c r="K412" s="58" t="s">
        <v>1122</v>
      </c>
      <c r="L412" s="8">
        <f>I412/J412*100000</f>
        <v>63.228610946453273</v>
      </c>
      <c r="M412" s="7" t="str">
        <f>IF(L412=0,"Silencioso",IF(AND(L412&gt;0,L412&lt;100),"Baixa",IF(AND(L412&gt;=100,L412&lt;300),"Média",IF(AND(L412&gt;=300,L412&lt;500),"Alta",IF(L412&gt;=500,"Muito Alta","Avaliar")))))</f>
        <v>Baixa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4795</v>
      </c>
      <c r="K413" s="58" t="s">
        <v>1121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21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5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5</v>
      </c>
      <c r="J414" s="11">
        <v>15410</v>
      </c>
      <c r="K414" s="58" t="s">
        <v>1121</v>
      </c>
      <c r="L414" s="8">
        <f>I414/J414*100000</f>
        <v>32.446463335496432</v>
      </c>
      <c r="M414" s="7" t="str">
        <f>IF(L414=0,"Silencioso",IF(AND(L414&gt;0,L414&lt;100),"Baixa",IF(AND(L414&gt;=100,L414&lt;300),"Média",IF(AND(L414&gt;=300,L414&lt;500),"Alta",IF(L414&gt;=500,"Muito Alta","Avaliar")))))</f>
        <v>Baixa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8"/>
      <c r="T414" s="78"/>
      <c r="U414" s="78"/>
    </row>
    <row r="415" spans="1:21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1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1</v>
      </c>
      <c r="J415" s="11">
        <v>4674</v>
      </c>
      <c r="K415" s="58" t="s">
        <v>1121</v>
      </c>
      <c r="L415" s="8">
        <f>I415/J415*100000</f>
        <v>21.39495079161318</v>
      </c>
      <c r="M415" s="7" t="str">
        <f>IF(L415=0,"Silencioso",IF(AND(L415&gt;0,L415&lt;100),"Baixa",IF(AND(L415&gt;=100,L415&lt;300),"Média",IF(AND(L415&gt;=300,L415&lt;500),"Alta",IF(L415&gt;=500,"Muito Alta","Avaliar")))))</f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8"/>
      <c r="T415" s="78"/>
      <c r="U415" s="78"/>
    </row>
    <row r="416" spans="1:21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36</v>
      </c>
      <c r="G416" s="12">
        <f>VLOOKUP($A416,Chik!$1:$1048576,10,FALSE)</f>
        <v>1</v>
      </c>
      <c r="H416" s="12">
        <f>VLOOKUP($A416,zika!$1:$1048576,10,FALSE)</f>
        <v>0</v>
      </c>
      <c r="I416" s="12">
        <f>H416+F416+G416</f>
        <v>37</v>
      </c>
      <c r="J416" s="11">
        <v>79387</v>
      </c>
      <c r="K416" s="58" t="s">
        <v>1123</v>
      </c>
      <c r="L416" s="8">
        <f>I416/J416*100000</f>
        <v>46.607127111491806</v>
      </c>
      <c r="M416" s="7" t="str">
        <f>IF(L416=0,"Silencioso",IF(AND(L416&gt;0,L416&lt;100),"Baixa",IF(AND(L416&gt;=100,L416&lt;300),"Média",IF(AND(L416&gt;=300,L416&lt;500),"Alta",IF(L416&gt;=500,"Muito Alta","Avaliar")))))</f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78"/>
      <c r="T416" s="78"/>
      <c r="U416" s="7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14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14</v>
      </c>
      <c r="J417" s="11">
        <v>48561</v>
      </c>
      <c r="K417" s="58" t="s">
        <v>1122</v>
      </c>
      <c r="L417" s="8">
        <f>I417/J417*100000</f>
        <v>28.829719322089741</v>
      </c>
      <c r="M417" s="7" t="str">
        <f>IF(L417=0,"Silencioso",IF(AND(L417&gt;0,L417&lt;100),"Baixa",IF(AND(L417&gt;=100,L417&lt;300),"Média",IF(AND(L417&gt;=300,L417&lt;500),"Alta",IF(L417&gt;=500,"Muito Alta","Avaliar")))))</f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0</v>
      </c>
      <c r="J418" s="11">
        <v>4662</v>
      </c>
      <c r="K418" s="58" t="s">
        <v>1121</v>
      </c>
      <c r="L418" s="8">
        <f>I418/J418*100000</f>
        <v>0</v>
      </c>
      <c r="M418" s="7" t="str">
        <f>IF(L418=0,"Silencioso",IF(AND(L418&gt;0,L418&lt;100),"Baixa",IF(AND(L418&gt;=100,L418&lt;300),"Média",IF(AND(L418&gt;=300,L418&lt;500),"Alta",IF(L418&gt;=500,"Muito Alta","Avaliar")))))</f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78"/>
      <c r="T418" s="78"/>
      <c r="U418" s="7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0</v>
      </c>
      <c r="J419" s="11">
        <v>10780</v>
      </c>
      <c r="K419" s="58" t="s">
        <v>1121</v>
      </c>
      <c r="L419" s="8">
        <f>I419/J419*100000</f>
        <v>0</v>
      </c>
      <c r="M419" s="7" t="str">
        <f>IF(L419=0,"Silencioso",IF(AND(L419&gt;0,L419&lt;100),"Baixa",IF(AND(L419&gt;=100,L419&lt;300),"Média",IF(AND(L419&gt;=300,L419&lt;500),"Alta",IF(L419&gt;=500,"Muito Alta","Avaliar")))))</f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3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3</v>
      </c>
      <c r="J420" s="11">
        <v>4516</v>
      </c>
      <c r="K420" s="58" t="s">
        <v>1121</v>
      </c>
      <c r="L420" s="8">
        <f>I420/J420*100000</f>
        <v>66.430469441984059</v>
      </c>
      <c r="M420" s="7" t="str">
        <f>IF(L420=0,"Silencioso",IF(AND(L420&gt;0,L420&lt;100),"Baixa",IF(AND(L420&gt;=100,L420&lt;300),"Média",IF(AND(L420&gt;=300,L420&lt;500),"Alta",IF(L420&gt;=500,"Muito Alta","Avaliar")))))</f>
        <v>Baixa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4938</v>
      </c>
      <c r="K421" s="58" t="s">
        <v>1121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12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12</v>
      </c>
      <c r="J422" s="11">
        <v>4844</v>
      </c>
      <c r="K422" s="58" t="s">
        <v>1121</v>
      </c>
      <c r="L422" s="8">
        <f>I422/J422*100000</f>
        <v>247.72914946325349</v>
      </c>
      <c r="M422" s="7" t="str">
        <f>IF(L422=0,"Silencioso",IF(AND(L422&gt;0,L422&lt;100),"Baixa",IF(AND(L422&gt;=100,L422&lt;300),"Média",IF(AND(L422&gt;=300,L422&lt;500),"Alta",IF(L422&gt;=500,"Muito Alta","Avaliar")))))</f>
        <v>Média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7</v>
      </c>
      <c r="G423" s="12">
        <f>VLOOKUP($A423,Chik!$1:$1048576,10,FALSE)</f>
        <v>0</v>
      </c>
      <c r="H423" s="12">
        <f>VLOOKUP($A423,zika!$1:$1048576,10,FALSE)</f>
        <v>0</v>
      </c>
      <c r="I423" s="12">
        <f>H423+F423+G423</f>
        <v>7</v>
      </c>
      <c r="J423" s="11">
        <v>26484</v>
      </c>
      <c r="K423" s="58" t="s">
        <v>1122</v>
      </c>
      <c r="L423" s="8">
        <f>I423/J423*100000</f>
        <v>26.431052711070834</v>
      </c>
      <c r="M423" s="7" t="str">
        <f>IF(L423=0,"Silencioso",IF(AND(L423&gt;0,L423&lt;100),"Baixa",IF(AND(L423&gt;=100,L423&lt;300),"Média",IF(AND(L423&gt;=300,L423&lt;500),"Alta",IF(L423&gt;=500,"Muito Alta","Avaliar")))))</f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78"/>
      <c r="T423" s="78"/>
      <c r="U423" s="7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12</v>
      </c>
      <c r="G424" s="12">
        <f>VLOOKUP($A424,Chik!$1:$1048576,10,FALSE)</f>
        <v>1</v>
      </c>
      <c r="H424" s="12">
        <f>VLOOKUP($A424,zika!$1:$1048576,10,FALSE)</f>
        <v>0</v>
      </c>
      <c r="I424" s="12">
        <f>H424+F424+G424</f>
        <v>13</v>
      </c>
      <c r="J424" s="11">
        <v>564310</v>
      </c>
      <c r="K424" s="58" t="s">
        <v>1125</v>
      </c>
      <c r="L424" s="8">
        <f>I424/J424*100000</f>
        <v>2.3036983218443763</v>
      </c>
      <c r="M424" s="7" t="str">
        <f>IF(L424=0,"Silencioso",IF(AND(L424&gt;0,L424&lt;100),"Baixa",IF(AND(L424&gt;=100,L424&lt;300),"Média",IF(AND(L424&gt;=300,L424&lt;500),"Alta",IF(L424&gt;=500,"Muito Alta","Avaliar")))))</f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78"/>
      <c r="T424" s="78"/>
      <c r="U424" s="7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4316</v>
      </c>
      <c r="K425" s="58" t="s">
        <v>1121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0</v>
      </c>
      <c r="J426" s="11">
        <v>10441</v>
      </c>
      <c r="K426" s="58" t="s">
        <v>1121</v>
      </c>
      <c r="L426" s="8">
        <f>I426/J426*100000</f>
        <v>0</v>
      </c>
      <c r="M426" s="7" t="str">
        <f>IF(L426=0,"Silencioso",IF(AND(L426&gt;0,L426&lt;100),"Baixa",IF(AND(L426&gt;=100,L426&lt;300),"Média",IF(AND(L426&gt;=300,L426&lt;500),"Alta",IF(L426&gt;=500,"Muito Alta","Avaliar")))))</f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0</v>
      </c>
      <c r="J427" s="11">
        <v>5733</v>
      </c>
      <c r="K427" s="58" t="s">
        <v>1121</v>
      </c>
      <c r="L427" s="8">
        <f>I427/J427*100000</f>
        <v>0</v>
      </c>
      <c r="M427" s="7" t="str">
        <f>IF(L427=0,"Silencioso",IF(AND(L427&gt;0,L427&lt;100),"Baixa",IF(AND(L427&gt;=100,L427&lt;300),"Média",IF(AND(L427&gt;=300,L427&lt;500),"Alta",IF(L427&gt;=500,"Muito Alta","Avaliar")))))</f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9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9</v>
      </c>
      <c r="J428" s="11">
        <v>18026</v>
      </c>
      <c r="K428" s="58" t="s">
        <v>1121</v>
      </c>
      <c r="L428" s="8">
        <f>I428/J428*100000</f>
        <v>49.9278819482969</v>
      </c>
      <c r="M428" s="7" t="str">
        <f>IF(L428=0,"Silencioso",IF(AND(L428&gt;0,L428&lt;100),"Baixa",IF(AND(L428&gt;=100,L428&lt;300),"Média",IF(AND(L428&gt;=300,L428&lt;500),"Alta",IF(L428&gt;=500,"Muito Alta","Avaliar")))))</f>
        <v>Baixa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0</v>
      </c>
      <c r="J429" s="11">
        <v>7627</v>
      </c>
      <c r="K429" s="58" t="s">
        <v>1121</v>
      </c>
      <c r="L429" s="8">
        <f>I429/J429*100000</f>
        <v>0</v>
      </c>
      <c r="M429" s="7" t="str">
        <f>IF(L429=0,"Silencioso",IF(AND(L429&gt;0,L429&lt;100),"Baixa",IF(AND(L429&gt;=100,L429&lt;300),"Média",IF(AND(L429&gt;=300,L429&lt;500),"Alta",IF(L429&gt;=500,"Muito Alta","Avaliar")))))</f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46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46</v>
      </c>
      <c r="J430" s="11">
        <v>51601</v>
      </c>
      <c r="K430" s="58" t="s">
        <v>1122</v>
      </c>
      <c r="L430" s="8">
        <f>I430/J430*100000</f>
        <v>89.145559194589254</v>
      </c>
      <c r="M430" s="7" t="str">
        <f>IF(L430=0,"Silencioso",IF(AND(L430&gt;0,L430&lt;100),"Baixa",IF(AND(L430&gt;=100,L430&lt;300),"Média",IF(AND(L430&gt;=300,L430&lt;500),"Alta",IF(L430&gt;=500,"Muito Alta","Avaliar")))))</f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78"/>
      <c r="T430" s="78"/>
      <c r="U430" s="7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2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2</v>
      </c>
      <c r="J431" s="11">
        <v>4124</v>
      </c>
      <c r="K431" s="58" t="s">
        <v>1121</v>
      </c>
      <c r="L431" s="8">
        <f>I431/J431*100000</f>
        <v>48.496605237633368</v>
      </c>
      <c r="M431" s="7" t="str">
        <f>IF(L431=0,"Silencioso",IF(AND(L431&gt;0,L431&lt;100),"Baixa",IF(AND(L431&gt;=100,L431&lt;300),"Média",IF(AND(L431&gt;=300,L431&lt;500),"Alta",IF(L431&gt;=500,"Muito Alta","Avaliar")))))</f>
        <v>Baixa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78"/>
      <c r="T431" s="78"/>
      <c r="U431" s="7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0</v>
      </c>
      <c r="J432" s="11">
        <v>12953</v>
      </c>
      <c r="K432" s="58" t="s">
        <v>1121</v>
      </c>
      <c r="L432" s="8">
        <f>I432/J432*100000</f>
        <v>0</v>
      </c>
      <c r="M432" s="7" t="str">
        <f>IF(L432=0,"Silencioso",IF(AND(L432&gt;0,L432&lt;100),"Baixa",IF(AND(L432&gt;=100,L432&lt;300),"Média",IF(AND(L432&gt;=300,L432&lt;500),"Alta",IF(L432&gt;=500,"Muito Alta","Avaliar")))))</f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25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25</v>
      </c>
      <c r="J433" s="11">
        <v>17991</v>
      </c>
      <c r="K433" s="58" t="s">
        <v>1121</v>
      </c>
      <c r="L433" s="8">
        <f>I433/J433*100000</f>
        <v>138.95836807292537</v>
      </c>
      <c r="M433" s="7" t="str">
        <f>IF(L433=0,"Silencioso",IF(AND(L433&gt;0,L433&lt;100),"Baixa",IF(AND(L433&gt;=100,L433&lt;300),"Média",IF(AND(L433&gt;=300,L433&lt;500),"Alta",IF(L433&gt;=500,"Muito Alta","Avaliar")))))</f>
        <v>Média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6</v>
      </c>
      <c r="G434" s="12">
        <f>VLOOKUP($A434,Chik!$1:$1048576,10,FALSE)</f>
        <v>0</v>
      </c>
      <c r="H434" s="12">
        <f>VLOOKUP($A434,zika!$1:$1048576,10,FALSE)</f>
        <v>0</v>
      </c>
      <c r="I434" s="12">
        <f>H434+F434+G434</f>
        <v>6</v>
      </c>
      <c r="J434" s="11">
        <v>9454</v>
      </c>
      <c r="K434" s="58" t="s">
        <v>1121</v>
      </c>
      <c r="L434" s="8">
        <f>I434/J434*100000</f>
        <v>63.465199915379735</v>
      </c>
      <c r="M434" s="7" t="str">
        <f>IF(L434=0,"Silencioso",IF(AND(L434&gt;0,L434&lt;100),"Baixa",IF(AND(L434&gt;=100,L434&lt;300),"Média",IF(AND(L434&gt;=300,L434&lt;500),"Alta",IF(L434&gt;=500,"Muito Alta","Avaliar")))))</f>
        <v>Baixa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78"/>
      <c r="T434" s="78"/>
      <c r="U434" s="7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36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36</v>
      </c>
      <c r="J435" s="11">
        <v>63359</v>
      </c>
      <c r="K435" s="58" t="s">
        <v>1122</v>
      </c>
      <c r="L435" s="8">
        <f>I435/J435*100000</f>
        <v>56.819078583942293</v>
      </c>
      <c r="M435" s="7" t="str">
        <f>IF(L435=0,"Silencioso",IF(AND(L435&gt;0,L435&lt;100),"Baixa",IF(AND(L435&gt;=100,L435&lt;300),"Média",IF(AND(L435&gt;=300,L435&lt;500),"Alta",IF(L435&gt;=500,"Muito Alta","Avaliar")))))</f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78"/>
      <c r="T435" s="78"/>
      <c r="U435" s="7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27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27</v>
      </c>
      <c r="J436" s="11">
        <v>19928</v>
      </c>
      <c r="K436" s="58" t="s">
        <v>1121</v>
      </c>
      <c r="L436" s="8">
        <f>I436/J436*100000</f>
        <v>135.48775592131673</v>
      </c>
      <c r="M436" s="7" t="str">
        <f>IF(L436=0,"Silencioso",IF(AND(L436&gt;0,L436&lt;100),"Baixa",IF(AND(L436&gt;=100,L436&lt;300),"Média",IF(AND(L436&gt;=300,L436&lt;500),"Alta",IF(L436&gt;=500,"Muito Alta","Avaliar")))))</f>
        <v>Média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20719</v>
      </c>
      <c r="K437" s="58" t="s">
        <v>1121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3404</v>
      </c>
      <c r="K438" s="58" t="s">
        <v>1121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0</v>
      </c>
      <c r="J439" s="11">
        <v>6786</v>
      </c>
      <c r="K439" s="58" t="s">
        <v>1121</v>
      </c>
      <c r="L439" s="8">
        <f>I439/J439*100000</f>
        <v>0</v>
      </c>
      <c r="M439" s="7" t="str">
        <f>IF(L439=0,"Silencioso",IF(AND(L439&gt;0,L439&lt;100),"Baixa",IF(AND(L439&gt;=100,L439&lt;300),"Média",IF(AND(L439&gt;=300,L439&lt;500),"Alta",IF(L439&gt;=500,"Muito Alta","Avaliar")))))</f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6</v>
      </c>
      <c r="G440" s="12">
        <f>VLOOKUP($A440,Chik!$1:$1048576,10,FALSE)</f>
        <v>4</v>
      </c>
      <c r="H440" s="12">
        <f>VLOOKUP($A440,zika!$1:$1048576,10,FALSE)</f>
        <v>0</v>
      </c>
      <c r="I440" s="12">
        <f>H440+F440+G440</f>
        <v>10</v>
      </c>
      <c r="J440" s="11">
        <v>6522</v>
      </c>
      <c r="K440" s="58" t="s">
        <v>1121</v>
      </c>
      <c r="L440" s="8">
        <f>I440/J440*100000</f>
        <v>153.32720024532352</v>
      </c>
      <c r="M440" s="7" t="str">
        <f>IF(L440=0,"Silencioso",IF(AND(L440&gt;0,L440&lt;100),"Baixa",IF(AND(L440&gt;=100,L440&lt;300),"Média",IF(AND(L440&gt;=300,L440&lt;500),"Alta",IF(L440&gt;=500,"Muito Alta","Avaliar")))))</f>
        <v>Média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78"/>
      <c r="T440" s="78"/>
      <c r="U440" s="7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5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5</v>
      </c>
      <c r="J441" s="11">
        <v>102728</v>
      </c>
      <c r="K441" s="58" t="s">
        <v>1124</v>
      </c>
      <c r="L441" s="8">
        <f>I441/J441*100000</f>
        <v>4.8672221789580252</v>
      </c>
      <c r="M441" s="7" t="str">
        <f>IF(L441=0,"Silencioso",IF(AND(L441&gt;0,L441&lt;100),"Baixa",IF(AND(L441&gt;=100,L441&lt;300),"Média",IF(AND(L441&gt;=300,L441&lt;500),"Alta",IF(L441&gt;=500,"Muito Alta","Avaliar")))))</f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10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10</v>
      </c>
      <c r="J442" s="11">
        <v>3233</v>
      </c>
      <c r="K442" s="58" t="s">
        <v>1121</v>
      </c>
      <c r="L442" s="8">
        <f>I442/J442*100000</f>
        <v>309.31023816888342</v>
      </c>
      <c r="M442" s="7" t="str">
        <f>IF(L442=0,"Silencioso",IF(AND(L442&gt;0,L442&lt;100),"Baixa",IF(AND(L442&gt;=100,L442&lt;300),"Média",IF(AND(L442&gt;=300,L442&lt;500),"Alta",IF(L442&gt;=500,"Muito Alta","Avaliar")))))</f>
        <v>Alta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8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8</v>
      </c>
      <c r="J443" s="11">
        <v>4915</v>
      </c>
      <c r="K443" s="58" t="s">
        <v>1121</v>
      </c>
      <c r="L443" s="8">
        <f>I443/J443*100000</f>
        <v>162.76703967446591</v>
      </c>
      <c r="M443" s="7" t="str">
        <f>IF(L443=0,"Silencioso",IF(AND(L443&gt;0,L443&lt;100),"Baixa",IF(AND(L443&gt;=100,L443&lt;300),"Média",IF(AND(L443&gt;=300,L443&lt;500),"Alta",IF(L443&gt;=500,"Muito Alta","Avaliar")))))</f>
        <v>Média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1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1</v>
      </c>
      <c r="J444" s="11">
        <v>52532</v>
      </c>
      <c r="K444" s="58" t="s">
        <v>1122</v>
      </c>
      <c r="L444" s="8">
        <f>I444/J444*100000</f>
        <v>1.9036016142541687</v>
      </c>
      <c r="M444" s="7" t="str">
        <f>IF(L444=0,"Silencioso",IF(AND(L444&gt;0,L444&lt;100),"Baixa",IF(AND(L444&gt;=100,L444&lt;300),"Média",IF(AND(L444&gt;=300,L444&lt;500),"Alta",IF(L444&gt;=500,"Muito Alta","Avaliar")))))</f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78"/>
      <c r="T444" s="78"/>
      <c r="U444" s="7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5109</v>
      </c>
      <c r="K445" s="58" t="s">
        <v>1121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1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1</v>
      </c>
      <c r="J446" s="11">
        <v>16671</v>
      </c>
      <c r="K446" s="58" t="s">
        <v>1121</v>
      </c>
      <c r="L446" s="8">
        <f>I446/J446*100000</f>
        <v>5.9984404054945708</v>
      </c>
      <c r="M446" s="7" t="str">
        <f>IF(L446=0,"Silencioso",IF(AND(L446&gt;0,L446&lt;100),"Baixa",IF(AND(L446&gt;=100,L446&lt;300),"Média",IF(AND(L446&gt;=300,L446&lt;500),"Alta",IF(L446&gt;=500,"Muito Alta","Avaliar")))))</f>
        <v>Baixa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16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16</v>
      </c>
      <c r="J447" s="11">
        <v>7481</v>
      </c>
      <c r="K447" s="58" t="s">
        <v>1121</v>
      </c>
      <c r="L447" s="8">
        <f>I447/J447*100000</f>
        <v>213.8751503809651</v>
      </c>
      <c r="M447" s="7" t="str">
        <f>IF(L447=0,"Silencioso",IF(AND(L447&gt;0,L447&lt;100),"Baixa",IF(AND(L447&gt;=100,L447&lt;300),"Média",IF(AND(L447&gt;=300,L447&lt;500),"Alta",IF(L447&gt;=500,"Muito Alta","Avaliar")))))</f>
        <v>Média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78"/>
      <c r="T447" s="78"/>
      <c r="U447" s="7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0</v>
      </c>
      <c r="J448" s="11">
        <v>9008</v>
      </c>
      <c r="K448" s="58" t="s">
        <v>1121</v>
      </c>
      <c r="L448" s="8">
        <f>I448/J448*100000</f>
        <v>0</v>
      </c>
      <c r="M448" s="7" t="str">
        <f>IF(L448=0,"Silencioso",IF(AND(L448&gt;0,L448&lt;100),"Baixa",IF(AND(L448&gt;=100,L448&lt;300),"Média",IF(AND(L448&gt;=300,L448&lt;500),"Alta",IF(L448&gt;=500,"Muito Alta","Avaliar")))))</f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21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6275</v>
      </c>
      <c r="K449" s="58" t="s">
        <v>1121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78"/>
      <c r="T449" s="78"/>
      <c r="U449" s="78"/>
    </row>
    <row r="450" spans="1:21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2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2</v>
      </c>
      <c r="J450" s="11">
        <v>6680</v>
      </c>
      <c r="K450" s="58" t="s">
        <v>1121</v>
      </c>
      <c r="L450" s="8">
        <f>I450/J450*100000</f>
        <v>29.940119760479043</v>
      </c>
      <c r="M450" s="7" t="str">
        <f>IF(L450=0,"Silencioso",IF(AND(L450&gt;0,L450&lt;100),"Baixa",IF(AND(L450&gt;=100,L450&lt;300),"Média",IF(AND(L450&gt;=300,L450&lt;500),"Alta",IF(L450&gt;=500,"Muito Alta","Avaliar")))))</f>
        <v>Baixa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21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5454</v>
      </c>
      <c r="K451" s="58" t="s">
        <v>1121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78"/>
      <c r="T451" s="78"/>
      <c r="U451" s="78"/>
    </row>
    <row r="452" spans="1:21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7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7</v>
      </c>
      <c r="J452" s="11">
        <v>18172</v>
      </c>
      <c r="K452" s="58" t="s">
        <v>1121</v>
      </c>
      <c r="L452" s="8">
        <f>I452/J452*100000</f>
        <v>38.52080123266564</v>
      </c>
      <c r="M452" s="7" t="str">
        <f>IF(L452=0,"Silencioso",IF(AND(L452&gt;0,L452&lt;100),"Baixa",IF(AND(L452&gt;=100,L452&lt;300),"Média",IF(AND(L452&gt;=300,L452&lt;500),"Alta",IF(L452&gt;=500,"Muito Alta","Avaliar")))))</f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78"/>
      <c r="T452" s="78"/>
      <c r="U452" s="78"/>
    </row>
    <row r="453" spans="1:21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2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2</v>
      </c>
      <c r="J453" s="11">
        <v>7110</v>
      </c>
      <c r="K453" s="58" t="s">
        <v>1121</v>
      </c>
      <c r="L453" s="8">
        <f>I453/J453*100000</f>
        <v>28.129395218002813</v>
      </c>
      <c r="M453" s="7" t="str">
        <f>IF(L453=0,"Silencioso",IF(AND(L453&gt;0,L453&lt;100),"Baixa",IF(AND(L453&gt;=100,L453&lt;300),"Média",IF(AND(L453&gt;=300,L453&lt;500),"Alta",IF(L453&gt;=500,"Muito Alta","Avaliar")))))</f>
        <v>Baixa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21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2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2</v>
      </c>
      <c r="J454" s="11">
        <v>41844</v>
      </c>
      <c r="K454" s="58" t="s">
        <v>1122</v>
      </c>
      <c r="L454" s="8">
        <f>I454/J454*100000</f>
        <v>4.7796577765032024</v>
      </c>
      <c r="M454" s="7" t="str">
        <f>IF(L454=0,"Silencioso",IF(AND(L454&gt;0,L454&lt;100),"Baixa",IF(AND(L454&gt;=100,L454&lt;300),"Média",IF(AND(L454&gt;=300,L454&lt;500),"Alta",IF(L454&gt;=500,"Muito Alta","Avaliar")))))</f>
        <v>Baixa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78"/>
      <c r="T454" s="78"/>
      <c r="U454" s="78"/>
    </row>
    <row r="455" spans="1:21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5087</v>
      </c>
      <c r="K455" s="58" t="s">
        <v>1121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21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13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13</v>
      </c>
      <c r="J456" s="11">
        <v>18700</v>
      </c>
      <c r="K456" s="58" t="s">
        <v>1121</v>
      </c>
      <c r="L456" s="8">
        <f>I456/J456*100000</f>
        <v>69.518716577540104</v>
      </c>
      <c r="M456" s="7" t="str">
        <f>IF(L456=0,"Silencioso",IF(AND(L456&gt;0,L456&lt;100),"Baixa",IF(AND(L456&gt;=100,L456&lt;300),"Média",IF(AND(L456&gt;=300,L456&lt;500),"Alta",IF(L456&gt;=500,"Muito Alta","Avaliar")))))</f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21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0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0</v>
      </c>
      <c r="J457" s="11">
        <v>6532</v>
      </c>
      <c r="K457" s="58" t="s">
        <v>1121</v>
      </c>
      <c r="L457" s="8">
        <f>I457/J457*100000</f>
        <v>0</v>
      </c>
      <c r="M457" s="7" t="str">
        <f>IF(L457=0,"Silencioso",IF(AND(L457&gt;0,L457&lt;100),"Baixa",IF(AND(L457&gt;=100,L457&lt;300),"Média",IF(AND(L457&gt;=300,L457&lt;500),"Alta",IF(L457&gt;=500,"Muito Alta","Avaliar")))))</f>
        <v>Silencioso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21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6</v>
      </c>
      <c r="G458" s="12">
        <f>VLOOKUP($A458,Chik!$1:$1048576,10,FALSE)</f>
        <v>0</v>
      </c>
      <c r="H458" s="12">
        <f>VLOOKUP($A458,zika!$1:$1048576,10,FALSE)</f>
        <v>0</v>
      </c>
      <c r="I458" s="12">
        <f>H458+F458+G458</f>
        <v>6</v>
      </c>
      <c r="J458" s="11">
        <v>18594</v>
      </c>
      <c r="K458" s="58" t="s">
        <v>1121</v>
      </c>
      <c r="L458" s="8">
        <f>I458/J458*100000</f>
        <v>32.268473701193933</v>
      </c>
      <c r="M458" s="7" t="str">
        <f>IF(L458=0,"Silencioso",IF(AND(L458&gt;0,L458&lt;100),"Baixa",IF(AND(L458&gt;=100,L458&lt;300),"Média",IF(AND(L458&gt;=300,L458&lt;500),"Alta",IF(L458&gt;=500,"Muito Alta","Avaliar")))))</f>
        <v>Baixa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21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9</v>
      </c>
      <c r="G459" s="12">
        <f>VLOOKUP($A459,Chik!$1:$1048576,10,FALSE)</f>
        <v>1</v>
      </c>
      <c r="H459" s="12">
        <f>VLOOKUP($A459,zika!$1:$1048576,10,FALSE)</f>
        <v>1</v>
      </c>
      <c r="I459" s="12">
        <f>H459+F459+G459</f>
        <v>11</v>
      </c>
      <c r="J459" s="11">
        <v>89256</v>
      </c>
      <c r="K459" s="58" t="s">
        <v>1123</v>
      </c>
      <c r="L459" s="8">
        <f>I459/J459*100000</f>
        <v>12.32410146096621</v>
      </c>
      <c r="M459" s="7" t="str">
        <f>IF(L459=0,"Silencioso",IF(AND(L459&gt;0,L459&lt;100),"Baixa",IF(AND(L459&gt;=100,L459&lt;300),"Média",IF(AND(L459&gt;=300,L459&lt;500),"Alta",IF(L459&gt;=500,"Muito Alta","Avaliar")))))</f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21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115</v>
      </c>
      <c r="G460" s="12">
        <f>VLOOKUP($A460,Chik!$1:$1048576,10,FALSE)</f>
        <v>1</v>
      </c>
      <c r="H460" s="12">
        <f>VLOOKUP($A460,zika!$1:$1048576,10,FALSE)</f>
        <v>0</v>
      </c>
      <c r="I460" s="12">
        <f>H460+F460+G460</f>
        <v>116</v>
      </c>
      <c r="J460" s="11">
        <v>22608</v>
      </c>
      <c r="K460" s="58" t="s">
        <v>1121</v>
      </c>
      <c r="L460" s="8">
        <f>I460/J460*100000</f>
        <v>513.09271054493991</v>
      </c>
      <c r="M460" s="7" t="str">
        <f>IF(L460=0,"Silencioso",IF(AND(L460&gt;0,L460&lt;100),"Baixa",IF(AND(L460&gt;=100,L460&lt;300),"Média",IF(AND(L460&gt;=300,L460&lt;500),"Alta",IF(L460&gt;=500,"Muito Alta","Avaliar")))))</f>
        <v>Muito Alta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21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94</v>
      </c>
      <c r="G461" s="12">
        <f>VLOOKUP($A461,Chik!$1:$1048576,10,FALSE)</f>
        <v>0</v>
      </c>
      <c r="H461" s="12">
        <f>VLOOKUP($A461,zika!$1:$1048576,10,FALSE)</f>
        <v>2</v>
      </c>
      <c r="I461" s="12">
        <f>H461+F461+G461</f>
        <v>96</v>
      </c>
      <c r="J461" s="11">
        <v>27640</v>
      </c>
      <c r="K461" s="58" t="s">
        <v>1122</v>
      </c>
      <c r="L461" s="8">
        <f>I461/J461*100000</f>
        <v>347.32272069464545</v>
      </c>
      <c r="M461" s="7" t="str">
        <f>IF(L461=0,"Silencioso",IF(AND(L461&gt;0,L461&lt;100),"Baixa",IF(AND(L461&gt;=100,L461&lt;300),"Média",IF(AND(L461&gt;=300,L461&lt;500),"Alta",IF(L461&gt;=500,"Muito Alta","Avaliar")))))</f>
        <v>Alta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21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4</v>
      </c>
      <c r="G462" s="12">
        <f>VLOOKUP($A462,Chik!$1:$1048576,10,FALSE)</f>
        <v>2</v>
      </c>
      <c r="H462" s="12">
        <f>VLOOKUP($A462,zika!$1:$1048576,10,FALSE)</f>
        <v>0</v>
      </c>
      <c r="I462" s="12">
        <f>H462+F462+G462</f>
        <v>6</v>
      </c>
      <c r="J462" s="11">
        <v>12725</v>
      </c>
      <c r="K462" s="58" t="s">
        <v>1121</v>
      </c>
      <c r="L462" s="8">
        <f>I462/J462*100000</f>
        <v>47.151277013752456</v>
      </c>
      <c r="M462" s="7" t="str">
        <f>IF(L462=0,"Silencioso",IF(AND(L462&gt;0,L462&lt;100),"Baixa",IF(AND(L462&gt;=100,L462&lt;300),"Média",IF(AND(L462&gt;=300,L462&lt;500),"Alta",IF(L462&gt;=500,"Muito Alta","Avaliar")))))</f>
        <v>Baixa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21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4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4</v>
      </c>
      <c r="J463" s="11">
        <v>7904</v>
      </c>
      <c r="K463" s="58" t="s">
        <v>1121</v>
      </c>
      <c r="L463" s="8">
        <f>I463/J463*100000</f>
        <v>50.607287449392715</v>
      </c>
      <c r="M463" s="7" t="str">
        <f>IF(L463=0,"Silencioso",IF(AND(L463&gt;0,L463&lt;100),"Baixa",IF(AND(L463&gt;=100,L463&lt;300),"Média",IF(AND(L463&gt;=300,L463&lt;500),"Alta",IF(L463&gt;=500,"Muito Alta","Avaliar")))))</f>
        <v>Baixa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21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4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4</v>
      </c>
      <c r="J464" s="11">
        <v>14136</v>
      </c>
      <c r="K464" s="58" t="s">
        <v>1121</v>
      </c>
      <c r="L464" s="8">
        <f>I464/J464*100000</f>
        <v>28.29654782116582</v>
      </c>
      <c r="M464" s="7" t="str">
        <f>IF(L464=0,"Silencioso",IF(AND(L464&gt;0,L464&lt;100),"Baixa",IF(AND(L464&gt;=100,L464&lt;300),"Média",IF(AND(L464&gt;=300,L464&lt;500),"Alta",IF(L464&gt;=500,"Muito Alta","Avaliar")))))</f>
        <v>Baixa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21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9</v>
      </c>
      <c r="G465" s="12">
        <f>VLOOKUP($A465,Chik!$1:$1048576,10,FALSE)</f>
        <v>1</v>
      </c>
      <c r="H465" s="12">
        <f>VLOOKUP($A465,zika!$1:$1048576,10,FALSE)</f>
        <v>0</v>
      </c>
      <c r="I465" s="12">
        <f>H465+F465+G465</f>
        <v>10</v>
      </c>
      <c r="J465" s="11">
        <v>60142</v>
      </c>
      <c r="K465" s="58" t="s">
        <v>1122</v>
      </c>
      <c r="L465" s="8">
        <f>I465/J465*100000</f>
        <v>16.627315353662997</v>
      </c>
      <c r="M465" s="7" t="str">
        <f>IF(L465=0,"Silencioso",IF(AND(L465&gt;0,L465&lt;100),"Baixa",IF(AND(L465&gt;=100,L465&lt;300),"Média",IF(AND(L465&gt;=300,L465&lt;500),"Alta",IF(L465&gt;=500,"Muito Alta","Avaliar")))))</f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21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8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8</v>
      </c>
      <c r="J466" s="11">
        <v>4134</v>
      </c>
      <c r="K466" s="58" t="s">
        <v>1121</v>
      </c>
      <c r="L466" s="8">
        <f>I466/J466*100000</f>
        <v>193.51717464925011</v>
      </c>
      <c r="M466" s="7" t="str">
        <f>IF(L466=0,"Silencioso",IF(AND(L466&gt;0,L466&lt;100),"Baixa",IF(AND(L466&gt;=100,L466&lt;300),"Média",IF(AND(L466&gt;=300,L466&lt;500),"Alta",IF(L466&gt;=500,"Muito Alta","Avaliar")))))</f>
        <v>Média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21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8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8</v>
      </c>
      <c r="J467" s="11">
        <v>15207</v>
      </c>
      <c r="K467" s="58" t="s">
        <v>1121</v>
      </c>
      <c r="L467" s="8">
        <f>I467/J467*100000</f>
        <v>52.607351877424868</v>
      </c>
      <c r="M467" s="7" t="str">
        <f>IF(L467=0,"Silencioso",IF(AND(L467&gt;0,L467&lt;100),"Baixa",IF(AND(L467&gt;=100,L467&lt;300),"Média",IF(AND(L467&gt;=300,L467&lt;500),"Alta",IF(L467&gt;=500,"Muito Alta","Avaliar")))))</f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21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2959</v>
      </c>
      <c r="K468" s="58" t="s">
        <v>1121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78"/>
      <c r="T468" s="78"/>
      <c r="U468" s="78"/>
    </row>
    <row r="469" spans="1:21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0</v>
      </c>
      <c r="J469" s="11">
        <v>4044</v>
      </c>
      <c r="K469" s="58" t="s">
        <v>1121</v>
      </c>
      <c r="L469" s="8">
        <f>I469/J469*100000</f>
        <v>0</v>
      </c>
      <c r="M469" s="7" t="str">
        <f>IF(L469=0,"Silencioso",IF(AND(L469&gt;0,L469&lt;100),"Baixa",IF(AND(L469&gt;=100,L469&lt;300),"Média",IF(AND(L469&gt;=300,L469&lt;500),"Alta",IF(L469&gt;=500,"Muito Alta","Avaliar")))))</f>
        <v>Silencioso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78"/>
      <c r="T469" s="78"/>
      <c r="U469" s="78"/>
    </row>
    <row r="470" spans="1:21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2784</v>
      </c>
      <c r="K470" s="58" t="s">
        <v>1121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78"/>
      <c r="T470" s="78"/>
      <c r="U470" s="78"/>
    </row>
    <row r="471" spans="1:21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7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7</v>
      </c>
      <c r="J471" s="11">
        <v>13330</v>
      </c>
      <c r="K471" s="58" t="s">
        <v>1121</v>
      </c>
      <c r="L471" s="8">
        <f>I471/J471*100000</f>
        <v>52.513128282070518</v>
      </c>
      <c r="M471" s="7" t="str">
        <f>IF(L471=0,"Silencioso",IF(AND(L471&gt;0,L471&lt;100),"Baixa",IF(AND(L471&gt;=100,L471&lt;300),"Média",IF(AND(L471&gt;=300,L471&lt;500),"Alta",IF(L471&gt;=500,"Muito Alta","Avaliar")))))</f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78"/>
      <c r="T471" s="78"/>
      <c r="U471" s="78"/>
    </row>
    <row r="472" spans="1:21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8299</v>
      </c>
      <c r="K472" s="58" t="s">
        <v>1121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21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5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5</v>
      </c>
      <c r="J473" s="11">
        <v>8526</v>
      </c>
      <c r="K473" s="58" t="s">
        <v>1121</v>
      </c>
      <c r="L473" s="8">
        <f>I473/J473*100000</f>
        <v>58.644147314098056</v>
      </c>
      <c r="M473" s="7" t="str">
        <f>IF(L473=0,"Silencioso",IF(AND(L473&gt;0,L473&lt;100),"Baixa",IF(AND(L473&gt;=100,L473&lt;300),"Média",IF(AND(L473&gt;=300,L473&lt;500),"Alta",IF(L473&gt;=500,"Muito Alta","Avaliar")))))</f>
        <v>Baixa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78"/>
      <c r="T473" s="78"/>
      <c r="U473" s="78"/>
    </row>
    <row r="474" spans="1:21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4482</v>
      </c>
      <c r="K474" s="58" t="s">
        <v>1121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21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6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6</v>
      </c>
      <c r="J475" s="11">
        <v>30798</v>
      </c>
      <c r="K475" s="58" t="s">
        <v>1122</v>
      </c>
      <c r="L475" s="8">
        <f>I475/J475*100000</f>
        <v>19.481784531463081</v>
      </c>
      <c r="M475" s="7" t="str">
        <f>IF(L475=0,"Silencioso",IF(AND(L475&gt;0,L475&lt;100),"Baixa",IF(AND(L475&gt;=100,L475&lt;300),"Média",IF(AND(L475&gt;=300,L475&lt;500),"Alta",IF(L475&gt;=500,"Muito Alta","Avaliar")))))</f>
        <v>Baixa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21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1</v>
      </c>
      <c r="G476" s="12">
        <f>VLOOKUP($A476,Chik!$1:$1048576,10,FALSE)</f>
        <v>7</v>
      </c>
      <c r="H476" s="12">
        <f>VLOOKUP($A476,zika!$1:$1048576,10,FALSE)</f>
        <v>0</v>
      </c>
      <c r="I476" s="12">
        <f>H476+F476+G476</f>
        <v>8</v>
      </c>
      <c r="J476" s="11">
        <v>3227</v>
      </c>
      <c r="K476" s="58" t="s">
        <v>1121</v>
      </c>
      <c r="L476" s="8">
        <f>I476/J476*100000</f>
        <v>247.90827393864271</v>
      </c>
      <c r="M476" s="7" t="str">
        <f>IF(L476=0,"Silencioso",IF(AND(L476&gt;0,L476&lt;100),"Baixa",IF(AND(L476&gt;=100,L476&lt;300),"Média",IF(AND(L476&gt;=300,L476&lt;500),"Alta",IF(L476&gt;=500,"Muito Alta","Avaliar")))))</f>
        <v>Média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21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2</v>
      </c>
      <c r="G477" s="12">
        <f>VLOOKUP($A477,Chik!$1:$1048576,10,FALSE)</f>
        <v>1</v>
      </c>
      <c r="H477" s="12">
        <f>VLOOKUP($A477,zika!$1:$1048576,10,FALSE)</f>
        <v>0</v>
      </c>
      <c r="I477" s="12">
        <f>H477+F477+G477</f>
        <v>3</v>
      </c>
      <c r="J477" s="11">
        <v>14385</v>
      </c>
      <c r="K477" s="58" t="s">
        <v>1121</v>
      </c>
      <c r="L477" s="8">
        <f>I477/J477*100000</f>
        <v>20.855057351407716</v>
      </c>
      <c r="M477" s="7" t="str">
        <f>IF(L477=0,"Silencioso",IF(AND(L477&gt;0,L477&lt;100),"Baixa",IF(AND(L477&gt;=100,L477&lt;300),"Média",IF(AND(L477&gt;=300,L477&lt;500),"Alta",IF(L477&gt;=500,"Muito Alta","Avaliar")))))</f>
        <v>Baixa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21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0</v>
      </c>
      <c r="J478" s="11">
        <v>11050</v>
      </c>
      <c r="K478" s="58" t="s">
        <v>1121</v>
      </c>
      <c r="L478" s="8">
        <f>I478/J478*100000</f>
        <v>0</v>
      </c>
      <c r="M478" s="7" t="str">
        <f>IF(L478=0,"Silencioso",IF(AND(L478&gt;0,L478&lt;100),"Baixa",IF(AND(L478&gt;=100,L478&lt;300),"Média",IF(AND(L478&gt;=300,L478&lt;500),"Alta",IF(L478&gt;=500,"Muito Alta","Avaliar")))))</f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78"/>
      <c r="T478" s="78"/>
      <c r="U478" s="78"/>
    </row>
    <row r="479" spans="1:21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18808</v>
      </c>
      <c r="K479" s="58" t="s">
        <v>1121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21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1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1</v>
      </c>
      <c r="J480" s="11">
        <v>12508</v>
      </c>
      <c r="K480" s="58" t="s">
        <v>1121</v>
      </c>
      <c r="L480" s="8">
        <f>I480/J480*100000</f>
        <v>7.9948832747041898</v>
      </c>
      <c r="M480" s="7" t="str">
        <f>IF(L480=0,"Silencioso",IF(AND(L480&gt;0,L480&lt;100),"Baixa",IF(AND(L480&gt;=100,L480&lt;300),"Média",IF(AND(L480&gt;=300,L480&lt;500),"Alta",IF(L480&gt;=500,"Muito Alta","Avaliar")))))</f>
        <v>Baixa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21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12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12</v>
      </c>
      <c r="J481" s="11">
        <v>37473</v>
      </c>
      <c r="K481" s="58" t="s">
        <v>1122</v>
      </c>
      <c r="L481" s="8">
        <f>I481/J481*100000</f>
        <v>32.02305660075254</v>
      </c>
      <c r="M481" s="7" t="str">
        <f>IF(L481=0,"Silencioso",IF(AND(L481&gt;0,L481&lt;100),"Baixa",IF(AND(L481&gt;=100,L481&lt;300),"Média",IF(AND(L481&gt;=300,L481&lt;500),"Alta",IF(L481&gt;=500,"Muito Alta","Avaliar")))))</f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21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1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1</v>
      </c>
      <c r="J482" s="11">
        <v>3758</v>
      </c>
      <c r="K482" s="58" t="s">
        <v>1121</v>
      </c>
      <c r="L482" s="8">
        <f>I482/J482*100000</f>
        <v>26.609898882384247</v>
      </c>
      <c r="M482" s="7" t="str">
        <f>IF(L482=0,"Silencioso",IF(AND(L482&gt;0,L482&lt;100),"Baixa",IF(AND(L482&gt;=100,L482&lt;300),"Média",IF(AND(L482&gt;=300,L482&lt;500),"Alta",IF(L482&gt;=500,"Muito Alta","Avaliar")))))</f>
        <v>Baixa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21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3771</v>
      </c>
      <c r="K483" s="58" t="s">
        <v>1121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21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12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12</v>
      </c>
      <c r="J484" s="11">
        <v>20882</v>
      </c>
      <c r="K484" s="58" t="s">
        <v>1121</v>
      </c>
      <c r="L484" s="8">
        <f>I484/J484*100000</f>
        <v>57.465759984675799</v>
      </c>
      <c r="M484" s="7" t="str">
        <f>IF(L484=0,"Silencioso",IF(AND(L484&gt;0,L484&lt;100),"Baixa",IF(AND(L484&gt;=100,L484&lt;300),"Média",IF(AND(L484&gt;=300,L484&lt;500),"Alta",IF(L484&gt;=500,"Muito Alta","Avaliar")))))</f>
        <v>Baixa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78"/>
      <c r="T484" s="78"/>
      <c r="U484" s="78"/>
    </row>
    <row r="485" spans="1:21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6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6</v>
      </c>
      <c r="J485" s="11">
        <v>6446</v>
      </c>
      <c r="K485" s="58" t="s">
        <v>1121</v>
      </c>
      <c r="L485" s="8">
        <f>I485/J485*100000</f>
        <v>93.080980452994098</v>
      </c>
      <c r="M485" s="7" t="str">
        <f>IF(L485=0,"Silencioso",IF(AND(L485&gt;0,L485&lt;100),"Baixa",IF(AND(L485&gt;=100,L485&lt;300),"Média",IF(AND(L485&gt;=300,L485&lt;500),"Alta",IF(L485&gt;=500,"Muito Alta","Avaliar")))))</f>
        <v>Baixa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21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0</v>
      </c>
      <c r="J486" s="11">
        <v>10720</v>
      </c>
      <c r="K486" s="58" t="s">
        <v>1121</v>
      </c>
      <c r="L486" s="8">
        <f>I486/J486*100000</f>
        <v>0</v>
      </c>
      <c r="M486" s="7" t="str">
        <f>IF(L486=0,"Silencioso",IF(AND(L486&gt;0,L486&lt;100),"Baixa",IF(AND(L486&gt;=100,L486&lt;300),"Média",IF(AND(L486&gt;=300,L486&lt;500),"Alta",IF(L486&gt;=500,"Muito Alta","Avaliar")))))</f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21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0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0</v>
      </c>
      <c r="J487" s="11">
        <v>5666</v>
      </c>
      <c r="K487" s="58" t="s">
        <v>1121</v>
      </c>
      <c r="L487" s="8">
        <f>I487/J487*100000</f>
        <v>0</v>
      </c>
      <c r="M487" s="7" t="str">
        <f>IF(L487=0,"Silencioso",IF(AND(L487&gt;0,L487&lt;100),"Baixa",IF(AND(L487&gt;=100,L487&lt;300),"Média",IF(AND(L487&gt;=300,L487&lt;500),"Alta",IF(L487&gt;=500,"Muito Alta","Avaliar")))))</f>
        <v>Silencioso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21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8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8</v>
      </c>
      <c r="J488" s="11">
        <v>31471</v>
      </c>
      <c r="K488" s="58" t="s">
        <v>1122</v>
      </c>
      <c r="L488" s="8">
        <f>I488/J488*100000</f>
        <v>25.420228146547618</v>
      </c>
      <c r="M488" s="7" t="str">
        <f>IF(L488=0,"Silencioso",IF(AND(L488&gt;0,L488&lt;100),"Baixa",IF(AND(L488&gt;=100,L488&lt;300),"Média",IF(AND(L488&gt;=300,L488&lt;500),"Alta",IF(L488&gt;=500,"Muito Alta","Avaliar")))))</f>
        <v>Baixa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21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3896</v>
      </c>
      <c r="K489" s="58" t="s">
        <v>1121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21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3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3</v>
      </c>
      <c r="J490" s="11">
        <v>13557</v>
      </c>
      <c r="K490" s="58" t="s">
        <v>1121</v>
      </c>
      <c r="L490" s="8">
        <f>I490/J490*100000</f>
        <v>22.128789555211331</v>
      </c>
      <c r="M490" s="7" t="str">
        <f>IF(L490=0,"Silencioso",IF(AND(L490&gt;0,L490&lt;100),"Baixa",IF(AND(L490&gt;=100,L490&lt;300),"Média",IF(AND(L490&gt;=300,L490&lt;500),"Alta",IF(L490&gt;=500,"Muito Alta","Avaliar")))))</f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21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0</v>
      </c>
      <c r="J491" s="11">
        <v>10721</v>
      </c>
      <c r="K491" s="58" t="s">
        <v>1121</v>
      </c>
      <c r="L491" s="8">
        <f>I491/J491*100000</f>
        <v>0</v>
      </c>
      <c r="M491" s="7" t="str">
        <f>IF(L491=0,"Silencioso",IF(AND(L491&gt;0,L491&lt;100),"Baixa",IF(AND(L491&gt;=100,L491&lt;300),"Média",IF(AND(L491&gt;=300,L491&lt;500),"Alta",IF(L491&gt;=500,"Muito Alta","Avaliar")))))</f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21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4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4</v>
      </c>
      <c r="J492" s="11">
        <v>14913</v>
      </c>
      <c r="K492" s="58" t="s">
        <v>1121</v>
      </c>
      <c r="L492" s="8">
        <f>I492/J492*100000</f>
        <v>26.822235633340039</v>
      </c>
      <c r="M492" s="7" t="str">
        <f>IF(L492=0,"Silencioso",IF(AND(L492&gt;0,L492&lt;100),"Baixa",IF(AND(L492&gt;=100,L492&lt;300),"Média",IF(AND(L492&gt;=300,L492&lt;500),"Alta",IF(L492&gt;=500,"Muito Alta","Avaliar")))))</f>
        <v>Baixa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21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1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1</v>
      </c>
      <c r="J493" s="11">
        <v>4861</v>
      </c>
      <c r="K493" s="58" t="s">
        <v>1121</v>
      </c>
      <c r="L493" s="8">
        <f>I493/J493*100000</f>
        <v>20.571898786257972</v>
      </c>
      <c r="M493" s="7" t="str">
        <f>IF(L493=0,"Silencioso",IF(AND(L493&gt;0,L493&lt;100),"Baixa",IF(AND(L493&gt;=100,L493&lt;300),"Média",IF(AND(L493&gt;=300,L493&lt;500),"Alta",IF(L493&gt;=500,"Muito Alta","Avaliar")))))</f>
        <v>Baixa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78"/>
      <c r="T493" s="78"/>
      <c r="U493" s="78"/>
    </row>
    <row r="494" spans="1:21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4904</v>
      </c>
      <c r="K494" s="58" t="s">
        <v>1121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78"/>
      <c r="T494" s="78"/>
      <c r="U494" s="78"/>
    </row>
    <row r="495" spans="1:21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7479</v>
      </c>
      <c r="K495" s="58" t="s">
        <v>1121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78"/>
      <c r="T495" s="78"/>
      <c r="U495" s="78"/>
    </row>
    <row r="496" spans="1:21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0</v>
      </c>
      <c r="J496" s="11">
        <v>2240</v>
      </c>
      <c r="K496" s="58" t="s">
        <v>1121</v>
      </c>
      <c r="L496" s="8">
        <f>I496/J496*100000</f>
        <v>0</v>
      </c>
      <c r="M496" s="7" t="str">
        <f>IF(L496=0,"Silencioso",IF(AND(L496&gt;0,L496&lt;100),"Baixa",IF(AND(L496&gt;=100,L496&lt;300),"Média",IF(AND(L496&gt;=300,L496&lt;500),"Alta",IF(L496&gt;=500,"Muito Alta","Avaliar")))))</f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21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0</v>
      </c>
      <c r="J497" s="11">
        <v>8648</v>
      </c>
      <c r="K497" s="58" t="s">
        <v>1121</v>
      </c>
      <c r="L497" s="8">
        <f>I497/J497*100000</f>
        <v>0</v>
      </c>
      <c r="M497" s="7" t="str">
        <f>IF(L497=0,"Silencioso",IF(AND(L497&gt;0,L497&lt;100),"Baixa",IF(AND(L497&gt;=100,L497&lt;300),"Média",IF(AND(L497&gt;=300,L497&lt;500),"Alta",IF(L497&gt;=500,"Muito Alta","Avaliar")))))</f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21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6</v>
      </c>
      <c r="G498" s="12">
        <f>VLOOKUP($A498,Chik!$1:$1048576,10,FALSE)</f>
        <v>1</v>
      </c>
      <c r="H498" s="12">
        <f>VLOOKUP($A498,zika!$1:$1048576,10,FALSE)</f>
        <v>0</v>
      </c>
      <c r="I498" s="12">
        <f>H498+F498+G498</f>
        <v>7</v>
      </c>
      <c r="J498" s="11">
        <v>15012</v>
      </c>
      <c r="K498" s="58" t="s">
        <v>1121</v>
      </c>
      <c r="L498" s="8">
        <f>I498/J498*100000</f>
        <v>46.629363176125764</v>
      </c>
      <c r="M498" s="7" t="str">
        <f>IF(L498=0,"Silencioso",IF(AND(L498&gt;0,L498&lt;100),"Baixa",IF(AND(L498&gt;=100,L498&lt;300),"Média",IF(AND(L498&gt;=300,L498&lt;500),"Alta",IF(L498&gt;=500,"Muito Alta","Avaliar")))))</f>
        <v>Baixa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21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15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15</v>
      </c>
      <c r="J499" s="11">
        <v>20999</v>
      </c>
      <c r="K499" s="58" t="s">
        <v>1121</v>
      </c>
      <c r="L499" s="8">
        <f>I499/J499*100000</f>
        <v>71.431972951092916</v>
      </c>
      <c r="M499" s="7" t="str">
        <f>IF(L499=0,"Silencioso",IF(AND(L499&gt;0,L499&lt;100),"Baixa",IF(AND(L499&gt;=100,L499&lt;300),"Média",IF(AND(L499&gt;=300,L499&lt;500),"Alta",IF(L499&gt;=500,"Muito Alta","Avaliar")))))</f>
        <v>Baixa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21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4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4</v>
      </c>
      <c r="J500" s="11">
        <v>21017</v>
      </c>
      <c r="K500" s="58" t="s">
        <v>1121</v>
      </c>
      <c r="L500" s="8">
        <f>I500/J500*100000</f>
        <v>19.032212018841889</v>
      </c>
      <c r="M500" s="7" t="str">
        <f>IF(L500=0,"Silencioso",IF(AND(L500&gt;0,L500&lt;100),"Baixa",IF(AND(L500&gt;=100,L500&lt;300),"Média",IF(AND(L500&gt;=300,L500&lt;500),"Alta",IF(L500&gt;=500,"Muito Alta","Avaliar")))))</f>
        <v>Baixa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21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2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2</v>
      </c>
      <c r="J501" s="11">
        <v>13180</v>
      </c>
      <c r="K501" s="58" t="s">
        <v>1121</v>
      </c>
      <c r="L501" s="8">
        <f>I501/J501*100000</f>
        <v>15.174506828528072</v>
      </c>
      <c r="M501" s="7" t="str">
        <f>IF(L501=0,"Silencioso",IF(AND(L501&gt;0,L501&lt;100),"Baixa",IF(AND(L501&gt;=100,L501&lt;300),"Média",IF(AND(L501&gt;=300,L501&lt;500),"Alta",IF(L501&gt;=500,"Muito Alta","Avaliar")))))</f>
        <v>Baixa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21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19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19</v>
      </c>
      <c r="J502" s="11">
        <v>47682</v>
      </c>
      <c r="K502" s="58" t="s">
        <v>1122</v>
      </c>
      <c r="L502" s="8">
        <f>I502/J502*100000</f>
        <v>39.847321840526824</v>
      </c>
      <c r="M502" s="7" t="str">
        <f>IF(L502=0,"Silencioso",IF(AND(L502&gt;0,L502&lt;100),"Baixa",IF(AND(L502&gt;=100,L502&lt;300),"Média",IF(AND(L502&gt;=300,L502&lt;500),"Alta",IF(L502&gt;=500,"Muito Alta","Avaliar")))))</f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21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5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5</v>
      </c>
      <c r="J503" s="11">
        <v>4889</v>
      </c>
      <c r="K503" s="58" t="s">
        <v>1121</v>
      </c>
      <c r="L503" s="8">
        <f>I503/J503*100000</f>
        <v>102.27040294538762</v>
      </c>
      <c r="M503" s="7" t="str">
        <f>IF(L503=0,"Silencioso",IF(AND(L503&gt;0,L503&lt;100),"Baixa",IF(AND(L503&gt;=100,L503&lt;300),"Média",IF(AND(L503&gt;=300,L503&lt;500),"Alta",IF(L503&gt;=500,"Muito Alta","Avaliar")))))</f>
        <v>Média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21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26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26</v>
      </c>
      <c r="J504" s="11">
        <v>21534</v>
      </c>
      <c r="K504" s="58" t="s">
        <v>1121</v>
      </c>
      <c r="L504" s="8">
        <f>I504/J504*100000</f>
        <v>120.73929599702795</v>
      </c>
      <c r="M504" s="7" t="str">
        <f>IF(L504=0,"Silencioso",IF(AND(L504&gt;0,L504&lt;100),"Baixa",IF(AND(L504&gt;=100,L504&lt;300),"Média",IF(AND(L504&gt;=300,L504&lt;500),"Alta",IF(L504&gt;=500,"Muito Alta","Avaliar")))))</f>
        <v>Média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21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2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2</v>
      </c>
      <c r="J505" s="11">
        <v>23569</v>
      </c>
      <c r="K505" s="58" t="s">
        <v>1121</v>
      </c>
      <c r="L505" s="8">
        <f>I505/J505*100000</f>
        <v>8.4857227714370573</v>
      </c>
      <c r="M505" s="7" t="str">
        <f>IF(L505=0,"Silencioso",IF(AND(L505&gt;0,L505&lt;100),"Baixa",IF(AND(L505&gt;=100,L505&lt;300),"Média",IF(AND(L505&gt;=300,L505&lt;500),"Alta",IF(L505&gt;=500,"Muito Alta","Avaliar")))))</f>
        <v>Baixa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21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12</v>
      </c>
      <c r="G506" s="12">
        <f>VLOOKUP($A506,Chik!$1:$1048576,10,FALSE)</f>
        <v>0</v>
      </c>
      <c r="H506" s="12">
        <f>VLOOKUP($A506,zika!$1:$1048576,10,FALSE)</f>
        <v>0</v>
      </c>
      <c r="I506" s="12">
        <f>H506+F506+G506</f>
        <v>12</v>
      </c>
      <c r="J506" s="11">
        <v>404804</v>
      </c>
      <c r="K506" s="58" t="s">
        <v>1125</v>
      </c>
      <c r="L506" s="8">
        <f>I506/J506*100000</f>
        <v>2.9643975850041007</v>
      </c>
      <c r="M506" s="7" t="str">
        <f>IF(L506=0,"Silencioso",IF(AND(L506&gt;0,L506&lt;100),"Baixa",IF(AND(L506&gt;=100,L506&lt;300),"Média",IF(AND(L506&gt;=300,L506&lt;500),"Alta",IF(L506&gt;=500,"Muito Alta","Avaliar")))))</f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21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8180</v>
      </c>
      <c r="K507" s="58" t="s">
        <v>1121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21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19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19</v>
      </c>
      <c r="J508" s="11">
        <v>8815</v>
      </c>
      <c r="K508" s="58" t="s">
        <v>1121</v>
      </c>
      <c r="L508" s="8">
        <f>I508/J508*100000</f>
        <v>215.54169030062394</v>
      </c>
      <c r="M508" s="7" t="str">
        <f>IF(L508=0,"Silencioso",IF(AND(L508&gt;0,L508&lt;100),"Baixa",IF(AND(L508&gt;=100,L508&lt;300),"Média",IF(AND(L508&gt;=300,L508&lt;500),"Alta",IF(L508&gt;=500,"Muito Alta","Avaliar")))))</f>
        <v>Média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21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0</v>
      </c>
      <c r="J509" s="11">
        <v>2488</v>
      </c>
      <c r="K509" s="58" t="s">
        <v>1121</v>
      </c>
      <c r="L509" s="8">
        <f>I509/J509*100000</f>
        <v>0</v>
      </c>
      <c r="M509" s="7" t="str">
        <f>IF(L509=0,"Silencioso",IF(AND(L509&gt;0,L509&lt;100),"Baixa",IF(AND(L509&gt;=100,L509&lt;300),"Média",IF(AND(L509&gt;=300,L509&lt;500),"Alta",IF(L509&gt;=500,"Muito Alta","Avaliar")))))</f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21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1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1</v>
      </c>
      <c r="J510" s="11">
        <v>3211</v>
      </c>
      <c r="K510" s="58" t="s">
        <v>1121</v>
      </c>
      <c r="L510" s="8">
        <f>I510/J510*100000</f>
        <v>31.142946122703211</v>
      </c>
      <c r="M510" s="7" t="str">
        <f>IF(L510=0,"Silencioso",IF(AND(L510&gt;0,L510&lt;100),"Baixa",IF(AND(L510&gt;=100,L510&lt;300),"Média",IF(AND(L510&gt;=300,L510&lt;500),"Alta",IF(L510&gt;=500,"Muito Alta","Avaliar")))))</f>
        <v>Baixa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78"/>
      <c r="T510" s="78"/>
      <c r="U510" s="78"/>
    </row>
    <row r="511" spans="1:21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6065</v>
      </c>
      <c r="K511" s="58" t="s">
        <v>1121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78"/>
      <c r="T511" s="78"/>
      <c r="U511" s="78"/>
    </row>
    <row r="512" spans="1:21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1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1</v>
      </c>
      <c r="J512" s="11">
        <v>108113</v>
      </c>
      <c r="K512" s="58" t="s">
        <v>1124</v>
      </c>
      <c r="L512" s="8">
        <f>I512/J512*100000</f>
        <v>0.92495814564390955</v>
      </c>
      <c r="M512" s="7" t="str">
        <f>IF(L512=0,"Silencioso",IF(AND(L512&gt;0,L512&lt;100),"Baixa",IF(AND(L512&gt;=100,L512&lt;300),"Média",IF(AND(L512&gt;=300,L512&lt;500),"Alta",IF(L512&gt;=500,"Muito Alta","Avaliar")))))</f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21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48</v>
      </c>
      <c r="G513" s="12">
        <f>VLOOKUP($A513,Chik!$1:$1048576,10,FALSE)</f>
        <v>0</v>
      </c>
      <c r="H513" s="12">
        <f>VLOOKUP($A513,zika!$1:$1048576,10,FALSE)</f>
        <v>1</v>
      </c>
      <c r="I513" s="12">
        <f>H513+F513+G513</f>
        <v>49</v>
      </c>
      <c r="J513" s="11">
        <v>26997</v>
      </c>
      <c r="K513" s="58" t="s">
        <v>1122</v>
      </c>
      <c r="L513" s="8">
        <f>I513/J513*100000</f>
        <v>181.50164833129605</v>
      </c>
      <c r="M513" s="7" t="str">
        <f>IF(L513=0,"Silencioso",IF(AND(L513&gt;0,L513&lt;100),"Baixa",IF(AND(L513&gt;=100,L513&lt;300),"Média",IF(AND(L513&gt;=300,L513&lt;500),"Alta",IF(L513&gt;=500,"Muito Alta","Avaliar")))))</f>
        <v>Média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21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3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3</v>
      </c>
      <c r="J514" s="11">
        <v>20594</v>
      </c>
      <c r="K514" s="58" t="s">
        <v>1121</v>
      </c>
      <c r="L514" s="8">
        <f>I514/J514*100000</f>
        <v>14.56734971350879</v>
      </c>
      <c r="M514" s="7" t="str">
        <f>IF(L514=0,"Silencioso",IF(AND(L514&gt;0,L514&lt;100),"Baixa",IF(AND(L514&gt;=100,L514&lt;300),"Média",IF(AND(L514&gt;=300,L514&lt;500),"Alta",IF(L514&gt;=500,"Muito Alta","Avaliar")))))</f>
        <v>Baixa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21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8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8</v>
      </c>
      <c r="J515" s="11">
        <v>3219</v>
      </c>
      <c r="K515" s="58" t="s">
        <v>1121</v>
      </c>
      <c r="L515" s="8">
        <f>I515/J515*100000</f>
        <v>248.52438645542094</v>
      </c>
      <c r="M515" s="7" t="str">
        <f>IF(L515=0,"Silencioso",IF(AND(L515&gt;0,L515&lt;100),"Baixa",IF(AND(L515&gt;=100,L515&lt;300),"Média",IF(AND(L515&gt;=300,L515&lt;500),"Alta",IF(L515&gt;=500,"Muito Alta","Avaliar")))))</f>
        <v>Média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21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3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3</v>
      </c>
      <c r="J516" s="11">
        <v>40839</v>
      </c>
      <c r="K516" s="58" t="s">
        <v>1122</v>
      </c>
      <c r="L516" s="8">
        <f>I516/J516*100000</f>
        <v>7.3459193418056277</v>
      </c>
      <c r="M516" s="7" t="str">
        <f>IF(L516=0,"Silencioso",IF(AND(L516&gt;0,L516&lt;100),"Baixa",IF(AND(L516&gt;=100,L516&lt;300),"Média",IF(AND(L516&gt;=300,L516&lt;500),"Alta",IF(L516&gt;=500,"Muito Alta","Avaliar")))))</f>
        <v>Baixa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78"/>
      <c r="T516" s="78"/>
      <c r="U516" s="78"/>
    </row>
    <row r="517" spans="1:21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22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22</v>
      </c>
      <c r="J517" s="11">
        <v>6939</v>
      </c>
      <c r="K517" s="58" t="s">
        <v>1121</v>
      </c>
      <c r="L517" s="8">
        <f>I517/J517*100000</f>
        <v>317.04856607580342</v>
      </c>
      <c r="M517" s="7" t="str">
        <f>IF(L517=0,"Silencioso",IF(AND(L517&gt;0,L517&lt;100),"Baixa",IF(AND(L517&gt;=100,L517&lt;300),"Média",IF(AND(L517&gt;=300,L517&lt;500),"Alta",IF(L517&gt;=500,"Muito Alta","Avaliar")))))</f>
        <v>Alta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78"/>
      <c r="T517" s="78"/>
      <c r="U517" s="78"/>
    </row>
    <row r="518" spans="1:21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4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4</v>
      </c>
      <c r="J518" s="11">
        <v>3314</v>
      </c>
      <c r="K518" s="58" t="s">
        <v>1121</v>
      </c>
      <c r="L518" s="8">
        <f>I518/J518*100000</f>
        <v>120.70006035003017</v>
      </c>
      <c r="M518" s="7" t="str">
        <f>IF(L518=0,"Silencioso",IF(AND(L518&gt;0,L518&lt;100),"Baixa",IF(AND(L518&gt;=100,L518&lt;300),"Média",IF(AND(L518&gt;=300,L518&lt;500),"Alta",IF(L518&gt;=500,"Muito Alta","Avaliar")))))</f>
        <v>Média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21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4731</v>
      </c>
      <c r="K519" s="58" t="s">
        <v>1121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21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8555</v>
      </c>
      <c r="K520" s="58" t="s">
        <v>1121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21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0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0</v>
      </c>
      <c r="J521" s="11">
        <v>26709</v>
      </c>
      <c r="K521" s="58" t="s">
        <v>1122</v>
      </c>
      <c r="L521" s="8">
        <f>I521/J521*100000</f>
        <v>0</v>
      </c>
      <c r="M521" s="7" t="str">
        <f>IF(L521=0,"Silencioso",IF(AND(L521&gt;0,L521&lt;100),"Baixa",IF(AND(L521&gt;=100,L521&lt;300),"Média",IF(AND(L521&gt;=300,L521&lt;500),"Alta",IF(L521&gt;=500,"Muito Alta","Avaliar")))))</f>
        <v>Silencioso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21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10263</v>
      </c>
      <c r="K522" s="58" t="s">
        <v>1121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78"/>
      <c r="T522" s="78"/>
      <c r="U522" s="78"/>
    </row>
    <row r="523" spans="1:21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0</v>
      </c>
      <c r="J523" s="11">
        <v>3255</v>
      </c>
      <c r="K523" s="58" t="s">
        <v>1121</v>
      </c>
      <c r="L523" s="8">
        <f>I523/J523*100000</f>
        <v>0</v>
      </c>
      <c r="M523" s="7" t="str">
        <f>IF(L523=0,"Silencioso",IF(AND(L523&gt;0,L523&lt;100),"Baixa",IF(AND(L523&gt;=100,L523&lt;300),"Média",IF(AND(L523&gt;=300,L523&lt;500),"Alta",IF(L523&gt;=500,"Muito Alta","Avaliar")))))</f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10"/>
      <c r="T523" s="10"/>
      <c r="U523" s="10"/>
    </row>
    <row r="524" spans="1:21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20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20</v>
      </c>
      <c r="J524" s="11">
        <v>17607</v>
      </c>
      <c r="K524" s="58" t="s">
        <v>1121</v>
      </c>
      <c r="L524" s="8">
        <f>I524/J524*100000</f>
        <v>113.59118532401887</v>
      </c>
      <c r="M524" s="7" t="str">
        <f>IF(L524=0,"Silencioso",IF(AND(L524&gt;0,L524&lt;100),"Baixa",IF(AND(L524&gt;=100,L524&lt;300),"Média",IF(AND(L524&gt;=300,L524&lt;500),"Alta",IF(L524&gt;=500,"Muito Alta","Avaliar")))))</f>
        <v>Média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78"/>
      <c r="T524" s="78"/>
      <c r="U524" s="78"/>
    </row>
    <row r="525" spans="1:21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39</v>
      </c>
      <c r="G525" s="12">
        <f>VLOOKUP($A525,Chik!$1:$1048576,10,FALSE)</f>
        <v>0</v>
      </c>
      <c r="H525" s="12">
        <f>VLOOKUP($A525,zika!$1:$1048576,10,FALSE)</f>
        <v>0</v>
      </c>
      <c r="I525" s="12">
        <f>H525+F525+G525</f>
        <v>39</v>
      </c>
      <c r="J525" s="11">
        <v>93577</v>
      </c>
      <c r="K525" s="58" t="s">
        <v>1123</v>
      </c>
      <c r="L525" s="8">
        <f>I525/J525*100000</f>
        <v>41.676907787169924</v>
      </c>
      <c r="M525" s="7" t="str">
        <f>IF(L525=0,"Silencioso",IF(AND(L525&gt;0,L525&lt;100),"Baixa",IF(AND(L525&gt;=100,L525&lt;300),"Média",IF(AND(L525&gt;=300,L525&lt;500),"Alta",IF(L525&gt;=500,"Muito Alta","Avaliar")))))</f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78"/>
      <c r="T525" s="78"/>
      <c r="U525" s="78"/>
    </row>
    <row r="526" spans="1:21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4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4</v>
      </c>
      <c r="J526" s="11">
        <v>3627</v>
      </c>
      <c r="K526" s="58" t="s">
        <v>1121</v>
      </c>
      <c r="L526" s="8">
        <f>I526/J526*100000</f>
        <v>110.28398125172319</v>
      </c>
      <c r="M526" s="7" t="str">
        <f>IF(L526=0,"Silencioso",IF(AND(L526&gt;0,L526&lt;100),"Baixa",IF(AND(L526&gt;=100,L526&lt;300),"Média",IF(AND(L526&gt;=300,L526&lt;500),"Alta",IF(L526&gt;=500,"Muito Alta","Avaliar")))))</f>
        <v>Média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21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3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3</v>
      </c>
      <c r="J527" s="11">
        <v>15280</v>
      </c>
      <c r="K527" s="58" t="s">
        <v>1121</v>
      </c>
      <c r="L527" s="8">
        <f>I527/J527*100000</f>
        <v>19.633507853403142</v>
      </c>
      <c r="M527" s="7" t="str">
        <f>IF(L527=0,"Silencioso",IF(AND(L527&gt;0,L527&lt;100),"Baixa",IF(AND(L527&gt;=100,L527&lt;300),"Média",IF(AND(L527&gt;=300,L527&lt;500),"Alta",IF(L527&gt;=500,"Muito Alta","Avaliar")))))</f>
        <v>Baixa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21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7504</v>
      </c>
      <c r="K528" s="58" t="s">
        <v>1121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78"/>
      <c r="T528" s="78"/>
      <c r="U528" s="78"/>
    </row>
    <row r="529" spans="1:21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3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3</v>
      </c>
      <c r="J529" s="11">
        <v>16610</v>
      </c>
      <c r="K529" s="58" t="s">
        <v>1121</v>
      </c>
      <c r="L529" s="8">
        <f>I529/J529*100000</f>
        <v>18.061408789885611</v>
      </c>
      <c r="M529" s="7" t="str">
        <f>IF(L529=0,"Silencioso",IF(AND(L529&gt;0,L529&lt;100),"Baixa",IF(AND(L529&gt;=100,L529&lt;300),"Média",IF(AND(L529&gt;=300,L529&lt;500),"Alta",IF(L529&gt;=500,"Muito Alta","Avaliar")))))</f>
        <v>Baixa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78"/>
      <c r="T529" s="78"/>
      <c r="U529" s="78"/>
    </row>
    <row r="530" spans="1:21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135</v>
      </c>
      <c r="G530" s="12">
        <f>VLOOKUP($A530,Chik!$1:$1048576,10,FALSE)</f>
        <v>1</v>
      </c>
      <c r="H530" s="12">
        <f>VLOOKUP($A530,zika!$1:$1048576,10,FALSE)</f>
        <v>1</v>
      </c>
      <c r="I530" s="12">
        <f>H530+F530+G530</f>
        <v>137</v>
      </c>
      <c r="J530" s="11">
        <v>99770</v>
      </c>
      <c r="K530" s="58" t="s">
        <v>1123</v>
      </c>
      <c r="L530" s="8">
        <f>I530/J530*100000</f>
        <v>137.31582640072168</v>
      </c>
      <c r="M530" s="7" t="str">
        <f>IF(L530=0,"Silencioso",IF(AND(L530&gt;0,L530&lt;100),"Baixa",IF(AND(L530&gt;=100,L530&lt;300),"Média",IF(AND(L530&gt;=300,L530&lt;500),"Alta",IF(L530&gt;=500,"Muito Alta","Avaliar")))))</f>
        <v>Média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78"/>
      <c r="T530" s="78"/>
      <c r="U530" s="78"/>
    </row>
    <row r="531" spans="1:21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6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6</v>
      </c>
      <c r="J531" s="11">
        <v>5718</v>
      </c>
      <c r="K531" s="58" t="s">
        <v>1121</v>
      </c>
      <c r="L531" s="8">
        <f>I531/J531*100000</f>
        <v>104.93179433368311</v>
      </c>
      <c r="M531" s="7" t="str">
        <f>IF(L531=0,"Silencioso",IF(AND(L531&gt;0,L531&lt;100),"Baixa",IF(AND(L531&gt;=100,L531&lt;300),"Média",IF(AND(L531&gt;=300,L531&lt;500),"Alta",IF(L531&gt;=500,"Muito Alta","Avaliar")))))</f>
        <v>Média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78"/>
      <c r="T531" s="78"/>
      <c r="U531" s="78"/>
    </row>
    <row r="532" spans="1:21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2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2</v>
      </c>
      <c r="J532" s="11">
        <v>31326</v>
      </c>
      <c r="K532" s="58" t="s">
        <v>1122</v>
      </c>
      <c r="L532" s="8">
        <f>I532/J532*100000</f>
        <v>6.3844729617570062</v>
      </c>
      <c r="M532" s="7" t="str">
        <f>IF(L532=0,"Silencioso",IF(AND(L532&gt;0,L532&lt;100),"Baixa",IF(AND(L532&gt;=100,L532&lt;300),"Média",IF(AND(L532&gt;=300,L532&lt;500),"Alta",IF(L532&gt;=500,"Muito Alta","Avaliar")))))</f>
        <v>Baixa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21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11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11</v>
      </c>
      <c r="J533" s="11">
        <v>10731</v>
      </c>
      <c r="K533" s="58" t="s">
        <v>1121</v>
      </c>
      <c r="L533" s="8">
        <f>I533/J533*100000</f>
        <v>102.50675612710837</v>
      </c>
      <c r="M533" s="7" t="str">
        <f>IF(L533=0,"Silencioso",IF(AND(L533&gt;0,L533&lt;100),"Baixa",IF(AND(L533&gt;=100,L533&lt;300),"Média",IF(AND(L533&gt;=300,L533&lt;500),"Alta",IF(L533&gt;=500,"Muito Alta","Avaliar")))))</f>
        <v>Média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10"/>
      <c r="T533" s="10"/>
      <c r="U533" s="10"/>
    </row>
    <row r="534" spans="1:21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2</v>
      </c>
      <c r="G534" s="12">
        <f>VLOOKUP($A534,Chik!$1:$1048576,10,FALSE)</f>
        <v>1</v>
      </c>
      <c r="H534" s="12">
        <f>VLOOKUP($A534,zika!$1:$1048576,10,FALSE)</f>
        <v>0</v>
      </c>
      <c r="I534" s="12">
        <f>H534+F534+G534</f>
        <v>3</v>
      </c>
      <c r="J534" s="11">
        <v>5273</v>
      </c>
      <c r="K534" s="58" t="s">
        <v>1121</v>
      </c>
      <c r="L534" s="8">
        <f>I534/J534*100000</f>
        <v>56.893608951261143</v>
      </c>
      <c r="M534" s="7" t="str">
        <f>IF(L534=0,"Silencioso",IF(AND(L534&gt;0,L534&lt;100),"Baixa",IF(AND(L534&gt;=100,L534&lt;300),"Média",IF(AND(L534&gt;=300,L534&lt;500),"Alta",IF(L534&gt;=500,"Muito Alta","Avaliar")))))</f>
        <v>Baixa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21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1775</v>
      </c>
      <c r="K535" s="58" t="s">
        <v>1121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21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6018</v>
      </c>
      <c r="K536" s="58" t="s">
        <v>1121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21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2765</v>
      </c>
      <c r="K537" s="58" t="s">
        <v>1121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21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23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23</v>
      </c>
      <c r="J538" s="11">
        <v>41529</v>
      </c>
      <c r="K538" s="58" t="s">
        <v>1122</v>
      </c>
      <c r="L538" s="8">
        <f>I538/J538*100000</f>
        <v>55.382985383707769</v>
      </c>
      <c r="M538" s="7" t="str">
        <f>IF(L538=0,"Silencioso",IF(AND(L538&gt;0,L538&lt;100),"Baixa",IF(AND(L538&gt;=100,L538&lt;300),"Média",IF(AND(L538&gt;=300,L538&lt;500),"Alta",IF(L538&gt;=500,"Muito Alta","Avaliar")))))</f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21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2136</v>
      </c>
      <c r="K539" s="58" t="s">
        <v>1121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21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13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13</v>
      </c>
      <c r="J540" s="11">
        <v>3144</v>
      </c>
      <c r="K540" s="58" t="s">
        <v>1121</v>
      </c>
      <c r="L540" s="8">
        <f>I540/J540*100000</f>
        <v>413.48600508905849</v>
      </c>
      <c r="M540" s="7" t="str">
        <f>IF(L540=0,"Silencioso",IF(AND(L540&gt;0,L540&lt;100),"Baixa",IF(AND(L540&gt;=100,L540&lt;300),"Média",IF(AND(L540&gt;=300,L540&lt;500),"Alta",IF(L540&gt;=500,"Muito Alta","Avaliar")))))</f>
        <v>Alta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21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4647</v>
      </c>
      <c r="K541" s="58" t="s">
        <v>1121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21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1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1</v>
      </c>
      <c r="J542" s="11">
        <v>7954</v>
      </c>
      <c r="K542" s="58" t="s">
        <v>1121</v>
      </c>
      <c r="L542" s="8">
        <f>I542/J542*100000</f>
        <v>12.572290671360323</v>
      </c>
      <c r="M542" s="7" t="str">
        <f>IF(L542=0,"Silencioso",IF(AND(L542&gt;0,L542&lt;100),"Baixa",IF(AND(L542&gt;=100,L542&lt;300),"Média",IF(AND(L542&gt;=300,L542&lt;500),"Alta",IF(L542&gt;=500,"Muito Alta","Avaliar")))))</f>
        <v>Baixa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21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4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4</v>
      </c>
      <c r="J543" s="11">
        <v>39121</v>
      </c>
      <c r="K543" s="58" t="s">
        <v>1122</v>
      </c>
      <c r="L543" s="8">
        <f>I543/J543*100000</f>
        <v>10.224687507988037</v>
      </c>
      <c r="M543" s="7" t="str">
        <f>IF(L543=0,"Silencioso",IF(AND(L543&gt;0,L543&lt;100),"Baixa",IF(AND(L543&gt;=100,L543&lt;300),"Média",IF(AND(L543&gt;=300,L543&lt;500),"Alta",IF(L543&gt;=500,"Muito Alta","Avaliar")))))</f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21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2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2</v>
      </c>
      <c r="J544" s="11">
        <v>33481</v>
      </c>
      <c r="K544" s="58" t="s">
        <v>1122</v>
      </c>
      <c r="L544" s="8">
        <f>I544/J544*100000</f>
        <v>5.9735372300707867</v>
      </c>
      <c r="M544" s="7" t="str">
        <f>IF(L544=0,"Silencioso",IF(AND(L544&gt;0,L544&lt;100),"Baixa",IF(AND(L544&gt;=100,L544&lt;300),"Média",IF(AND(L544&gt;=300,L544&lt;500),"Alta",IF(L544&gt;=500,"Muito Alta","Avaliar")))))</f>
        <v>Baixa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21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0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0</v>
      </c>
      <c r="J545" s="11">
        <v>73994</v>
      </c>
      <c r="K545" s="58" t="s">
        <v>1123</v>
      </c>
      <c r="L545" s="8">
        <f>I545/J545*100000</f>
        <v>0</v>
      </c>
      <c r="M545" s="7" t="str">
        <f>IF(L545=0,"Silencioso",IF(AND(L545&gt;0,L545&lt;100),"Baixa",IF(AND(L545&gt;=100,L545&lt;300),"Média",IF(AND(L545&gt;=300,L545&lt;500),"Alta",IF(L545&gt;=500,"Muito Alta","Avaliar")))))</f>
        <v>Silencioso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21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19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19</v>
      </c>
      <c r="J546" s="11">
        <v>5954</v>
      </c>
      <c r="K546" s="58" t="s">
        <v>1121</v>
      </c>
      <c r="L546" s="8">
        <f>I546/J546*100000</f>
        <v>319.1132012092711</v>
      </c>
      <c r="M546" s="7" t="str">
        <f>IF(L546=0,"Silencioso",IF(AND(L546&gt;0,L546&lt;100),"Baixa",IF(AND(L546&gt;=100,L546&lt;300),"Média",IF(AND(L546&gt;=300,L546&lt;500),"Alta",IF(L546&gt;=500,"Muito Alta","Avaliar")))))</f>
        <v>Alta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21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11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11</v>
      </c>
      <c r="J547" s="11">
        <v>6332</v>
      </c>
      <c r="K547" s="58" t="s">
        <v>1121</v>
      </c>
      <c r="L547" s="8">
        <f>I547/J547*100000</f>
        <v>173.72078332280478</v>
      </c>
      <c r="M547" s="7" t="str">
        <f>IF(L547=0,"Silencioso",IF(AND(L547&gt;0,L547&lt;100),"Baixa",IF(AND(L547&gt;=100,L547&lt;300),"Média",IF(AND(L547&gt;=300,L547&lt;500),"Alta",IF(L547&gt;=500,"Muito Alta","Avaliar")))))</f>
        <v>Média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21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103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103</v>
      </c>
      <c r="J548" s="11">
        <v>20052</v>
      </c>
      <c r="K548" s="58" t="s">
        <v>1121</v>
      </c>
      <c r="L548" s="8">
        <f>I548/J548*100000</f>
        <v>513.66447237183331</v>
      </c>
      <c r="M548" s="7" t="str">
        <f>IF(L548=0,"Silencioso",IF(AND(L548&gt;0,L548&lt;100),"Baixa",IF(AND(L548&gt;=100,L548&lt;300),"Média",IF(AND(L548&gt;=300,L548&lt;500),"Alta",IF(L548&gt;=500,"Muito Alta","Avaliar")))))</f>
        <v>Muito Alta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21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0</v>
      </c>
      <c r="J549" s="11">
        <v>6084</v>
      </c>
      <c r="K549" s="58" t="s">
        <v>1121</v>
      </c>
      <c r="L549" s="8">
        <f>I549/J549*100000</f>
        <v>0</v>
      </c>
      <c r="M549" s="7" t="str">
        <f>IF(L549=0,"Silencioso",IF(AND(L549&gt;0,L549&lt;100),"Baixa",IF(AND(L549&gt;=100,L549&lt;300),"Média",IF(AND(L549&gt;=300,L549&lt;500),"Alta",IF(L549&gt;=500,"Muito Alta","Avaliar")))))</f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78"/>
      <c r="T549" s="78"/>
      <c r="U549" s="78"/>
    </row>
    <row r="550" spans="1:21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1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1</v>
      </c>
      <c r="J550" s="11">
        <v>4510</v>
      </c>
      <c r="K550" s="58" t="s">
        <v>1121</v>
      </c>
      <c r="L550" s="8">
        <f>I550/J550*100000</f>
        <v>22.172949002217294</v>
      </c>
      <c r="M550" s="7" t="str">
        <f>IF(L550=0,"Silencioso",IF(AND(L550&gt;0,L550&lt;100),"Baixa",IF(AND(L550&gt;=100,L550&lt;300),"Média",IF(AND(L550&gt;=300,L550&lt;500),"Alta",IF(L550&gt;=500,"Muito Alta","Avaliar")))))</f>
        <v>Baixa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21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33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33</v>
      </c>
      <c r="J551" s="11">
        <v>8270</v>
      </c>
      <c r="K551" s="58" t="s">
        <v>1121</v>
      </c>
      <c r="L551" s="8">
        <f>I551/J551*100000</f>
        <v>399.03264812575571</v>
      </c>
      <c r="M551" s="7" t="str">
        <f>IF(L551=0,"Silencioso",IF(AND(L551&gt;0,L551&lt;100),"Baixa",IF(AND(L551&gt;=100,L551&lt;300),"Média",IF(AND(L551&gt;=300,L551&lt;500),"Alta",IF(L551&gt;=500,"Muito Alta","Avaliar")))))</f>
        <v>Alta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21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1535</v>
      </c>
      <c r="K552" s="58" t="s">
        <v>1121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21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2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2</v>
      </c>
      <c r="J553" s="11">
        <v>6621</v>
      </c>
      <c r="K553" s="58" t="s">
        <v>1121</v>
      </c>
      <c r="L553" s="8">
        <f>I553/J553*100000</f>
        <v>30.206917384080956</v>
      </c>
      <c r="M553" s="7" t="str">
        <f>IF(L553=0,"Silencioso",IF(AND(L553&gt;0,L553&lt;100),"Baixa",IF(AND(L553&gt;=100,L553&lt;300),"Média",IF(AND(L553&gt;=300,L553&lt;500),"Alta",IF(L553&gt;=500,"Muito Alta","Avaliar")))))</f>
        <v>Baixa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21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0</v>
      </c>
      <c r="G554" s="12">
        <f>VLOOKUP($A554,Chik!$1:$1048576,10,FALSE)</f>
        <v>6</v>
      </c>
      <c r="H554" s="12">
        <f>VLOOKUP($A554,zika!$1:$1048576,10,FALSE)</f>
        <v>1</v>
      </c>
      <c r="I554" s="12">
        <f>H554+F554+G554</f>
        <v>7</v>
      </c>
      <c r="J554" s="11">
        <v>5671</v>
      </c>
      <c r="K554" s="58" t="s">
        <v>1121</v>
      </c>
      <c r="L554" s="8">
        <f>I554/J554*100000</f>
        <v>123.43502027861047</v>
      </c>
      <c r="M554" s="7" t="str">
        <f>IF(L554=0,"Silencioso",IF(AND(L554&gt;0,L554&lt;100),"Baixa",IF(AND(L554&gt;=100,L554&lt;300),"Média",IF(AND(L554&gt;=300,L554&lt;500),"Alta",IF(L554&gt;=500,"Muito Alta","Avaliar")))))</f>
        <v>Média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10"/>
      <c r="T554" s="10"/>
      <c r="U554" s="10"/>
    </row>
    <row r="555" spans="1:21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51</v>
      </c>
      <c r="G555" s="12">
        <f>VLOOKUP($A555,Chik!$1:$1048576,10,FALSE)</f>
        <v>1</v>
      </c>
      <c r="H555" s="12">
        <f>VLOOKUP($A555,zika!$1:$1048576,10,FALSE)</f>
        <v>0</v>
      </c>
      <c r="I555" s="12">
        <f>H555+F555+G555</f>
        <v>52</v>
      </c>
      <c r="J555" s="11">
        <v>15543</v>
      </c>
      <c r="K555" s="58" t="s">
        <v>1121</v>
      </c>
      <c r="L555" s="8">
        <f>I555/J555*100000</f>
        <v>334.55574856848739</v>
      </c>
      <c r="M555" s="7" t="str">
        <f>IF(L555=0,"Silencioso",IF(AND(L555&gt;0,L555&lt;100),"Baixa",IF(AND(L555&gt;=100,L555&lt;300),"Média",IF(AND(L555&gt;=300,L555&lt;500),"Alta",IF(L555&gt;=500,"Muito Alta","Avaliar")))))</f>
        <v>Alta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21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364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364</v>
      </c>
      <c r="J556" s="11">
        <v>93101</v>
      </c>
      <c r="K556" s="58" t="s">
        <v>1123</v>
      </c>
      <c r="L556" s="8">
        <f>I556/J556*100000</f>
        <v>390.97324411123401</v>
      </c>
      <c r="M556" s="7" t="str">
        <f>IF(L556=0,"Silencioso",IF(AND(L556&gt;0,L556&lt;100),"Baixa",IF(AND(L556&gt;=100,L556&lt;300),"Média",IF(AND(L556&gt;=300,L556&lt;500),"Alta",IF(L556&gt;=500,"Muito Alta","Avaliar")))))</f>
        <v>Alta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21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23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23</v>
      </c>
      <c r="J557" s="11">
        <v>92430</v>
      </c>
      <c r="K557" s="58" t="s">
        <v>1123</v>
      </c>
      <c r="L557" s="8">
        <f>I557/J557*100000</f>
        <v>24.88369576977172</v>
      </c>
      <c r="M557" s="7" t="str">
        <f>IF(L557=0,"Silencioso",IF(AND(L557&gt;0,L557&lt;100),"Baixa",IF(AND(L557&gt;=100,L557&lt;300),"Média",IF(AND(L557&gt;=300,L557&lt;500),"Alta",IF(L557&gt;=500,"Muito Alta","Avaliar")))))</f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21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148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148</v>
      </c>
      <c r="J558" s="11">
        <v>21418</v>
      </c>
      <c r="K558" s="58" t="s">
        <v>1121</v>
      </c>
      <c r="L558" s="8">
        <f>I558/J558*100000</f>
        <v>691.00756373144088</v>
      </c>
      <c r="M558" s="7" t="str">
        <f>IF(L558=0,"Silencioso",IF(AND(L558&gt;0,L558&lt;100),"Baixa",IF(AND(L558&gt;=100,L558&lt;300),"Média",IF(AND(L558&gt;=300,L558&lt;500),"Alta",IF(L558&gt;=500,"Muito Alta","Avaliar")))))</f>
        <v>Muito Alta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21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10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10</v>
      </c>
      <c r="J559" s="11">
        <v>20940</v>
      </c>
      <c r="K559" s="58" t="s">
        <v>1121</v>
      </c>
      <c r="L559" s="8">
        <f>I559/J559*100000</f>
        <v>47.755491881566378</v>
      </c>
      <c r="M559" s="7" t="str">
        <f>IF(L559=0,"Silencioso",IF(AND(L559&gt;0,L559&lt;100),"Baixa",IF(AND(L559&gt;=100,L559&lt;300),"Média",IF(AND(L559&gt;=300,L559&lt;500),"Alta",IF(L559&gt;=500,"Muito Alta","Avaliar")))))</f>
        <v>Baixa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21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21</v>
      </c>
      <c r="G560" s="12">
        <f>VLOOKUP($A560,Chik!$1:$1048576,10,FALSE)</f>
        <v>0</v>
      </c>
      <c r="H560" s="12">
        <f>VLOOKUP($A560,zika!$1:$1048576,10,FALSE)</f>
        <v>0</v>
      </c>
      <c r="I560" s="12">
        <f>H560+F560+G560</f>
        <v>21</v>
      </c>
      <c r="J560" s="11">
        <v>24375</v>
      </c>
      <c r="K560" s="58" t="s">
        <v>1121</v>
      </c>
      <c r="L560" s="8">
        <f>I560/J560*100000</f>
        <v>86.15384615384616</v>
      </c>
      <c r="M560" s="7" t="str">
        <f>IF(L560=0,"Silencioso",IF(AND(L560&gt;0,L560&lt;100),"Baixa",IF(AND(L560&gt;=100,L560&lt;300),"Média",IF(AND(L560&gt;=300,L560&lt;500),"Alta",IF(L560&gt;=500,"Muito Alta","Avaliar")))))</f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21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5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5</v>
      </c>
      <c r="J561" s="11">
        <v>16294</v>
      </c>
      <c r="K561" s="58" t="s">
        <v>1121</v>
      </c>
      <c r="L561" s="8">
        <f>I561/J561*100000</f>
        <v>30.686142138210386</v>
      </c>
      <c r="M561" s="7" t="str">
        <f>IF(L561=0,"Silencioso",IF(AND(L561&gt;0,L561&lt;100),"Baixa",IF(AND(L561&gt;=100,L561&lt;300),"Média",IF(AND(L561&gt;=300,L561&lt;500),"Alta",IF(L561&gt;=500,"Muito Alta","Avaliar")))))</f>
        <v>Baixa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21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2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2</v>
      </c>
      <c r="J562" s="11">
        <v>8112</v>
      </c>
      <c r="K562" s="58" t="s">
        <v>1121</v>
      </c>
      <c r="L562" s="8">
        <f>I562/J562*100000</f>
        <v>24.65483234714004</v>
      </c>
      <c r="M562" s="7" t="str">
        <f>IF(L562=0,"Silencioso",IF(AND(L562&gt;0,L562&lt;100),"Baixa",IF(AND(L562&gt;=100,L562&lt;300),"Média",IF(AND(L562&gt;=300,L562&lt;500),"Alta",IF(L562&gt;=500,"Muito Alta","Avaliar")))))</f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21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2048</v>
      </c>
      <c r="K563" s="58" t="s">
        <v>1121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21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1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1</v>
      </c>
      <c r="J564" s="11">
        <v>1664</v>
      </c>
      <c r="K564" s="58" t="s">
        <v>1121</v>
      </c>
      <c r="L564" s="8">
        <f>I564/J564*100000</f>
        <v>60.096153846153847</v>
      </c>
      <c r="M564" s="7" t="str">
        <f>IF(L564=0,"Silencioso",IF(AND(L564&gt;0,L564&lt;100),"Baixa",IF(AND(L564&gt;=100,L564&lt;300),"Média",IF(AND(L564&gt;=300,L564&lt;500),"Alta",IF(L564&gt;=500,"Muito Alta","Avaliar")))))</f>
        <v>Baixa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21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101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101</v>
      </c>
      <c r="J565" s="11">
        <v>113998</v>
      </c>
      <c r="K565" s="58" t="s">
        <v>1124</v>
      </c>
      <c r="L565" s="8">
        <f>I565/J565*100000</f>
        <v>88.598045579747023</v>
      </c>
      <c r="M565" s="7" t="str">
        <f>IF(L565=0,"Silencioso",IF(AND(L565&gt;0,L565&lt;100),"Baixa",IF(AND(L565&gt;=100,L565&lt;300),"Média",IF(AND(L565&gt;=300,L565&lt;500),"Alta",IF(L565&gt;=500,"Muito Alta","Avaliar")))))</f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21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1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1</v>
      </c>
      <c r="J566" s="11">
        <v>5942</v>
      </c>
      <c r="K566" s="58" t="s">
        <v>1121</v>
      </c>
      <c r="L566" s="8">
        <f>I566/J566*100000</f>
        <v>16.82935038707506</v>
      </c>
      <c r="M566" s="7" t="str">
        <f>IF(L566=0,"Silencioso",IF(AND(L566&gt;0,L566&lt;100),"Baixa",IF(AND(L566&gt;=100,L566&lt;300),"Média",IF(AND(L566&gt;=300,L566&lt;500),"Alta",IF(L566&gt;=500,"Muito Alta","Avaliar")))))</f>
        <v>Baixa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21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179</v>
      </c>
      <c r="G567" s="12">
        <f>VLOOKUP($A567,Chik!$1:$1048576,10,FALSE)</f>
        <v>1</v>
      </c>
      <c r="H567" s="12">
        <f>VLOOKUP($A567,zika!$1:$1048576,10,FALSE)</f>
        <v>0</v>
      </c>
      <c r="I567" s="12">
        <f>H567+F567+G567</f>
        <v>180</v>
      </c>
      <c r="J567" s="11">
        <v>150833</v>
      </c>
      <c r="K567" s="58" t="s">
        <v>1124</v>
      </c>
      <c r="L567" s="8">
        <f>I567/J567*100000</f>
        <v>119.3372803033819</v>
      </c>
      <c r="M567" s="7" t="str">
        <f>IF(L567=0,"Silencioso",IF(AND(L567&gt;0,L567&lt;100),"Baixa",IF(AND(L567&gt;=100,L567&lt;300),"Média",IF(AND(L567&gt;=300,L567&lt;500),"Alta",IF(L567&gt;=500,"Muito Alta","Avaliar")))))</f>
        <v>Média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21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22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22</v>
      </c>
      <c r="J568" s="11">
        <v>90041</v>
      </c>
      <c r="K568" s="58" t="s">
        <v>1123</v>
      </c>
      <c r="L568" s="8">
        <f>I568/J568*100000</f>
        <v>24.433313712642018</v>
      </c>
      <c r="M568" s="7" t="str">
        <f>IF(L568=0,"Silencioso",IF(AND(L568&gt;0,L568&lt;100),"Baixa",IF(AND(L568&gt;=100,L568&lt;300),"Média",IF(AND(L568&gt;=300,L568&lt;500),"Alta",IF(L568&gt;=500,"Muito Alta","Avaliar")))))</f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21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5652</v>
      </c>
      <c r="K569" s="58" t="s">
        <v>1121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21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1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1</v>
      </c>
      <c r="J570" s="11">
        <v>9557</v>
      </c>
      <c r="K570" s="58" t="s">
        <v>1121</v>
      </c>
      <c r="L570" s="8">
        <f>I570/J570*100000</f>
        <v>10.463534581981794</v>
      </c>
      <c r="M570" s="7" t="str">
        <f>IF(L570=0,"Silencioso",IF(AND(L570&gt;0,L570&lt;100),"Baixa",IF(AND(L570&gt;=100,L570&lt;300),"Média",IF(AND(L570&gt;=300,L570&lt;500),"Alta",IF(L570&gt;=500,"Muito Alta","Avaliar")))))</f>
        <v>Baixa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21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45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45</v>
      </c>
      <c r="J571" s="11">
        <v>4849</v>
      </c>
      <c r="K571" s="58" t="s">
        <v>1121</v>
      </c>
      <c r="L571" s="8">
        <f>I571/J571*100000</f>
        <v>928.02639719529805</v>
      </c>
      <c r="M571" s="7" t="str">
        <f>IF(L571=0,"Silencioso",IF(AND(L571&gt;0,L571&lt;100),"Baixa",IF(AND(L571&gt;=100,L571&lt;300),"Média",IF(AND(L571&gt;=300,L571&lt;500),"Alta",IF(L571&gt;=500,"Muito Alta","Avaliar")))))</f>
        <v>Muito Alta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10"/>
      <c r="T571" s="10"/>
      <c r="U571" s="10"/>
    </row>
    <row r="572" spans="1:21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1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1</v>
      </c>
      <c r="J572" s="11">
        <v>8481</v>
      </c>
      <c r="K572" s="58" t="s">
        <v>1121</v>
      </c>
      <c r="L572" s="8">
        <f>I572/J572*100000</f>
        <v>11.791062374719962</v>
      </c>
      <c r="M572" s="7" t="str">
        <f>IF(L572=0,"Silencioso",IF(AND(L572&gt;0,L572&lt;100),"Baixa",IF(AND(L572&gt;=100,L572&lt;300),"Média",IF(AND(L572&gt;=300,L572&lt;500),"Alta",IF(L572&gt;=500,"Muito Alta","Avaliar")))))</f>
        <v>Baixa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21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1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1</v>
      </c>
      <c r="J573" s="11">
        <v>17545</v>
      </c>
      <c r="K573" s="58" t="s">
        <v>1121</v>
      </c>
      <c r="L573" s="8">
        <f>I573/J573*100000</f>
        <v>5.6996295240809349</v>
      </c>
      <c r="M573" s="7" t="str">
        <f>IF(L573=0,"Silencioso",IF(AND(L573&gt;0,L573&lt;100),"Baixa",IF(AND(L573&gt;=100,L573&lt;300),"Média",IF(AND(L573&gt;=300,L573&lt;500),"Alta",IF(L573&gt;=500,"Muito Alta","Avaliar")))))</f>
        <v>Baixa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21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8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8</v>
      </c>
      <c r="J574" s="11">
        <v>24319</v>
      </c>
      <c r="K574" s="58" t="s">
        <v>1121</v>
      </c>
      <c r="L574" s="8">
        <f>I574/J574*100000</f>
        <v>32.896089477363375</v>
      </c>
      <c r="M574" s="7" t="str">
        <f>IF(L574=0,"Silencioso",IF(AND(L574&gt;0,L574&lt;100),"Baixa",IF(AND(L574&gt;=100,L574&lt;300),"Média",IF(AND(L574&gt;=300,L574&lt;500),"Alta",IF(L574&gt;=500,"Muito Alta","Avaliar")))))</f>
        <v>Baixa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21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7065</v>
      </c>
      <c r="K575" s="58" t="s">
        <v>1121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21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3100</v>
      </c>
      <c r="K576" s="58" t="s">
        <v>1121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21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0</v>
      </c>
      <c r="J577" s="11">
        <v>3969</v>
      </c>
      <c r="K577" s="58" t="s">
        <v>1121</v>
      </c>
      <c r="L577" s="8">
        <f>I577/J577*100000</f>
        <v>0</v>
      </c>
      <c r="M577" s="7" t="str">
        <f>IF(L577=0,"Silencioso",IF(AND(L577&gt;0,L577&lt;100),"Baixa",IF(AND(L577&gt;=100,L577&lt;300),"Média",IF(AND(L577&gt;=300,L577&lt;500),"Alta",IF(L577&gt;=500,"Muito Alta","Avaliar")))))</f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21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2475</v>
      </c>
      <c r="K578" s="58" t="s">
        <v>1121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21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0</v>
      </c>
      <c r="J579" s="11">
        <v>11246</v>
      </c>
      <c r="K579" s="58" t="s">
        <v>1121</v>
      </c>
      <c r="L579" s="8">
        <f>I579/J579*100000</f>
        <v>0</v>
      </c>
      <c r="M579" s="7" t="str">
        <f>IF(L579=0,"Silencioso",IF(AND(L579&gt;0,L579&lt;100),"Baixa",IF(AND(L579&gt;=100,L579&lt;300),"Média",IF(AND(L579&gt;=300,L579&lt;500),"Alta",IF(L579&gt;=500,"Muito Alta","Avaliar")))))</f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21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11453</v>
      </c>
      <c r="K580" s="58" t="s">
        <v>1121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21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0</v>
      </c>
      <c r="J581" s="11">
        <v>3626</v>
      </c>
      <c r="K581" s="58" t="s">
        <v>1121</v>
      </c>
      <c r="L581" s="8">
        <f>I581/J581*100000</f>
        <v>0</v>
      </c>
      <c r="M581" s="7" t="str">
        <f>IF(L581=0,"Silencioso",IF(AND(L581&gt;0,L581&lt;100),"Baixa",IF(AND(L581&gt;=100,L581&lt;300),"Média",IF(AND(L581&gt;=300,L581&lt;500),"Alta",IF(L581&gt;=500,"Muito Alta","Avaliar")))))</f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21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44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44</v>
      </c>
      <c r="J582" s="11">
        <v>63789</v>
      </c>
      <c r="K582" s="58" t="s">
        <v>1122</v>
      </c>
      <c r="L582" s="8">
        <f>I582/J582*100000</f>
        <v>68.977409898258315</v>
      </c>
      <c r="M582" s="7" t="str">
        <f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21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1808</v>
      </c>
      <c r="K583" s="58" t="s">
        <v>1121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21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1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1</v>
      </c>
      <c r="J584" s="11">
        <v>3310</v>
      </c>
      <c r="K584" s="58" t="s">
        <v>1121</v>
      </c>
      <c r="L584" s="8">
        <f>I584/J584*100000</f>
        <v>30.211480362537763</v>
      </c>
      <c r="M584" s="7" t="str">
        <f>IF(L584=0,"Silencioso",IF(AND(L584&gt;0,L584&lt;100),"Baixa",IF(AND(L584&gt;=100,L584&lt;300),"Média",IF(AND(L584&gt;=300,L584&lt;500),"Alta",IF(L584&gt;=500,"Muito Alta","Avaliar")))))</f>
        <v>Baixa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21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6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6</v>
      </c>
      <c r="J585" s="11">
        <v>4379</v>
      </c>
      <c r="K585" s="58" t="s">
        <v>1121</v>
      </c>
      <c r="L585" s="8">
        <f>I585/J585*100000</f>
        <v>137.01758392327014</v>
      </c>
      <c r="M585" s="7" t="str">
        <f>IF(L585=0,"Silencioso",IF(AND(L585&gt;0,L585&lt;100),"Baixa",IF(AND(L585&gt;=100,L585&lt;300),"Média",IF(AND(L585&gt;=300,L585&lt;500),"Alta",IF(L585&gt;=500,"Muito Alta","Avaliar")))))</f>
        <v>Média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21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86</v>
      </c>
      <c r="G586" s="12">
        <f>VLOOKUP($A586,Chik!$1:$1048576,10,FALSE)</f>
        <v>1</v>
      </c>
      <c r="H586" s="12">
        <f>VLOOKUP($A586,zika!$1:$1048576,10,FALSE)</f>
        <v>0</v>
      </c>
      <c r="I586" s="12">
        <f>H586+F586+G586</f>
        <v>87</v>
      </c>
      <c r="J586" s="11">
        <v>11249</v>
      </c>
      <c r="K586" s="58" t="s">
        <v>1121</v>
      </c>
      <c r="L586" s="8">
        <f>I586/J586*100000</f>
        <v>773.40208018490534</v>
      </c>
      <c r="M586" s="7" t="str">
        <f>IF(L586=0,"Silencioso",IF(AND(L586&gt;0,L586&lt;100),"Baixa",IF(AND(L586&gt;=100,L586&lt;300),"Média",IF(AND(L586&gt;=300,L586&lt;500),"Alta",IF(L586&gt;=500,"Muito Alta","Avaliar")))))</f>
        <v>Muito Alta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10"/>
      <c r="T586" s="10"/>
      <c r="U586" s="10"/>
    </row>
    <row r="587" spans="1:21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1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1</v>
      </c>
      <c r="J587" s="11">
        <v>16009</v>
      </c>
      <c r="K587" s="58" t="s">
        <v>1121</v>
      </c>
      <c r="L587" s="8">
        <f>I587/J587*100000</f>
        <v>6.2464863514273219</v>
      </c>
      <c r="M587" s="7" t="str">
        <f>IF(L587=0,"Silencioso",IF(AND(L587&gt;0,L587&lt;100),"Baixa",IF(AND(L587&gt;=100,L587&lt;300),"Média",IF(AND(L587&gt;=300,L587&lt;500),"Alta",IF(L587&gt;=500,"Muito Alta","Avaliar")))))</f>
        <v>Baixa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21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14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14</v>
      </c>
      <c r="J588" s="11">
        <v>21291</v>
      </c>
      <c r="K588" s="58" t="s">
        <v>1121</v>
      </c>
      <c r="L588" s="8">
        <f>I588/J588*100000</f>
        <v>65.75548353764502</v>
      </c>
      <c r="M588" s="7" t="str">
        <f>IF(L588=0,"Silencioso",IF(AND(L588&gt;0,L588&lt;100),"Baixa",IF(AND(L588&gt;=100,L588&lt;300),"Média",IF(AND(L588&gt;=300,L588&lt;500),"Alta",IF(L588&gt;=500,"Muito Alta","Avaliar")))))</f>
        <v>Baixa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21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2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2</v>
      </c>
      <c r="J589" s="11">
        <v>6847</v>
      </c>
      <c r="K589" s="58" t="s">
        <v>1121</v>
      </c>
      <c r="L589" s="8">
        <f>I589/J589*100000</f>
        <v>29.209872937052722</v>
      </c>
      <c r="M589" s="7" t="str">
        <f>IF(L589=0,"Silencioso",IF(AND(L589&gt;0,L589&lt;100),"Baixa",IF(AND(L589&gt;=100,L589&lt;300),"Média",IF(AND(L589&gt;=300,L589&lt;500),"Alta",IF(L589&gt;=500,"Muito Alta","Avaliar")))))</f>
        <v>Baixa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21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4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4</v>
      </c>
      <c r="J590" s="11">
        <v>4246</v>
      </c>
      <c r="K590" s="58" t="s">
        <v>1121</v>
      </c>
      <c r="L590" s="8">
        <f>I590/J590*100000</f>
        <v>94.206311822892133</v>
      </c>
      <c r="M590" s="7" t="str">
        <f>IF(L590=0,"Silencioso",IF(AND(L590&gt;0,L590&lt;100),"Baixa",IF(AND(L590&gt;=100,L590&lt;300),"Média",IF(AND(L590&gt;=300,L590&lt;500),"Alta",IF(L590&gt;=500,"Muito Alta","Avaliar")))))</f>
        <v>Baixa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21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0</v>
      </c>
      <c r="J591" s="11">
        <v>2763</v>
      </c>
      <c r="K591" s="58" t="s">
        <v>1121</v>
      </c>
      <c r="L591" s="8">
        <f>I591/J591*100000</f>
        <v>0</v>
      </c>
      <c r="M591" s="7" t="str">
        <f>IF(L591=0,"Silencioso",IF(AND(L591&gt;0,L591&lt;100),"Baixa",IF(AND(L591&gt;=100,L591&lt;300),"Média",IF(AND(L591&gt;=300,L591&lt;500),"Alta",IF(L591&gt;=500,"Muito Alta","Avaliar")))))</f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21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2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2</v>
      </c>
      <c r="J592" s="11">
        <v>8426</v>
      </c>
      <c r="K592" s="58" t="s">
        <v>1121</v>
      </c>
      <c r="L592" s="8">
        <f>I592/J592*100000</f>
        <v>23.736055067647758</v>
      </c>
      <c r="M592" s="7" t="str">
        <f>IF(L592=0,"Silencioso",IF(AND(L592&gt;0,L592&lt;100),"Baixa",IF(AND(L592&gt;=100,L592&lt;300),"Média",IF(AND(L592&gt;=300,L592&lt;500),"Alta",IF(L592&gt;=500,"Muito Alta","Avaliar")))))</f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4140</v>
      </c>
      <c r="K593" s="58" t="s">
        <v>1121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4528</v>
      </c>
      <c r="K594" s="58" t="s">
        <v>1121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2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2</v>
      </c>
      <c r="J595" s="11">
        <v>4955</v>
      </c>
      <c r="K595" s="58" t="s">
        <v>1121</v>
      </c>
      <c r="L595" s="8">
        <f>I595/J595*100000</f>
        <v>40.363269424823415</v>
      </c>
      <c r="M595" s="7" t="str">
        <f>IF(L595=0,"Silencioso",IF(AND(L595&gt;0,L595&lt;100),"Baixa",IF(AND(L595&gt;=100,L595&lt;300),"Média",IF(AND(L595&gt;=300,L595&lt;500),"Alta",IF(L595&gt;=500,"Muito Alta","Avaliar")))))</f>
        <v>Baixa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4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4</v>
      </c>
      <c r="J596" s="11">
        <v>8631</v>
      </c>
      <c r="K596" s="58" t="s">
        <v>1121</v>
      </c>
      <c r="L596" s="8">
        <f>I596/J596*100000</f>
        <v>46.34457189201715</v>
      </c>
      <c r="M596" s="7" t="str">
        <f>IF(L596=0,"Silencioso",IF(AND(L596&gt;0,L596&lt;100),"Baixa",IF(AND(L596&gt;=100,L596&lt;300),"Média",IF(AND(L596&gt;=300,L596&lt;500),"Alta",IF(L596&gt;=500,"Muito Alta","Avaliar")))))</f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6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6</v>
      </c>
      <c r="J597" s="11">
        <v>4894</v>
      </c>
      <c r="K597" s="58" t="s">
        <v>1121</v>
      </c>
      <c r="L597" s="8">
        <f>I597/J597*100000</f>
        <v>122.59910093992644</v>
      </c>
      <c r="M597" s="7" t="str">
        <f>IF(L597=0,"Silencioso",IF(AND(L597&gt;0,L597&lt;100),"Baixa",IF(AND(L597&gt;=100,L597&lt;300),"Média",IF(AND(L597&gt;=300,L597&lt;500),"Alta",IF(L597&gt;=500,"Muito Alta","Avaliar")))))</f>
        <v>Média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7490</v>
      </c>
      <c r="K598" s="58" t="s">
        <v>1121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1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1</v>
      </c>
      <c r="J599" s="11">
        <v>6421</v>
      </c>
      <c r="K599" s="58" t="s">
        <v>1121</v>
      </c>
      <c r="L599" s="8">
        <f>I599/J599*100000</f>
        <v>15.573898146706121</v>
      </c>
      <c r="M599" s="7" t="str">
        <f>IF(L599=0,"Silencioso",IF(AND(L599&gt;0,L599&lt;100),"Baixa",IF(AND(L599&gt;=100,L599&lt;300),"Média",IF(AND(L599&gt;=300,L599&lt;500),"Alta",IF(L599&gt;=500,"Muito Alta","Avaliar")))))</f>
        <v>Baixa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14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14</v>
      </c>
      <c r="J600" s="11">
        <v>6044</v>
      </c>
      <c r="K600" s="58" t="s">
        <v>1121</v>
      </c>
      <c r="L600" s="8">
        <f>I600/J600*100000</f>
        <v>231.63467902051622</v>
      </c>
      <c r="M600" s="7" t="str">
        <f>IF(L600=0,"Silencioso",IF(AND(L600&gt;0,L600&lt;100),"Baixa",IF(AND(L600&gt;=100,L600&lt;300),"Média",IF(AND(L600&gt;=300,L600&lt;500),"Alta",IF(L600&gt;=500,"Muito Alta","Avaliar")))))</f>
        <v>Média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17618</v>
      </c>
      <c r="K601" s="58" t="s">
        <v>1121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5455</v>
      </c>
      <c r="K602" s="58" t="s">
        <v>1121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0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0</v>
      </c>
      <c r="J603" s="11">
        <v>8550</v>
      </c>
      <c r="K603" s="58" t="s">
        <v>1121</v>
      </c>
      <c r="L603" s="8">
        <f>I603/J603*100000</f>
        <v>0</v>
      </c>
      <c r="M603" s="7" t="str">
        <f>IF(L603=0,"Silencioso",IF(AND(L603&gt;0,L603&lt;100),"Baixa",IF(AND(L603&gt;=100,L603&lt;300),"Média",IF(AND(L603&gt;=300,L603&lt;500),"Alta",IF(L603&gt;=500,"Muito Alta","Avaliar")))))</f>
        <v>Silencioso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0</v>
      </c>
      <c r="G604" s="12">
        <f>VLOOKUP($A604,Chik!$1:$1048576,10,FALSE)</f>
        <v>7</v>
      </c>
      <c r="H604" s="12">
        <f>VLOOKUP($A604,zika!$1:$1048576,10,FALSE)</f>
        <v>0</v>
      </c>
      <c r="I604" s="12">
        <f>H604+F604+G604</f>
        <v>7</v>
      </c>
      <c r="J604" s="11">
        <v>10731</v>
      </c>
      <c r="K604" s="58" t="s">
        <v>1121</v>
      </c>
      <c r="L604" s="8">
        <f>I604/J604*100000</f>
        <v>65.231572080887148</v>
      </c>
      <c r="M604" s="7" t="str">
        <f>IF(L604=0,"Silencioso",IF(AND(L604&gt;0,L604&lt;100),"Baixa",IF(AND(L604&gt;=100,L604&lt;300),"Média",IF(AND(L604&gt;=300,L604&lt;500),"Alta",IF(L604&gt;=500,"Muito Alta","Avaliar")))))</f>
        <v>Baixa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10"/>
      <c r="T604" s="10"/>
      <c r="U604" s="10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2</v>
      </c>
      <c r="G605" s="73">
        <f>VLOOKUP($A605,Chik!$1:$1048576,10,FALSE)</f>
        <v>0</v>
      </c>
      <c r="H605" s="12">
        <f>VLOOKUP($A605,zika!$1:$1048576,10,FALSE)</f>
        <v>0</v>
      </c>
      <c r="I605" s="12">
        <f>H605+F605+G605</f>
        <v>2</v>
      </c>
      <c r="J605" s="11">
        <v>56208</v>
      </c>
      <c r="K605" s="58" t="s">
        <v>1122</v>
      </c>
      <c r="L605" s="8">
        <f>I605/J605*100000</f>
        <v>3.5582123541132935</v>
      </c>
      <c r="M605" s="7" t="str">
        <f>IF(L605=0,"Silencioso",IF(AND(L605&gt;0,L605&lt;100),"Baixa",IF(AND(L605&gt;=100,L605&lt;300),"Média",IF(AND(L605&gt;=300,L605&lt;500),"Alta",IF(L605&gt;=500,"Muito Alta","Avaliar")))))</f>
        <v>Baixa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31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31</v>
      </c>
      <c r="J606" s="11">
        <v>10816</v>
      </c>
      <c r="K606" s="58" t="s">
        <v>1121</v>
      </c>
      <c r="L606" s="8">
        <f>I606/J606*100000</f>
        <v>286.61242603550295</v>
      </c>
      <c r="M606" s="7" t="str">
        <f>IF(L606=0,"Silencioso",IF(AND(L606&gt;0,L606&lt;100),"Baixa",IF(AND(L606&gt;=100,L606&lt;300),"Média",IF(AND(L606&gt;=300,L606&lt;500),"Alta",IF(L606&gt;=500,"Muito Alta","Avaliar")))))</f>
        <v>Média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12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12</v>
      </c>
      <c r="J607" s="11">
        <v>27755</v>
      </c>
      <c r="K607" s="58" t="s">
        <v>1122</v>
      </c>
      <c r="L607" s="8">
        <f>I607/J607*100000</f>
        <v>43.235453071518648</v>
      </c>
      <c r="M607" s="7" t="str">
        <f>IF(L607=0,"Silencioso",IF(AND(L607&gt;0,L607&lt;100),"Baixa",IF(AND(L607&gt;=100,L607&lt;300),"Média",IF(AND(L607&gt;=300,L607&lt;500),"Alta",IF(L607&gt;=500,"Muito Alta","Avaliar")))))</f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63</v>
      </c>
      <c r="G608" s="12">
        <f>VLOOKUP($A608,Chik!$1:$1048576,10,FALSE)</f>
        <v>0</v>
      </c>
      <c r="H608" s="12">
        <f>VLOOKUP($A608,zika!$1:$1048576,10,FALSE)</f>
        <v>2</v>
      </c>
      <c r="I608" s="12">
        <f>H608+F608+G608</f>
        <v>65</v>
      </c>
      <c r="J608" s="11">
        <v>34456</v>
      </c>
      <c r="K608" s="58" t="s">
        <v>1122</v>
      </c>
      <c r="L608" s="8">
        <f>I608/J608*100000</f>
        <v>188.64638959832831</v>
      </c>
      <c r="M608" s="7" t="str">
        <f>IF(L608=0,"Silencioso",IF(AND(L608&gt;0,L608&lt;100),"Baixa",IF(AND(L608&gt;=100,L608&lt;300),"Média",IF(AND(L608&gt;=300,L608&lt;500),"Alta",IF(L608&gt;=500,"Muito Alta","Avaliar")))))</f>
        <v>Média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21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29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29</v>
      </c>
      <c r="J609" s="11">
        <v>11968</v>
      </c>
      <c r="K609" s="58" t="s">
        <v>1121</v>
      </c>
      <c r="L609" s="8">
        <f>I609/J609*100000</f>
        <v>242.31283422459896</v>
      </c>
      <c r="M609" s="7" t="str">
        <f>IF(L609=0,"Silencioso",IF(AND(L609&gt;0,L609&lt;100),"Baixa",IF(AND(L609&gt;=100,L609&lt;300),"Média",IF(AND(L609&gt;=300,L609&lt;500),"Alta",IF(L609&gt;=500,"Muito Alta","Avaliar")))))</f>
        <v>Média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21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4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4</v>
      </c>
      <c r="J610" s="11">
        <v>16734</v>
      </c>
      <c r="K610" s="58" t="s">
        <v>1121</v>
      </c>
      <c r="L610" s="8">
        <f>I610/J610*100000</f>
        <v>23.90343014222541</v>
      </c>
      <c r="M610" s="7" t="str">
        <f>IF(L610=0,"Silencioso",IF(AND(L610&gt;0,L610&lt;100),"Baixa",IF(AND(L610&gt;=100,L610&lt;300),"Média",IF(AND(L610&gt;=300,L610&lt;500),"Alta",IF(L610&gt;=500,"Muito Alta","Avaliar")))))</f>
        <v>Baixa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21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0</v>
      </c>
      <c r="J611" s="11">
        <v>166111</v>
      </c>
      <c r="K611" s="58" t="s">
        <v>1124</v>
      </c>
      <c r="L611" s="8">
        <f>I611/J611*100000</f>
        <v>0</v>
      </c>
      <c r="M611" s="7" t="str">
        <f>IF(L611=0,"Silencioso",IF(AND(L611&gt;0,L611&lt;100),"Baixa",IF(AND(L611&gt;=100,L611&lt;300),"Média",IF(AND(L611&gt;=300,L611&lt;500),"Alta",IF(L611&gt;=500,"Muito Alta","Avaliar")))))</f>
        <v>Silencioso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21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3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3</v>
      </c>
      <c r="J612" s="11">
        <v>8508</v>
      </c>
      <c r="K612" s="58" t="s">
        <v>1121</v>
      </c>
      <c r="L612" s="8">
        <f>I612/J612*100000</f>
        <v>35.260930888575459</v>
      </c>
      <c r="M612" s="7" t="str">
        <f>IF(L612=0,"Silencioso",IF(AND(L612&gt;0,L612&lt;100),"Baixa",IF(AND(L612&gt;=100,L612&lt;300),"Média",IF(AND(L612&gt;=300,L612&lt;500),"Alta",IF(L612&gt;=500,"Muito Alta","Avaliar")))))</f>
        <v>Baixa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21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48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48</v>
      </c>
      <c r="J613" s="11">
        <v>31583</v>
      </c>
      <c r="K613" s="58" t="s">
        <v>1122</v>
      </c>
      <c r="L613" s="8">
        <f>I613/J613*100000</f>
        <v>151.98049583636765</v>
      </c>
      <c r="M613" s="7" t="str">
        <f>IF(L613=0,"Silencioso",IF(AND(L613&gt;0,L613&lt;100),"Baixa",IF(AND(L613&gt;=100,L613&lt;300),"Média",IF(AND(L613&gt;=300,L613&lt;500),"Alta",IF(L613&gt;=500,"Muito Alta","Avaliar")))))</f>
        <v>Média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21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3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3</v>
      </c>
      <c r="J614" s="11">
        <v>59605</v>
      </c>
      <c r="K614" s="58" t="s">
        <v>1122</v>
      </c>
      <c r="L614" s="8">
        <f>I614/J614*100000</f>
        <v>5.0331348041271706</v>
      </c>
      <c r="M614" s="7" t="str">
        <f>IF(L614=0,"Silencioso",IF(AND(L614&gt;0,L614&lt;100),"Baixa",IF(AND(L614&gt;=100,L614&lt;300),"Média",IF(AND(L614&gt;=300,L614&lt;500),"Alta",IF(L614&gt;=500,"Muito Alta","Avaliar")))))</f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21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0</v>
      </c>
      <c r="J615" s="11">
        <v>4237</v>
      </c>
      <c r="K615" s="58" t="s">
        <v>1121</v>
      </c>
      <c r="L615" s="8">
        <f>I615/J615*100000</f>
        <v>0</v>
      </c>
      <c r="M615" s="7" t="str">
        <f>IF(L615=0,"Silencioso",IF(AND(L615&gt;0,L615&lt;100),"Baixa",IF(AND(L615&gt;=100,L615&lt;300),"Média",IF(AND(L615&gt;=300,L615&lt;500),"Alta",IF(L615&gt;=500,"Muito Alta","Avaliar")))))</f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21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44</v>
      </c>
      <c r="G616" s="12">
        <f>VLOOKUP($A616,Chik!$1:$1048576,10,FALSE)</f>
        <v>0</v>
      </c>
      <c r="H616" s="12">
        <f>VLOOKUP($A616,zika!$1:$1048576,10,FALSE)</f>
        <v>1</v>
      </c>
      <c r="I616" s="12">
        <f>H616+F616+G616</f>
        <v>45</v>
      </c>
      <c r="J616" s="11">
        <v>12061</v>
      </c>
      <c r="K616" s="58" t="s">
        <v>1121</v>
      </c>
      <c r="L616" s="8">
        <f>I616/J616*100000</f>
        <v>373.10339109526575</v>
      </c>
      <c r="M616" s="7" t="str">
        <f>IF(L616=0,"Silencioso",IF(AND(L616&gt;0,L616&lt;100),"Baixa",IF(AND(L616&gt;=100,L616&lt;300),"Média",IF(AND(L616&gt;=300,L616&lt;500),"Alta",IF(L616&gt;=500,"Muito Alta","Avaliar")))))</f>
        <v>Alta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21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54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54</v>
      </c>
      <c r="J617" s="11">
        <v>37950</v>
      </c>
      <c r="K617" s="58" t="s">
        <v>1122</v>
      </c>
      <c r="L617" s="8">
        <f>I617/J617*100000</f>
        <v>142.29249011857706</v>
      </c>
      <c r="M617" s="7" t="str">
        <f>IF(L617=0,"Silencioso",IF(AND(L617&gt;0,L617&lt;100),"Baixa",IF(AND(L617&gt;=100,L617&lt;300),"Média",IF(AND(L617&gt;=300,L617&lt;500),"Alta",IF(L617&gt;=500,"Muito Alta","Avaliar")))))</f>
        <v>Média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21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11208</v>
      </c>
      <c r="K618" s="58" t="s">
        <v>1121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21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10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10</v>
      </c>
      <c r="J619" s="11">
        <v>16491</v>
      </c>
      <c r="K619" s="58" t="s">
        <v>1121</v>
      </c>
      <c r="L619" s="8">
        <f>I619/J619*100000</f>
        <v>60.63913649869626</v>
      </c>
      <c r="M619" s="7" t="str">
        <f>IF(L619=0,"Silencioso",IF(AND(L619&gt;0,L619&lt;100),"Baixa",IF(AND(L619&gt;=100,L619&lt;300),"Média",IF(AND(L619&gt;=300,L619&lt;500),"Alta",IF(L619&gt;=500,"Muito Alta","Avaliar")))))</f>
        <v>Baixa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21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5</v>
      </c>
      <c r="G620" s="12">
        <f>VLOOKUP($A620,Chik!$1:$1048576,10,FALSE)</f>
        <v>3</v>
      </c>
      <c r="H620" s="12">
        <f>VLOOKUP($A620,zika!$1:$1048576,10,FALSE)</f>
        <v>0</v>
      </c>
      <c r="I620" s="12">
        <f>H620+F620+G620</f>
        <v>8</v>
      </c>
      <c r="J620" s="11">
        <v>148862</v>
      </c>
      <c r="K620" s="58" t="s">
        <v>1124</v>
      </c>
      <c r="L620" s="8">
        <f>I620/J620*100000</f>
        <v>5.3741048756566485</v>
      </c>
      <c r="M620" s="7" t="str">
        <f>IF(L620=0,"Silencioso",IF(AND(L620&gt;0,L620&lt;100),"Baixa",IF(AND(L620&gt;=100,L620&lt;300),"Média",IF(AND(L620&gt;=300,L620&lt;500),"Alta",IF(L620&gt;=500,"Muito Alta","Avaliar")))))</f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21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5981</v>
      </c>
      <c r="K621" s="58" t="s">
        <v>1121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78"/>
      <c r="T621" s="78"/>
      <c r="U621" s="78"/>
    </row>
    <row r="622" spans="1:21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1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1</v>
      </c>
      <c r="J622" s="11">
        <v>8979</v>
      </c>
      <c r="K622" s="58" t="s">
        <v>1121</v>
      </c>
      <c r="L622" s="8">
        <f>I622/J622*100000</f>
        <v>11.137097672346586</v>
      </c>
      <c r="M622" s="7" t="str">
        <f>IF(L622=0,"Silencioso",IF(AND(L622&gt;0,L622&lt;100),"Baixa",IF(AND(L622&gt;=100,L622&lt;300),"Média",IF(AND(L622&gt;=300,L622&lt;500),"Alta",IF(L622&gt;=500,"Muito Alta","Avaliar")))))</f>
        <v>Baixa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21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1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1</v>
      </c>
      <c r="J623" s="11">
        <v>27688</v>
      </c>
      <c r="K623" s="58" t="s">
        <v>1122</v>
      </c>
      <c r="L623" s="8">
        <f>I623/J623*100000</f>
        <v>3.6116729268997401</v>
      </c>
      <c r="M623" s="7" t="str">
        <f>IF(L623=0,"Silencioso",IF(AND(L623&gt;0,L623&lt;100),"Baixa",IF(AND(L623&gt;=100,L623&lt;300),"Média",IF(AND(L623&gt;=300,L623&lt;500),"Alta",IF(L623&gt;=500,"Muito Alta","Avaliar")))))</f>
        <v>Baixa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21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70</v>
      </c>
      <c r="G624" s="12">
        <f>VLOOKUP($A624,Chik!$1:$1048576,10,FALSE)</f>
        <v>0</v>
      </c>
      <c r="H624" s="12">
        <f>VLOOKUP($A624,zika!$1:$1048576,10,FALSE)</f>
        <v>2</v>
      </c>
      <c r="I624" s="12">
        <f>H624+F624+G624</f>
        <v>72</v>
      </c>
      <c r="J624" s="11">
        <v>8642</v>
      </c>
      <c r="K624" s="58" t="s">
        <v>1121</v>
      </c>
      <c r="L624" s="8">
        <f>I624/J624*100000</f>
        <v>833.14047674149504</v>
      </c>
      <c r="M624" s="7" t="str">
        <f>IF(L624=0,"Silencioso",IF(AND(L624&gt;0,L624&lt;100),"Baixa",IF(AND(L624&gt;=100,L624&lt;300),"Média",IF(AND(L624&gt;=300,L624&lt;500),"Alta",IF(L624&gt;=500,"Muito Alta","Avaliar")))))</f>
        <v>Muito Alta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10"/>
      <c r="T624" s="10"/>
      <c r="U624" s="10"/>
    </row>
    <row r="625" spans="1:21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3573</v>
      </c>
      <c r="K625" s="58" t="s">
        <v>1121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21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2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2</v>
      </c>
      <c r="J626" s="11">
        <v>5398</v>
      </c>
      <c r="K626" s="58" t="s">
        <v>1121</v>
      </c>
      <c r="L626" s="8">
        <f>I626/J626*100000</f>
        <v>37.050759540570581</v>
      </c>
      <c r="M626" s="7" t="str">
        <f>IF(L626=0,"Silencioso",IF(AND(L626&gt;0,L626&lt;100),"Baixa",IF(AND(L626&gt;=100,L626&lt;300),"Média",IF(AND(L626&gt;=300,L626&lt;500),"Alta",IF(L626&gt;=500,"Muito Alta","Avaliar")))))</f>
        <v>Baixa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21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0</v>
      </c>
      <c r="J627" s="11">
        <v>3676</v>
      </c>
      <c r="K627" s="58" t="s">
        <v>1121</v>
      </c>
      <c r="L627" s="8">
        <f>I627/J627*100000</f>
        <v>0</v>
      </c>
      <c r="M627" s="7" t="str">
        <f>IF(L627=0,"Silencioso",IF(AND(L627&gt;0,L627&lt;100),"Baixa",IF(AND(L627&gt;=100,L627&lt;300),"Média",IF(AND(L627&gt;=300,L627&lt;500),"Alta",IF(L627&gt;=500,"Muito Alta","Avaliar")))))</f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21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3004</v>
      </c>
      <c r="K628" s="58" t="s">
        <v>1121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21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3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3</v>
      </c>
      <c r="J629" s="11">
        <v>19377</v>
      </c>
      <c r="K629" s="58" t="s">
        <v>1121</v>
      </c>
      <c r="L629" s="8">
        <f>I629/J629*100000</f>
        <v>15.482272797646694</v>
      </c>
      <c r="M629" s="7" t="str">
        <f>IF(L629=0,"Silencioso",IF(AND(L629&gt;0,L629&lt;100),"Baixa",IF(AND(L629&gt;=100,L629&lt;300),"Média",IF(AND(L629&gt;=300,L629&lt;500),"Alta",IF(L629&gt;=500,"Muito Alta","Avaliar")))))</f>
        <v>Baixa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78"/>
      <c r="T629" s="78"/>
      <c r="U629" s="78"/>
    </row>
    <row r="630" spans="1:21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3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3</v>
      </c>
      <c r="J630" s="11">
        <v>10629</v>
      </c>
      <c r="K630" s="58" t="s">
        <v>1121</v>
      </c>
      <c r="L630" s="8">
        <f>I630/J630*100000</f>
        <v>28.224668360146769</v>
      </c>
      <c r="M630" s="7" t="str">
        <f>IF(L630=0,"Silencioso",IF(AND(L630&gt;0,L630&lt;100),"Baixa",IF(AND(L630&gt;=100,L630&lt;300),"Média",IF(AND(L630&gt;=300,L630&lt;500),"Alta",IF(L630&gt;=500,"Muito Alta","Avaliar")))))</f>
        <v>Baixa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21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3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3</v>
      </c>
      <c r="J631" s="11">
        <v>3542</v>
      </c>
      <c r="K631" s="58" t="s">
        <v>1121</v>
      </c>
      <c r="L631" s="8">
        <f>I631/J631*100000</f>
        <v>84.697910784867318</v>
      </c>
      <c r="M631" s="7" t="str">
        <f>IF(L631=0,"Silencioso",IF(AND(L631&gt;0,L631&lt;100),"Baixa",IF(AND(L631&gt;=100,L631&lt;300),"Média",IF(AND(L631&gt;=300,L631&lt;500),"Alta",IF(L631&gt;=500,"Muito Alta","Avaliar")))))</f>
        <v>Baixa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21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1934</v>
      </c>
      <c r="K632" s="58" t="s">
        <v>1121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21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1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1</v>
      </c>
      <c r="J633" s="11">
        <v>16277</v>
      </c>
      <c r="K633" s="58" t="s">
        <v>1121</v>
      </c>
      <c r="L633" s="8">
        <f>I633/J633*100000</f>
        <v>6.1436382625791</v>
      </c>
      <c r="M633" s="7" t="str">
        <f>IF(L633=0,"Silencioso",IF(AND(L633&gt;0,L633&lt;100),"Baixa",IF(AND(L633&gt;=100,L633&lt;300),"Média",IF(AND(L633&gt;=300,L633&lt;500),"Alta",IF(L633&gt;=500,"Muito Alta","Avaliar")))))</f>
        <v>Baixa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21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49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49</v>
      </c>
      <c r="J634" s="11">
        <v>23814</v>
      </c>
      <c r="K634" s="58" t="s">
        <v>1121</v>
      </c>
      <c r="L634" s="8">
        <f>I634/J634*100000</f>
        <v>205.76131687242801</v>
      </c>
      <c r="M634" s="7" t="str">
        <f>IF(L634=0,"Silencioso",IF(AND(L634&gt;0,L634&lt;100),"Baixa",IF(AND(L634&gt;=100,L634&lt;300),"Média",IF(AND(L634&gt;=300,L634&lt;500),"Alta",IF(L634&gt;=500,"Muito Alta","Avaliar")))))</f>
        <v>Média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21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4</v>
      </c>
      <c r="G635" s="73">
        <f>VLOOKUP($A635,Chik!$1:$1048576,10,FALSE)</f>
        <v>2</v>
      </c>
      <c r="H635" s="12">
        <f>VLOOKUP($A635,zika!$1:$1048576,10,FALSE)</f>
        <v>0</v>
      </c>
      <c r="I635" s="12">
        <f>H635+F635+G635</f>
        <v>6</v>
      </c>
      <c r="J635" s="11">
        <v>10514</v>
      </c>
      <c r="K635" s="58" t="s">
        <v>1121</v>
      </c>
      <c r="L635" s="8">
        <f>I635/J635*100000</f>
        <v>57.066768118698874</v>
      </c>
      <c r="M635" s="7" t="str">
        <f>IF(L635=0,"Silencioso",IF(AND(L635&gt;0,L635&lt;100),"Baixa",IF(AND(L635&gt;=100,L635&lt;300),"Média",IF(AND(L635&gt;=300,L635&lt;500),"Alta",IF(L635&gt;=500,"Muito Alta","Avaliar")))))</f>
        <v>Baixa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21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0</v>
      </c>
      <c r="J636" s="11">
        <v>7105</v>
      </c>
      <c r="K636" s="58" t="s">
        <v>1121</v>
      </c>
      <c r="L636" s="8">
        <f>I636/J636*100000</f>
        <v>0</v>
      </c>
      <c r="M636" s="7" t="str">
        <f>IF(L636=0,"Silencioso",IF(AND(L636&gt;0,L636&lt;100),"Baixa",IF(AND(L636&gt;=100,L636&lt;300),"Média",IF(AND(L636&gt;=300,L636&lt;500),"Alta",IF(L636&gt;=500,"Muito Alta","Avaliar")))))</f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21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11459</v>
      </c>
      <c r="K637" s="58" t="s">
        <v>1121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21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78</v>
      </c>
      <c r="G638" s="12">
        <f>VLOOKUP($A638,Chik!$1:$1048576,10,FALSE)</f>
        <v>9</v>
      </c>
      <c r="H638" s="12">
        <f>VLOOKUP($A638,zika!$1:$1048576,10,FALSE)</f>
        <v>9</v>
      </c>
      <c r="I638" s="12">
        <f>H638+F638+G638</f>
        <v>96</v>
      </c>
      <c r="J638" s="11">
        <v>17398</v>
      </c>
      <c r="K638" s="58" t="s">
        <v>1121</v>
      </c>
      <c r="L638" s="8">
        <f>I638/J638*100000</f>
        <v>551.78756178871129</v>
      </c>
      <c r="M638" s="7" t="str">
        <f>IF(L638=0,"Silencioso",IF(AND(L638&gt;0,L638&lt;100),"Baixa",IF(AND(L638&gt;=100,L638&lt;300),"Média",IF(AND(L638&gt;=300,L638&lt;500),"Alta",IF(L638&gt;=500,"Muito Alta","Avaliar")))))</f>
        <v>Muito Alta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21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4798</v>
      </c>
      <c r="K639" s="58" t="s">
        <v>1121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21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2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2</v>
      </c>
      <c r="J640" s="11">
        <v>8138</v>
      </c>
      <c r="K640" s="58" t="s">
        <v>1121</v>
      </c>
      <c r="L640" s="8">
        <f>I640/J640*100000</f>
        <v>24.57606291472106</v>
      </c>
      <c r="M640" s="7" t="str">
        <f>IF(L640=0,"Silencioso",IF(AND(L640&gt;0,L640&lt;100),"Baixa",IF(AND(L640&gt;=100,L640&lt;300),"Média",IF(AND(L640&gt;=300,L640&lt;500),"Alta",IF(L640&gt;=500,"Muito Alta","Avaliar")))))</f>
        <v>Baixa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21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1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1</v>
      </c>
      <c r="J641" s="11">
        <v>9487</v>
      </c>
      <c r="K641" s="58" t="s">
        <v>1121</v>
      </c>
      <c r="L641" s="8">
        <f>I641/J641*100000</f>
        <v>10.540739959945189</v>
      </c>
      <c r="M641" s="7" t="str">
        <f>IF(L641=0,"Silencioso",IF(AND(L641&gt;0,L641&lt;100),"Baixa",IF(AND(L641&gt;=100,L641&lt;300),"Média",IF(AND(L641&gt;=300,L641&lt;500),"Alta",IF(L641&gt;=500,"Muito Alta","Avaliar")))))</f>
        <v>Baixa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21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97</v>
      </c>
      <c r="G642" s="12">
        <f>VLOOKUP($A642,Chik!$1:$1048576,10,FALSE)</f>
        <v>13</v>
      </c>
      <c r="H642" s="12">
        <f>VLOOKUP($A642,zika!$1:$1048576,10,FALSE)</f>
        <v>0</v>
      </c>
      <c r="I642" s="12">
        <f>H642+F642+G642</f>
        <v>110</v>
      </c>
      <c r="J642" s="11">
        <v>331045</v>
      </c>
      <c r="K642" s="58" t="s">
        <v>1124</v>
      </c>
      <c r="L642" s="8">
        <f>I642/J642*100000</f>
        <v>33.22811098189068</v>
      </c>
      <c r="M642" s="7" t="str">
        <f>IF(L642=0,"Silencioso",IF(AND(L642&gt;0,L642&lt;100),"Baixa",IF(AND(L642&gt;=100,L642&lt;300),"Média",IF(AND(L642&gt;=300,L642&lt;500),"Alta",IF(L642&gt;=500,"Muito Alta","Avaliar")))))</f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21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18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18</v>
      </c>
      <c r="J643" s="11">
        <v>4019</v>
      </c>
      <c r="K643" s="58" t="s">
        <v>1121</v>
      </c>
      <c r="L643" s="8">
        <f>I643/J643*100000</f>
        <v>447.87260512565319</v>
      </c>
      <c r="M643" s="7" t="str">
        <f>IF(L643=0,"Silencioso",IF(AND(L643&gt;0,L643&lt;100),"Baixa",IF(AND(L643&gt;=100,L643&lt;300),"Média",IF(AND(L643&gt;=300,L643&lt;500),"Alta",IF(L643&gt;=500,"Muito Alta","Avaliar")))))</f>
        <v>Alta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21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7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7</v>
      </c>
      <c r="J644" s="11">
        <v>10203</v>
      </c>
      <c r="K644" s="58" t="s">
        <v>1121</v>
      </c>
      <c r="L644" s="8">
        <f>I644/J644*100000</f>
        <v>68.607272370871314</v>
      </c>
      <c r="M644" s="7" t="str">
        <f>IF(L644=0,"Silencioso",IF(AND(L644&gt;0,L644&lt;100),"Baixa",IF(AND(L644&gt;=100,L644&lt;300),"Média",IF(AND(L644&gt;=300,L644&lt;500),"Alta",IF(L644&gt;=500,"Muito Alta","Avaliar")))))</f>
        <v>Baixa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21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5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5</v>
      </c>
      <c r="J645" s="11">
        <v>13659</v>
      </c>
      <c r="K645" s="58" t="s">
        <v>1121</v>
      </c>
      <c r="L645" s="8">
        <f>I645/J645*100000</f>
        <v>36.605900871220442</v>
      </c>
      <c r="M645" s="7" t="str">
        <f>IF(L645=0,"Silencioso",IF(AND(L645&gt;0,L645&lt;100),"Baixa",IF(AND(L645&gt;=100,L645&lt;300),"Média",IF(AND(L645&gt;=300,L645&lt;500),"Alta",IF(L645&gt;=500,"Muito Alta","Avaliar")))))</f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21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2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2</v>
      </c>
      <c r="J646" s="11">
        <v>5167</v>
      </c>
      <c r="K646" s="58" t="s">
        <v>1121</v>
      </c>
      <c r="L646" s="8">
        <f>I646/J646*100000</f>
        <v>38.707180181923746</v>
      </c>
      <c r="M646" s="7" t="str">
        <f>IF(L646=0,"Silencioso",IF(AND(L646&gt;0,L646&lt;100),"Baixa",IF(AND(L646&gt;=100,L646&lt;300),"Média",IF(AND(L646&gt;=300,L646&lt;500),"Alta",IF(L646&gt;=500,"Muito Alta","Avaliar")))))</f>
        <v>Baixa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78"/>
      <c r="T646" s="78"/>
      <c r="U646" s="78"/>
    </row>
    <row r="647" spans="1:21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2599</v>
      </c>
      <c r="K647" s="58" t="s">
        <v>1121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21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5549</v>
      </c>
      <c r="K648" s="58" t="s">
        <v>1121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21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4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4</v>
      </c>
      <c r="J649" s="11">
        <v>5783</v>
      </c>
      <c r="K649" s="58" t="s">
        <v>1121</v>
      </c>
      <c r="L649" s="8">
        <f>I649/J649*100000</f>
        <v>69.168251772436463</v>
      </c>
      <c r="M649" s="7" t="str">
        <f>IF(L649=0,"Silencioso",IF(AND(L649&gt;0,L649&lt;100),"Baixa",IF(AND(L649&gt;=100,L649&lt;300),"Média",IF(AND(L649&gt;=300,L649&lt;500),"Alta",IF(L649&gt;=500,"Muito Alta","Avaliar")))))</f>
        <v>Baixa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21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0</v>
      </c>
      <c r="J650" s="11">
        <v>8941</v>
      </c>
      <c r="K650" s="58" t="s">
        <v>1121</v>
      </c>
      <c r="L650" s="8">
        <f>I650/J650*100000</f>
        <v>0</v>
      </c>
      <c r="M650" s="7" t="str">
        <f>IF(L650=0,"Silencioso",IF(AND(L650&gt;0,L650&lt;100),"Baixa",IF(AND(L650&gt;=100,L650&lt;300),"Média",IF(AND(L650&gt;=300,L650&lt;500),"Alta",IF(L650&gt;=500,"Muito Alta","Avaliar")))))</f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21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15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15</v>
      </c>
      <c r="J651" s="11">
        <v>12291</v>
      </c>
      <c r="K651" s="58" t="s">
        <v>1121</v>
      </c>
      <c r="L651" s="8">
        <f>I651/J651*100000</f>
        <v>122.040517451794</v>
      </c>
      <c r="M651" s="7" t="str">
        <f>IF(L651=0,"Silencioso",IF(AND(L651&gt;0,L651&lt;100),"Baixa",IF(AND(L651&gt;=100,L651&lt;300),"Média",IF(AND(L651&gt;=300,L651&lt;500),"Alta",IF(L651&gt;=500,"Muito Alta","Avaliar")))))</f>
        <v>Média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21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1</v>
      </c>
      <c r="I652" s="12">
        <f>H652+F652+G652</f>
        <v>1</v>
      </c>
      <c r="J652" s="11">
        <v>30779</v>
      </c>
      <c r="K652" s="58" t="s">
        <v>1122</v>
      </c>
      <c r="L652" s="8">
        <f>I652/J652*100000</f>
        <v>3.2489684525163258</v>
      </c>
      <c r="M652" s="7" t="str">
        <f>IF(L652=0,"Silencioso",IF(AND(L652&gt;0,L652&lt;100),"Baixa",IF(AND(L652&gt;=100,L652&lt;300),"Média",IF(AND(L652&gt;=300,L652&lt;500),"Alta",IF(L652&gt;=500,"Muito Alta","Avaliar")))))</f>
        <v>Baixa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21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14346</v>
      </c>
      <c r="K653" s="58" t="s">
        <v>1121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21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46</v>
      </c>
      <c r="G654" s="12">
        <f>VLOOKUP($A654,Chik!$1:$1048576,10,FALSE)</f>
        <v>1</v>
      </c>
      <c r="H654" s="12">
        <f>VLOOKUP($A654,zika!$1:$1048576,10,FALSE)</f>
        <v>0</v>
      </c>
      <c r="I654" s="12">
        <f>H654+F654+G654</f>
        <v>47</v>
      </c>
      <c r="J654" s="11">
        <v>17858</v>
      </c>
      <c r="K654" s="58" t="s">
        <v>1121</v>
      </c>
      <c r="L654" s="8">
        <f>I654/J654*100000</f>
        <v>263.18736700638368</v>
      </c>
      <c r="M654" s="7" t="str">
        <f>IF(L654=0,"Silencioso",IF(AND(L654&gt;0,L654&lt;100),"Baixa",IF(AND(L654&gt;=100,L654&lt;300),"Média",IF(AND(L654&gt;=300,L654&lt;500),"Alta",IF(L654&gt;=500,"Muito Alta","Avaliar")))))</f>
        <v>Média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21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5467</v>
      </c>
      <c r="K655" s="58" t="s">
        <v>1121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21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12957</v>
      </c>
      <c r="K656" s="58" t="s">
        <v>1121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0</v>
      </c>
      <c r="J657" s="11">
        <v>4648</v>
      </c>
      <c r="K657" s="58" t="s">
        <v>1121</v>
      </c>
      <c r="L657" s="8">
        <f>I657/J657*100000</f>
        <v>0</v>
      </c>
      <c r="M657" s="7" t="str">
        <f>IF(L657=0,"Silencioso",IF(AND(L657&gt;0,L657&lt;100),"Baixa",IF(AND(L657&gt;=100,L657&lt;300),"Média",IF(AND(L657&gt;=300,L657&lt;500),"Alta",IF(L657&gt;=500,"Muito Alta","Avaliar")))))</f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0</v>
      </c>
      <c r="J658" s="11">
        <v>2289</v>
      </c>
      <c r="K658" s="58" t="s">
        <v>1121</v>
      </c>
      <c r="L658" s="8">
        <f>I658/J658*100000</f>
        <v>0</v>
      </c>
      <c r="M658" s="7" t="str">
        <f>IF(L658=0,"Silencioso",IF(AND(L658&gt;0,L658&lt;100),"Baixa",IF(AND(L658&gt;=100,L658&lt;300),"Média",IF(AND(L658&gt;=300,L658&lt;500),"Alta",IF(L658&gt;=500,"Muito Alta","Avaliar")))))</f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1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1</v>
      </c>
      <c r="J659" s="11">
        <v>7991</v>
      </c>
      <c r="K659" s="58" t="s">
        <v>1121</v>
      </c>
      <c r="L659" s="8">
        <f>I659/J659*100000</f>
        <v>12.514078338130396</v>
      </c>
      <c r="M659" s="7" t="str">
        <f>IF(L659=0,"Silencioso",IF(AND(L659&gt;0,L659&lt;100),"Baixa",IF(AND(L659&gt;=100,L659&lt;300),"Média",IF(AND(L659&gt;=300,L659&lt;500),"Alta",IF(L659&gt;=500,"Muito Alta","Avaliar")))))</f>
        <v>Baixa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3547</v>
      </c>
      <c r="K660" s="58" t="s">
        <v>1121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4566</v>
      </c>
      <c r="K661" s="58" t="s">
        <v>1121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7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7</v>
      </c>
      <c r="J662" s="11">
        <v>6198</v>
      </c>
      <c r="K662" s="58" t="s">
        <v>1121</v>
      </c>
      <c r="L662" s="8">
        <f>I662/J662*100000</f>
        <v>112.93965795417876</v>
      </c>
      <c r="M662" s="7" t="str">
        <f>IF(L662=0,"Silencioso",IF(AND(L662&gt;0,L662&lt;100),"Baixa",IF(AND(L662&gt;=100,L662&lt;300),"Média",IF(AND(L662&gt;=300,L662&lt;500),"Alta",IF(L662&gt;=500,"Muito Alta","Avaliar")))))</f>
        <v>Média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2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2</v>
      </c>
      <c r="J663" s="11">
        <v>10226</v>
      </c>
      <c r="K663" s="58" t="s">
        <v>1121</v>
      </c>
      <c r="L663" s="8">
        <f>I663/J663*100000</f>
        <v>19.557989438685702</v>
      </c>
      <c r="M663" s="7" t="str">
        <f>IF(L663=0,"Silencioso",IF(AND(L663&gt;0,L663&lt;100),"Baixa",IF(AND(L663&gt;=100,L663&lt;300),"Média",IF(AND(L663&gt;=300,L663&lt;500),"Alta",IF(L663&gt;=500,"Muito Alta","Avaliar")))))</f>
        <v>Baixa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67</v>
      </c>
      <c r="G664" s="12">
        <f>VLOOKUP($A664,Chik!$1:$1048576,10,FALSE)</f>
        <v>0</v>
      </c>
      <c r="H664" s="12">
        <f>VLOOKUP($A664,zika!$1:$1048576,10,FALSE)</f>
        <v>2</v>
      </c>
      <c r="I664" s="12">
        <f>H664+F664+G664</f>
        <v>69</v>
      </c>
      <c r="J664" s="11">
        <v>135421</v>
      </c>
      <c r="K664" s="58" t="s">
        <v>1124</v>
      </c>
      <c r="L664" s="8">
        <f>I664/J664*100000</f>
        <v>50.952215682944299</v>
      </c>
      <c r="M664" s="7" t="str">
        <f>IF(L664=0,"Silencioso",IF(AND(L664&gt;0,L664&lt;100),"Baixa",IF(AND(L664&gt;=100,L664&lt;300),"Média",IF(AND(L664&gt;=300,L664&lt;500),"Alta",IF(L664&gt;=500,"Muito Alta","Avaliar")))))</f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4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4</v>
      </c>
      <c r="J665" s="11">
        <v>15525</v>
      </c>
      <c r="K665" s="58" t="s">
        <v>1121</v>
      </c>
      <c r="L665" s="8">
        <f>I665/J665*100000</f>
        <v>25.764895330112719</v>
      </c>
      <c r="M665" s="7" t="str">
        <f>IF(L665=0,"Silencioso",IF(AND(L665&gt;0,L665&lt;100),"Baixa",IF(AND(L665&gt;=100,L665&lt;300),"Média",IF(AND(L665&gt;=300,L665&lt;500),"Alta",IF(L665&gt;=500,"Muito Alta","Avaliar")))))</f>
        <v>Baixa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13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13</v>
      </c>
      <c r="J666" s="11">
        <v>25989</v>
      </c>
      <c r="K666" s="58" t="s">
        <v>1122</v>
      </c>
      <c r="L666" s="8">
        <f>I666/J666*100000</f>
        <v>50.021162799646007</v>
      </c>
      <c r="M666" s="7" t="str">
        <f>IF(L666=0,"Silencioso",IF(AND(L666&gt;0,L666&lt;100),"Baixa",IF(AND(L666&gt;=100,L666&lt;300),"Média",IF(AND(L666&gt;=300,L666&lt;500),"Alta",IF(L666&gt;=500,"Muito Alta","Avaliar")))))</f>
        <v>Baixa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78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78</v>
      </c>
      <c r="J667" s="11">
        <v>41349</v>
      </c>
      <c r="K667" s="58" t="s">
        <v>1122</v>
      </c>
      <c r="L667" s="8">
        <f>I667/J667*100000</f>
        <v>188.63817746499311</v>
      </c>
      <c r="M667" s="7" t="str">
        <f>IF(L667=0,"Silencioso",IF(AND(L667&gt;0,L667&lt;100),"Baixa",IF(AND(L667&gt;=100,L667&lt;300),"Média",IF(AND(L667&gt;=300,L667&lt;500),"Alta",IF(L667&gt;=500,"Muito Alta","Avaliar")))))</f>
        <v>Média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1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1</v>
      </c>
      <c r="J668" s="11">
        <v>7007</v>
      </c>
      <c r="K668" s="58" t="s">
        <v>1121</v>
      </c>
      <c r="L668" s="8">
        <f>I668/J668*100000</f>
        <v>14.271442842871414</v>
      </c>
      <c r="M668" s="7" t="str">
        <f>IF(L668=0,"Silencioso",IF(AND(L668&gt;0,L668&lt;100),"Baixa",IF(AND(L668&gt;=100,L668&lt;300),"Média",IF(AND(L668&gt;=300,L668&lt;500),"Alta",IF(L668&gt;=500,"Muito Alta","Avaliar")))))</f>
        <v>Baixa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1</v>
      </c>
      <c r="G669" s="12">
        <f>VLOOKUP($A669,Chik!$1:$1048576,10,FALSE)</f>
        <v>0</v>
      </c>
      <c r="H669" s="12">
        <f>VLOOKUP($A669,zika!$1:$1048576,10,FALSE)</f>
        <v>1</v>
      </c>
      <c r="I669" s="12">
        <f>H669+F669+G669</f>
        <v>2</v>
      </c>
      <c r="J669" s="11">
        <v>30807</v>
      </c>
      <c r="K669" s="58" t="s">
        <v>1122</v>
      </c>
      <c r="L669" s="8">
        <f>I669/J669*100000</f>
        <v>6.4920310319083327</v>
      </c>
      <c r="M669" s="7" t="str">
        <f>IF(L669=0,"Silencioso",IF(AND(L669&gt;0,L669&lt;100),"Baixa",IF(AND(L669&gt;=100,L669&lt;300),"Média",IF(AND(L669&gt;=300,L669&lt;500),"Alta",IF(L669&gt;=500,"Muito Alta","Avaliar")))))</f>
        <v>Baixa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3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3</v>
      </c>
      <c r="J670" s="11">
        <v>8113</v>
      </c>
      <c r="K670" s="58" t="s">
        <v>1121</v>
      </c>
      <c r="L670" s="8">
        <f>I670/J670*100000</f>
        <v>36.977690126956738</v>
      </c>
      <c r="M670" s="7" t="str">
        <f>IF(L670=0,"Silencioso",IF(AND(L670&gt;0,L670&lt;100),"Baixa",IF(AND(L670&gt;=100,L670&lt;300),"Média",IF(AND(L670&gt;=300,L670&lt;500),"Alta",IF(L670&gt;=500,"Muito Alta","Avaliar")))))</f>
        <v>Baixa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3117</v>
      </c>
      <c r="K671" s="58" t="s">
        <v>1121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4454</v>
      </c>
      <c r="K672" s="58" t="s">
        <v>1121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16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16</v>
      </c>
      <c r="J673" s="11">
        <v>8541</v>
      </c>
      <c r="K673" s="58" t="s">
        <v>1121</v>
      </c>
      <c r="L673" s="8">
        <f>I673/J673*100000</f>
        <v>187.33169418100925</v>
      </c>
      <c r="M673" s="7" t="str">
        <f>IF(L673=0,"Silencioso",IF(AND(L673&gt;0,L673&lt;100),"Baixa",IF(AND(L673&gt;=100,L673&lt;300),"Média",IF(AND(L673&gt;=300,L673&lt;500),"Alta",IF(L673&gt;=500,"Muito Alta","Avaliar")))))</f>
        <v>Média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9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9</v>
      </c>
      <c r="J674" s="11">
        <v>4177</v>
      </c>
      <c r="K674" s="58" t="s">
        <v>1121</v>
      </c>
      <c r="L674" s="8">
        <f>I674/J674*100000</f>
        <v>215.46564519990423</v>
      </c>
      <c r="M674" s="7" t="str">
        <f>IF(L674=0,"Silencioso",IF(AND(L674&gt;0,L674&lt;100),"Baixa",IF(AND(L674&gt;=100,L674&lt;300),"Média",IF(AND(L674&gt;=300,L674&lt;500),"Alta",IF(L674&gt;=500,"Muito Alta","Avaliar")))))</f>
        <v>Média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1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1</v>
      </c>
      <c r="J675" s="11">
        <v>4793</v>
      </c>
      <c r="K675" s="58" t="s">
        <v>1121</v>
      </c>
      <c r="L675" s="8">
        <f>I675/J675*100000</f>
        <v>20.863759649488838</v>
      </c>
      <c r="M675" s="7" t="str">
        <f>IF(L675=0,"Silencioso",IF(AND(L675&gt;0,L675&lt;100),"Baixa",IF(AND(L675&gt;=100,L675&lt;300),"Média",IF(AND(L675&gt;=300,L675&lt;500),"Alta",IF(L675&gt;=500,"Muito Alta","Avaliar")))))</f>
        <v>Baixa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4438</v>
      </c>
      <c r="K676" s="58" t="s">
        <v>1121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22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22</v>
      </c>
      <c r="J677" s="11">
        <v>3866</v>
      </c>
      <c r="K677" s="58" t="s">
        <v>1121</v>
      </c>
      <c r="L677" s="8">
        <f>I677/J677*100000</f>
        <v>569.06363166063113</v>
      </c>
      <c r="M677" s="7" t="str">
        <f>IF(L677=0,"Silencioso",IF(AND(L677&gt;0,L677&lt;100),"Baixa",IF(AND(L677&gt;=100,L677&lt;300),"Média",IF(AND(L677&gt;=300,L677&lt;500),"Alta",IF(L677&gt;=500,"Muito Alta","Avaliar")))))</f>
        <v>Muito Alta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2</v>
      </c>
      <c r="G678" s="12">
        <f>VLOOKUP($A678,Chik!$1:$1048576,10,FALSE)</f>
        <v>1</v>
      </c>
      <c r="H678" s="12">
        <f>VLOOKUP($A678,zika!$1:$1048576,10,FALSE)</f>
        <v>0</v>
      </c>
      <c r="I678" s="12">
        <f>H678+F678+G678</f>
        <v>3</v>
      </c>
      <c r="J678" s="11">
        <v>6345</v>
      </c>
      <c r="K678" s="58" t="s">
        <v>1121</v>
      </c>
      <c r="L678" s="8">
        <f>I678/J678*100000</f>
        <v>47.281323877068559</v>
      </c>
      <c r="M678" s="7" t="str">
        <f>IF(L678=0,"Silencioso",IF(AND(L678&gt;0,L678&lt;100),"Baixa",IF(AND(L678&gt;=100,L678&lt;300),"Média",IF(AND(L678&gt;=300,L678&lt;500),"Alta",IF(L678&gt;=500,"Muito Alta","Avaliar")))))</f>
        <v>Baixa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8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8</v>
      </c>
      <c r="J679" s="11">
        <v>13743</v>
      </c>
      <c r="K679" s="58" t="s">
        <v>1121</v>
      </c>
      <c r="L679" s="8">
        <f>I679/J679*100000</f>
        <v>58.211453103398092</v>
      </c>
      <c r="M679" s="7" t="str">
        <f>IF(L679=0,"Silencioso",IF(AND(L679&gt;0,L679&lt;100),"Baixa",IF(AND(L679&gt;=100,L679&lt;300),"Média",IF(AND(L679&gt;=300,L679&lt;500),"Alta",IF(L679&gt;=500,"Muito Alta","Avaliar")))))</f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138</v>
      </c>
      <c r="G680" s="12">
        <f>VLOOKUP($A680,Chik!$1:$1048576,10,FALSE)</f>
        <v>0</v>
      </c>
      <c r="H680" s="12">
        <f>VLOOKUP($A680,zika!$1:$1048576,10,FALSE)</f>
        <v>1</v>
      </c>
      <c r="I680" s="12">
        <f>H680+F680+G680</f>
        <v>139</v>
      </c>
      <c r="J680" s="11">
        <v>218147</v>
      </c>
      <c r="K680" s="58" t="s">
        <v>1124</v>
      </c>
      <c r="L680" s="8">
        <f>I680/J680*100000</f>
        <v>63.718501744236683</v>
      </c>
      <c r="M680" s="7" t="str">
        <f>IF(L680=0,"Silencioso",IF(AND(L680&gt;0,L680&lt;100),"Baixa",IF(AND(L680&gt;=100,L680&lt;300),"Média",IF(AND(L680&gt;=300,L680&lt;500),"Alta",IF(L680&gt;=500,"Muito Alta","Avaliar")))))</f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4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4</v>
      </c>
      <c r="J681" s="11">
        <v>16111</v>
      </c>
      <c r="K681" s="58" t="s">
        <v>1121</v>
      </c>
      <c r="L681" s="8">
        <f>I681/J681*100000</f>
        <v>24.827757432809886</v>
      </c>
      <c r="M681" s="7" t="str">
        <f>IF(L681=0,"Silencioso",IF(AND(L681&gt;0,L681&lt;100),"Baixa",IF(AND(L681&gt;=100,L681&lt;300),"Média",IF(AND(L681&gt;=300,L681&lt;500),"Alta",IF(L681&gt;=500,"Muito Alta","Avaliar")))))</f>
        <v>Baixa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13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13</v>
      </c>
      <c r="J682" s="11">
        <v>10836</v>
      </c>
      <c r="K682" s="58" t="s">
        <v>1121</v>
      </c>
      <c r="L682" s="8">
        <f>I682/J682*100000</f>
        <v>119.97046880767812</v>
      </c>
      <c r="M682" s="7" t="str">
        <f>IF(L682=0,"Silencioso",IF(AND(L682&gt;0,L682&lt;100),"Baixa",IF(AND(L682&gt;=100,L682&lt;300),"Média",IF(AND(L682&gt;=300,L682&lt;500),"Alta",IF(L682&gt;=500,"Muito Alta","Avaliar")))))</f>
        <v>Média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5248</v>
      </c>
      <c r="K683" s="58" t="s">
        <v>1121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3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3</v>
      </c>
      <c r="J684" s="11">
        <v>14620</v>
      </c>
      <c r="K684" s="58" t="s">
        <v>1121</v>
      </c>
      <c r="L684" s="8">
        <f>I684/J684*100000</f>
        <v>20.51983584131327</v>
      </c>
      <c r="M684" s="7" t="str">
        <f>IF(L684=0,"Silencioso",IF(AND(L684&gt;0,L684&lt;100),"Baixa",IF(AND(L684&gt;=100,L684&lt;300),"Média",IF(AND(L684&gt;=300,L684&lt;500),"Alta",IF(L684&gt;=500,"Muito Alta","Avaliar")))))</f>
        <v>Baixa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8974</v>
      </c>
      <c r="K685" s="58" t="s">
        <v>1121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4905</v>
      </c>
      <c r="K686" s="58" t="s">
        <v>1121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0</v>
      </c>
      <c r="J687" s="11">
        <v>7155</v>
      </c>
      <c r="K687" s="58" t="s">
        <v>1121</v>
      </c>
      <c r="L687" s="8">
        <f>I687/J687*100000</f>
        <v>0</v>
      </c>
      <c r="M687" s="7" t="str">
        <f>IF(L687=0,"Silencioso",IF(AND(L687&gt;0,L687&lt;100),"Baixa",IF(AND(L687&gt;=100,L687&lt;300),"Média",IF(AND(L687&gt;=300,L687&lt;500),"Alta",IF(L687&gt;=500,"Muito Alta","Avaliar")))))</f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3449</v>
      </c>
      <c r="K688" s="58" t="s">
        <v>1121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21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1</v>
      </c>
      <c r="G689" s="12">
        <f>VLOOKUP($A689,Chik!$1:$1048576,10,FALSE)</f>
        <v>0</v>
      </c>
      <c r="H689" s="12">
        <f>VLOOKUP($A689,zika!$1:$1048576,10,FALSE)</f>
        <v>0</v>
      </c>
      <c r="I689" s="12">
        <f>H689+F689+G689</f>
        <v>1</v>
      </c>
      <c r="J689" s="11">
        <v>5522</v>
      </c>
      <c r="K689" s="58" t="s">
        <v>1121</v>
      </c>
      <c r="L689" s="8">
        <f>I689/J689*100000</f>
        <v>18.109380659181458</v>
      </c>
      <c r="M689" s="7" t="str">
        <f>IF(L689=0,"Silencioso",IF(AND(L689&gt;0,L689&lt;100),"Baixa",IF(AND(L689&gt;=100,L689&lt;300),"Média",IF(AND(L689&gt;=300,L689&lt;500),"Alta",IF(L689&gt;=500,"Muito Alta","Avaliar")))))</f>
        <v>Baixa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21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0</v>
      </c>
      <c r="J690" s="11">
        <v>42751</v>
      </c>
      <c r="K690" s="58" t="s">
        <v>1122</v>
      </c>
      <c r="L690" s="8">
        <f>I690/J690*100000</f>
        <v>0</v>
      </c>
      <c r="M690" s="7" t="str">
        <f>IF(L690=0,"Silencioso",IF(AND(L690&gt;0,L690&lt;100),"Baixa",IF(AND(L690&gt;=100,L690&lt;300),"Média",IF(AND(L690&gt;=300,L690&lt;500),"Alta",IF(L690&gt;=500,"Muito Alta","Avaliar")))))</f>
        <v>Silencioso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21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3343</v>
      </c>
      <c r="K691" s="58" t="s">
        <v>1121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21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11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11</v>
      </c>
      <c r="J692" s="11">
        <v>19608</v>
      </c>
      <c r="K692" s="58" t="s">
        <v>1121</v>
      </c>
      <c r="L692" s="8">
        <f>I692/J692*100000</f>
        <v>56.099551203590373</v>
      </c>
      <c r="M692" s="7" t="str">
        <f>IF(L692=0,"Silencioso",IF(AND(L692&gt;0,L692&lt;100),"Baixa",IF(AND(L692&gt;=100,L692&lt;300),"Média",IF(AND(L692&gt;=300,L692&lt;500),"Alta",IF(L692&gt;=500,"Muito Alta","Avaliar")))))</f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21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1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1</v>
      </c>
      <c r="J693" s="11">
        <v>7128</v>
      </c>
      <c r="K693" s="58" t="s">
        <v>1121</v>
      </c>
      <c r="L693" s="8">
        <f>I693/J693*100000</f>
        <v>14.029180695847364</v>
      </c>
      <c r="M693" s="7" t="str">
        <f>IF(L693=0,"Silencioso",IF(AND(L693&gt;0,L693&lt;100),"Baixa",IF(AND(L693&gt;=100,L693&lt;300),"Média",IF(AND(L693&gt;=300,L693&lt;500),"Alta",IF(L693&gt;=500,"Muito Alta","Avaliar")))))</f>
        <v>Baixa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21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3853</v>
      </c>
      <c r="K694" s="58" t="s">
        <v>1121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21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19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19</v>
      </c>
      <c r="J695" s="11">
        <v>7696</v>
      </c>
      <c r="K695" s="58" t="s">
        <v>1121</v>
      </c>
      <c r="L695" s="8">
        <f>I695/J695*100000</f>
        <v>246.8814968814969</v>
      </c>
      <c r="M695" s="7" t="str">
        <f>IF(L695=0,"Silencioso",IF(AND(L695&gt;0,L695&lt;100),"Baixa",IF(AND(L695&gt;=100,L695&lt;300),"Média",IF(AND(L695&gt;=300,L695&lt;500),"Alta",IF(L695&gt;=500,"Muito Alta","Avaliar")))))</f>
        <v>Média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21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0</v>
      </c>
      <c r="J696" s="11">
        <v>3971</v>
      </c>
      <c r="K696" s="58" t="s">
        <v>1121</v>
      </c>
      <c r="L696" s="8">
        <f>I696/J696*100000</f>
        <v>0</v>
      </c>
      <c r="M696" s="7" t="str">
        <f>IF(L696=0,"Silencioso",IF(AND(L696&gt;0,L696&lt;100),"Baixa",IF(AND(L696&gt;=100,L696&lt;300),"Média",IF(AND(L696&gt;=300,L696&lt;500),"Alta",IF(L696&gt;=500,"Muito Alta","Avaliar")))))</f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21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2438</v>
      </c>
      <c r="K697" s="58" t="s">
        <v>1121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21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3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3</v>
      </c>
      <c r="J698" s="11">
        <v>4807</v>
      </c>
      <c r="K698" s="58" t="s">
        <v>1121</v>
      </c>
      <c r="L698" s="8">
        <f>I698/J698*100000</f>
        <v>62.408986894112751</v>
      </c>
      <c r="M698" s="7" t="str">
        <f>IF(L698=0,"Silencioso",IF(AND(L698&gt;0,L698&lt;100),"Baixa",IF(AND(L698&gt;=100,L698&lt;300),"Média",IF(AND(L698&gt;=300,L698&lt;500),"Alta",IF(L698&gt;=500,"Muito Alta","Avaliar")))))</f>
        <v>Baixa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21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3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3</v>
      </c>
      <c r="J699" s="11">
        <v>8681</v>
      </c>
      <c r="K699" s="58" t="s">
        <v>1121</v>
      </c>
      <c r="L699" s="8">
        <f>I699/J699*100000</f>
        <v>34.558230618592326</v>
      </c>
      <c r="M699" s="7" t="str">
        <f>IF(L699=0,"Silencioso",IF(AND(L699&gt;0,L699&lt;100),"Baixa",IF(AND(L699&gt;=100,L699&lt;300),"Média",IF(AND(L699&gt;=300,L699&lt;500),"Alta",IF(L699&gt;=500,"Muito Alta","Avaliar")))))</f>
        <v>Baixa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21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27</v>
      </c>
      <c r="G700" s="12">
        <f>VLOOKUP($A700,Chik!$1:$1048576,10,FALSE)</f>
        <v>2</v>
      </c>
      <c r="H700" s="12">
        <f>VLOOKUP($A700,zika!$1:$1048576,10,FALSE)</f>
        <v>2</v>
      </c>
      <c r="I700" s="12">
        <f>H700+F700+G700</f>
        <v>31</v>
      </c>
      <c r="J700" s="11">
        <v>33934</v>
      </c>
      <c r="K700" s="58" t="s">
        <v>1122</v>
      </c>
      <c r="L700" s="8">
        <f>I700/J700*100000</f>
        <v>91.353804443920552</v>
      </c>
      <c r="M700" s="7" t="str">
        <f>IF(L700=0,"Silencioso",IF(AND(L700&gt;0,L700&lt;100),"Baixa",IF(AND(L700&gt;=100,L700&lt;300),"Média",IF(AND(L700&gt;=300,L700&lt;500),"Alta",IF(L700&gt;=500,"Muito Alta","Avaliar")))))</f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21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1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1</v>
      </c>
      <c r="J701" s="11">
        <v>4274</v>
      </c>
      <c r="K701" s="58" t="s">
        <v>1121</v>
      </c>
      <c r="L701" s="8">
        <f>I701/J701*100000</f>
        <v>23.39728591483388</v>
      </c>
      <c r="M701" s="7" t="str">
        <f>IF(L701=0,"Silencioso",IF(AND(L701&gt;0,L701&lt;100),"Baixa",IF(AND(L701&gt;=100,L701&lt;300),"Média",IF(AND(L701&gt;=300,L701&lt;500),"Alta",IF(L701&gt;=500,"Muito Alta","Avaliar")))))</f>
        <v>Baixa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21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3789</v>
      </c>
      <c r="K702" s="58" t="s">
        <v>1121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78"/>
      <c r="T702" s="78"/>
      <c r="U702" s="78"/>
    </row>
    <row r="703" spans="1:21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2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2</v>
      </c>
      <c r="J703" s="11">
        <v>18434</v>
      </c>
      <c r="K703" s="58" t="s">
        <v>1121</v>
      </c>
      <c r="L703" s="8">
        <f>I703/J703*100000</f>
        <v>10.849517196484756</v>
      </c>
      <c r="M703" s="7" t="str">
        <f>IF(L703=0,"Silencioso",IF(AND(L703&gt;0,L703&lt;100),"Baixa",IF(AND(L703&gt;=100,L703&lt;300),"Média",IF(AND(L703&gt;=300,L703&lt;500),"Alta",IF(L703&gt;=500,"Muito Alta","Avaliar")))))</f>
        <v>Baixa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21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3602</v>
      </c>
      <c r="K704" s="58" t="s">
        <v>1121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21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0</v>
      </c>
      <c r="J705" s="11">
        <v>3937</v>
      </c>
      <c r="K705" s="58" t="s">
        <v>1121</v>
      </c>
      <c r="L705" s="8">
        <f>I705/J705*100000</f>
        <v>0</v>
      </c>
      <c r="M705" s="7" t="str">
        <f>IF(L705=0,"Silencioso",IF(AND(L705&gt;0,L705&lt;100),"Baixa",IF(AND(L705&gt;=100,L705&lt;300),"Média",IF(AND(L705&gt;=300,L705&lt;500),"Alta",IF(L705&gt;=500,"Muito Alta","Avaliar")))))</f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10"/>
      <c r="T705" s="10"/>
      <c r="U705" s="10"/>
    </row>
    <row r="706" spans="1:21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3877</v>
      </c>
      <c r="K706" s="58" t="s">
        <v>1121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21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0</v>
      </c>
      <c r="J707" s="11">
        <v>11677</v>
      </c>
      <c r="K707" s="58" t="s">
        <v>1121</v>
      </c>
      <c r="L707" s="8">
        <f>I707/J707*100000</f>
        <v>0</v>
      </c>
      <c r="M707" s="7" t="str">
        <f>IF(L707=0,"Silencioso",IF(AND(L707&gt;0,L707&lt;100),"Baixa",IF(AND(L707&gt;=100,L707&lt;300),"Média",IF(AND(L707&gt;=300,L707&lt;500),"Alta",IF(L707&gt;=500,"Muito Alta","Avaliar")))))</f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21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202</v>
      </c>
      <c r="G708" s="12">
        <f>VLOOKUP($A708,Chik!$1:$1048576,10,FALSE)</f>
        <v>0</v>
      </c>
      <c r="H708" s="12">
        <f>VLOOKUP($A708,zika!$1:$1048576,10,FALSE)</f>
        <v>7</v>
      </c>
      <c r="I708" s="12">
        <f>H708+F708+G708</f>
        <v>209</v>
      </c>
      <c r="J708" s="11">
        <v>28054</v>
      </c>
      <c r="K708" s="58" t="s">
        <v>1122</v>
      </c>
      <c r="L708" s="8">
        <f>I708/J708*100000</f>
        <v>744.99180152562917</v>
      </c>
      <c r="M708" s="7" t="str">
        <f>IF(L708=0,"Silencioso",IF(AND(L708&gt;0,L708&lt;100),"Baixa",IF(AND(L708&gt;=100,L708&lt;300),"Média",IF(AND(L708&gt;=300,L708&lt;500),"Alta",IF(L708&gt;=500,"Muito Alta","Avaliar")))))</f>
        <v>Muito Alta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21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1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1</v>
      </c>
      <c r="J709" s="11">
        <v>7256</v>
      </c>
      <c r="K709" s="58" t="s">
        <v>1121</v>
      </c>
      <c r="L709" s="8">
        <f>I709/J709*100000</f>
        <v>13.781697905181918</v>
      </c>
      <c r="M709" s="7" t="str">
        <f>IF(L709=0,"Silencioso",IF(AND(L709&gt;0,L709&lt;100),"Baixa",IF(AND(L709&gt;=100,L709&lt;300),"Média",IF(AND(L709&gt;=300,L709&lt;500),"Alta",IF(L709&gt;=500,"Muito Alta","Avaliar")))))</f>
        <v>Baixa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21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1770</v>
      </c>
      <c r="K710" s="58" t="s">
        <v>1121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21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3109</v>
      </c>
      <c r="K711" s="58" t="s">
        <v>1121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21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46555</v>
      </c>
      <c r="K712" s="58" t="s">
        <v>1122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21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5220</v>
      </c>
      <c r="K713" s="58" t="s">
        <v>1121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21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1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1</v>
      </c>
      <c r="J714" s="11">
        <v>3721</v>
      </c>
      <c r="K714" s="58" t="s">
        <v>1121</v>
      </c>
      <c r="L714" s="8">
        <f>I714/J714*100000</f>
        <v>26.874496103198062</v>
      </c>
      <c r="M714" s="7" t="str">
        <f>IF(L714=0,"Silencioso",IF(AND(L714&gt;0,L714&lt;100),"Baixa",IF(AND(L714&gt;=100,L714&lt;300),"Média",IF(AND(L714&gt;=300,L714&lt;500),"Alta",IF(L714&gt;=500,"Muito Alta","Avaliar")))))</f>
        <v>Baixa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21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0</v>
      </c>
      <c r="J715" s="11">
        <v>5630</v>
      </c>
      <c r="K715" s="58" t="s">
        <v>1121</v>
      </c>
      <c r="L715" s="8">
        <f>I715/J715*100000</f>
        <v>0</v>
      </c>
      <c r="M715" s="7" t="str">
        <f>IF(L715=0,"Silencioso",IF(AND(L715&gt;0,L715&lt;100),"Baixa",IF(AND(L715&gt;=100,L715&lt;300),"Média",IF(AND(L715&gt;=300,L715&lt;500),"Alta",IF(L715&gt;=500,"Muito Alta","Avaliar")))))</f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21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0</v>
      </c>
      <c r="J716" s="11">
        <v>17393</v>
      </c>
      <c r="K716" s="58" t="s">
        <v>1121</v>
      </c>
      <c r="L716" s="8">
        <f>I716/J716*100000</f>
        <v>0</v>
      </c>
      <c r="M716" s="7" t="str">
        <f>IF(L716=0,"Silencioso",IF(AND(L716&gt;0,L716&lt;100),"Baixa",IF(AND(L716&gt;=100,L716&lt;300),"Média",IF(AND(L716&gt;=300,L716&lt;500),"Alta",IF(L716&gt;=500,"Muito Alta","Avaliar")))))</f>
        <v>Silencioso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21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0</v>
      </c>
      <c r="J717" s="11">
        <v>3377</v>
      </c>
      <c r="K717" s="58" t="s">
        <v>1121</v>
      </c>
      <c r="L717" s="8">
        <f>I717/J717*100000</f>
        <v>0</v>
      </c>
      <c r="M717" s="7" t="str">
        <f>IF(L717=0,"Silencioso",IF(AND(L717&gt;0,L717&lt;100),"Baixa",IF(AND(L717&gt;=100,L717&lt;300),"Média",IF(AND(L717&gt;=300,L717&lt;500),"Alta",IF(L717&gt;=500,"Muito Alta","Avaliar")))))</f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21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10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10</v>
      </c>
      <c r="J718" s="11">
        <v>56163</v>
      </c>
      <c r="K718" s="58" t="s">
        <v>1122</v>
      </c>
      <c r="L718" s="8">
        <f>I718/J718*100000</f>
        <v>17.805316667556934</v>
      </c>
      <c r="M718" s="7" t="str">
        <f>IF(L718=0,"Silencioso",IF(AND(L718&gt;0,L718&lt;100),"Baixa",IF(AND(L718&gt;=100,L718&lt;300),"Média",IF(AND(L718&gt;=300,L718&lt;500),"Alta",IF(L718&gt;=500,"Muito Alta","Avaliar")))))</f>
        <v>Baixa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21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6535</v>
      </c>
      <c r="K719" s="58" t="s">
        <v>1121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21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0</v>
      </c>
      <c r="J720" s="11">
        <v>6200</v>
      </c>
      <c r="K720" s="58" t="s">
        <v>1121</v>
      </c>
      <c r="L720" s="8">
        <f>I720/J720*100000</f>
        <v>0</v>
      </c>
      <c r="M720" s="7" t="str">
        <f>IF(L720=0,"Silencioso",IF(AND(L720&gt;0,L720&lt;100),"Baixa",IF(AND(L720&gt;=100,L720&lt;300),"Média",IF(AND(L720&gt;=300,L720&lt;500),"Alta",IF(L720&gt;=500,"Muito Alta","Avaliar")))))</f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21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4889</v>
      </c>
      <c r="K721" s="58" t="s">
        <v>1121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21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3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3</v>
      </c>
      <c r="J722" s="11">
        <v>12164</v>
      </c>
      <c r="K722" s="58" t="s">
        <v>1121</v>
      </c>
      <c r="L722" s="8">
        <f>I722/J722*100000</f>
        <v>24.662939822426836</v>
      </c>
      <c r="M722" s="7" t="str">
        <f>IF(L722=0,"Silencioso",IF(AND(L722&gt;0,L722&lt;100),"Baixa",IF(AND(L722&gt;=100,L722&lt;300),"Média",IF(AND(L722&gt;=300,L722&lt;500),"Alta",IF(L722&gt;=500,"Muito Alta","Avaliar")))))</f>
        <v>Baixa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21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46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46</v>
      </c>
      <c r="J723" s="11">
        <v>4015</v>
      </c>
      <c r="K723" s="58" t="s">
        <v>1121</v>
      </c>
      <c r="L723" s="8">
        <f>I723/J723*100000</f>
        <v>1145.703611457036</v>
      </c>
      <c r="M723" s="7" t="str">
        <f>IF(L723=0,"Silencioso",IF(AND(L723&gt;0,L723&lt;100),"Baixa",IF(AND(L723&gt;=100,L723&lt;300),"Média",IF(AND(L723&gt;=300,L723&lt;500),"Alta",IF(L723&gt;=500,"Muito Alta","Avaliar")))))</f>
        <v>Muito Alta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10"/>
      <c r="T723" s="10"/>
      <c r="U723" s="10"/>
    </row>
    <row r="724" spans="1:21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0</v>
      </c>
      <c r="J724" s="11">
        <v>3963</v>
      </c>
      <c r="K724" s="58" t="s">
        <v>1121</v>
      </c>
      <c r="L724" s="8">
        <f>I724/J724*100000</f>
        <v>0</v>
      </c>
      <c r="M724" s="7" t="str">
        <f>IF(L724=0,"Silencioso",IF(AND(L724&gt;0,L724&lt;100),"Baixa",IF(AND(L724&gt;=100,L724&lt;300),"Média",IF(AND(L724&gt;=300,L724&lt;500),"Alta",IF(L724&gt;=500,"Muito Alta","Avaliar")))))</f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78"/>
      <c r="T724" s="78"/>
      <c r="U724" s="78"/>
    </row>
    <row r="725" spans="1:21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0</v>
      </c>
      <c r="J725" s="11">
        <v>6923</v>
      </c>
      <c r="K725" s="58" t="s">
        <v>1121</v>
      </c>
      <c r="L725" s="8">
        <f>I725/J725*100000</f>
        <v>0</v>
      </c>
      <c r="M725" s="7" t="str">
        <f>IF(L725=0,"Silencioso",IF(AND(L725&gt;0,L725&lt;100),"Baixa",IF(AND(L725&gt;=100,L725&lt;300),"Média",IF(AND(L725&gt;=300,L725&lt;500),"Alta",IF(L725&gt;=500,"Muito Alta","Avaliar")))))</f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21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3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3</v>
      </c>
      <c r="J726" s="11">
        <v>12218</v>
      </c>
      <c r="K726" s="58" t="s">
        <v>1121</v>
      </c>
      <c r="L726" s="8">
        <f>I726/J726*100000</f>
        <v>24.553936814535934</v>
      </c>
      <c r="M726" s="7" t="str">
        <f>IF(L726=0,"Silencioso",IF(AND(L726&gt;0,L726&lt;100),"Baixa",IF(AND(L726&gt;=100,L726&lt;300),"Média",IF(AND(L726&gt;=300,L726&lt;500),"Alta",IF(L726&gt;=500,"Muito Alta","Avaliar")))))</f>
        <v>Baixa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21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2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2</v>
      </c>
      <c r="J727" s="11">
        <v>10818</v>
      </c>
      <c r="K727" s="58" t="s">
        <v>1121</v>
      </c>
      <c r="L727" s="8">
        <f>I727/J727*100000</f>
        <v>18.487705675725643</v>
      </c>
      <c r="M727" s="7" t="str">
        <f>IF(L727=0,"Silencioso",IF(AND(L727&gt;0,L727&lt;100),"Baixa",IF(AND(L727&gt;=100,L727&lt;300),"Média",IF(AND(L727&gt;=300,L727&lt;500),"Alta",IF(L727&gt;=500,"Muito Alta","Avaliar")))))</f>
        <v>Baixa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21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5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5</v>
      </c>
      <c r="J728" s="11">
        <v>3161</v>
      </c>
      <c r="K728" s="58" t="s">
        <v>1121</v>
      </c>
      <c r="L728" s="8">
        <f>I728/J728*100000</f>
        <v>158.17779183802594</v>
      </c>
      <c r="M728" s="7" t="str">
        <f>IF(L728=0,"Silencioso",IF(AND(L728&gt;0,L728&lt;100),"Baixa",IF(AND(L728&gt;=100,L728&lt;300),"Média",IF(AND(L728&gt;=300,L728&lt;500),"Alta",IF(L728&gt;=500,"Muito Alta","Avaliar")))))</f>
        <v>Média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21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5</v>
      </c>
      <c r="G729" s="12">
        <f>VLOOKUP($A729,Chik!$1:$1048576,10,FALSE)</f>
        <v>0</v>
      </c>
      <c r="H729" s="12">
        <f>VLOOKUP($A729,zika!$1:$1048576,10,FALSE)</f>
        <v>0</v>
      </c>
      <c r="I729" s="12">
        <f>H729+F729+G729</f>
        <v>5</v>
      </c>
      <c r="J729" s="11">
        <v>25332</v>
      </c>
      <c r="K729" s="58" t="s">
        <v>1122</v>
      </c>
      <c r="L729" s="8">
        <f>I729/J729*100000</f>
        <v>19.737880941102166</v>
      </c>
      <c r="M729" s="7" t="str">
        <f>IF(L729=0,"Silencioso",IF(AND(L729&gt;0,L729&lt;100),"Baixa",IF(AND(L729&gt;=100,L729&lt;300),"Média",IF(AND(L729&gt;=300,L729&lt;500),"Alta",IF(L729&gt;=500,"Muito Alta","Avaliar")))))</f>
        <v>Baixa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21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15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15</v>
      </c>
      <c r="J730" s="11">
        <v>35145</v>
      </c>
      <c r="K730" s="58" t="s">
        <v>1122</v>
      </c>
      <c r="L730" s="8">
        <f>I730/J730*100000</f>
        <v>42.680324370465215</v>
      </c>
      <c r="M730" s="7" t="str">
        <f>IF(L730=0,"Silencioso",IF(AND(L730&gt;0,L730&lt;100),"Baixa",IF(AND(L730&gt;=100,L730&lt;300),"Média",IF(AND(L730&gt;=300,L730&lt;500),"Alta",IF(L730&gt;=500,"Muito Alta","Avaliar")))))</f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21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36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36</v>
      </c>
      <c r="J731" s="11">
        <v>7407</v>
      </c>
      <c r="K731" s="58" t="s">
        <v>1121</v>
      </c>
      <c r="L731" s="8">
        <f>I731/J731*100000</f>
        <v>486.0267314702308</v>
      </c>
      <c r="M731" s="7" t="str">
        <f>IF(L731=0,"Silencioso",IF(AND(L731&gt;0,L731&lt;100),"Baixa",IF(AND(L731&gt;=100,L731&lt;300),"Média",IF(AND(L731&gt;=300,L731&lt;500),"Alta",IF(L731&gt;=500,"Muito Alta","Avaliar")))))</f>
        <v>Alta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21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0</v>
      </c>
      <c r="J732" s="11">
        <v>4896</v>
      </c>
      <c r="K732" s="58" t="s">
        <v>1121</v>
      </c>
      <c r="L732" s="8">
        <f>I732/J732*100000</f>
        <v>0</v>
      </c>
      <c r="M732" s="7" t="str">
        <f>IF(L732=0,"Silencioso",IF(AND(L732&gt;0,L732&lt;100),"Baixa",IF(AND(L732&gt;=100,L732&lt;300),"Média",IF(AND(L732&gt;=300,L732&lt;500),"Alta",IF(L732&gt;=500,"Muito Alta","Avaliar")))))</f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21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2753</v>
      </c>
      <c r="K733" s="58" t="s">
        <v>1121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21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0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0</v>
      </c>
      <c r="J734" s="11">
        <v>25235</v>
      </c>
      <c r="K734" s="58" t="s">
        <v>1122</v>
      </c>
      <c r="L734" s="8">
        <f>I734/J734*100000</f>
        <v>0</v>
      </c>
      <c r="M734" s="7" t="str">
        <f>IF(L734=0,"Silencioso",IF(AND(L734&gt;0,L734&lt;100),"Baixa",IF(AND(L734&gt;=100,L734&lt;300),"Média",IF(AND(L734&gt;=300,L734&lt;500),"Alta",IF(L734&gt;=500,"Muito Alta","Avaliar")))))</f>
        <v>Silencioso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21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12899</v>
      </c>
      <c r="K735" s="58" t="s">
        <v>1121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21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18</v>
      </c>
      <c r="G736" s="12">
        <f>VLOOKUP($A736,Chik!$1:$1048576,10,FALSE)</f>
        <v>0</v>
      </c>
      <c r="H736" s="12">
        <f>VLOOKUP($A736,zika!$1:$1048576,10,FALSE)</f>
        <v>0</v>
      </c>
      <c r="I736" s="12">
        <f>H736+F736+G736</f>
        <v>18</v>
      </c>
      <c r="J736" s="11">
        <v>89653</v>
      </c>
      <c r="K736" s="58" t="s">
        <v>1123</v>
      </c>
      <c r="L736" s="8">
        <f>I736/J736*100000</f>
        <v>20.07740956800107</v>
      </c>
      <c r="M736" s="7" t="str">
        <f>IF(L736=0,"Silencioso",IF(AND(L736&gt;0,L736&lt;100),"Baixa",IF(AND(L736&gt;=100,L736&lt;300),"Média",IF(AND(L736&gt;=300,L736&lt;500),"Alta",IF(L736&gt;=500,"Muito Alta","Avaliar")))))</f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11440</v>
      </c>
      <c r="K737" s="58" t="s">
        <v>1121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21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21</v>
      </c>
      <c r="J738" s="11">
        <v>5798</v>
      </c>
      <c r="K738" s="58" t="s">
        <v>1121</v>
      </c>
      <c r="L738" s="8">
        <f>I738/J738*100000</f>
        <v>362.19385995170745</v>
      </c>
      <c r="M738" s="7" t="str">
        <f>IF(L738=0,"Silencioso",IF(AND(L738&gt;0,L738&lt;100),"Baixa",IF(AND(L738&gt;=100,L738&lt;300),"Média",IF(AND(L738&gt;=300,L738&lt;500),"Alta",IF(L738&gt;=500,"Muito Alta","Avaliar")))))</f>
        <v>Alta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14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14</v>
      </c>
      <c r="J739" s="11">
        <v>7553</v>
      </c>
      <c r="K739" s="58" t="s">
        <v>1121</v>
      </c>
      <c r="L739" s="8">
        <f>I739/J739*100000</f>
        <v>185.35681186283597</v>
      </c>
      <c r="M739" s="7" t="str">
        <f>IF(L739=0,"Silencioso",IF(AND(L739&gt;0,L739&lt;100),"Baixa",IF(AND(L739&gt;=100,L739&lt;300),"Média",IF(AND(L739&gt;=300,L739&lt;500),"Alta",IF(L739&gt;=500,"Muito Alta","Avaliar")))))</f>
        <v>Média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1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1</v>
      </c>
      <c r="J740" s="11">
        <v>4389</v>
      </c>
      <c r="K740" s="58" t="s">
        <v>1121</v>
      </c>
      <c r="L740" s="8">
        <f>I740/J740*100000</f>
        <v>22.784233310549098</v>
      </c>
      <c r="M740" s="7" t="str">
        <f>IF(L740=0,"Silencioso",IF(AND(L740&gt;0,L740&lt;100),"Baixa",IF(AND(L740&gt;=100,L740&lt;300),"Média",IF(AND(L740&gt;=300,L740&lt;500),"Alta",IF(L740&gt;=500,"Muito Alta","Avaliar")))))</f>
        <v>Baixa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1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1</v>
      </c>
      <c r="J741" s="11">
        <v>23524</v>
      </c>
      <c r="K741" s="58" t="s">
        <v>1121</v>
      </c>
      <c r="L741" s="8">
        <f>I741/J741*100000</f>
        <v>4.2509777248767211</v>
      </c>
      <c r="M741" s="7" t="str">
        <f>IF(L741=0,"Silencioso",IF(AND(L741&gt;0,L741&lt;100),"Baixa",IF(AND(L741&gt;=100,L741&lt;300),"Média",IF(AND(L741&gt;=300,L741&lt;500),"Alta",IF(L741&gt;=500,"Muito Alta","Avaliar")))))</f>
        <v>Baixa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2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2</v>
      </c>
      <c r="J742" s="11">
        <v>15781</v>
      </c>
      <c r="K742" s="58" t="s">
        <v>1121</v>
      </c>
      <c r="L742" s="8">
        <f>I742/J742*100000</f>
        <v>12.673468094544072</v>
      </c>
      <c r="M742" s="7" t="str">
        <f>IF(L742=0,"Silencioso",IF(AND(L742&gt;0,L742&lt;100),"Baixa",IF(AND(L742&gt;=100,L742&lt;300),"Média",IF(AND(L742&gt;=300,L742&lt;500),"Alta",IF(L742&gt;=500,"Muito Alta","Avaliar")))))</f>
        <v>Baixa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10</v>
      </c>
      <c r="G743" s="12">
        <f>VLOOKUP($A743,Chik!$1:$1048576,10,FALSE)</f>
        <v>2</v>
      </c>
      <c r="H743" s="12">
        <f>VLOOKUP($A743,zika!$1:$1048576,10,FALSE)</f>
        <v>0</v>
      </c>
      <c r="I743" s="12">
        <f>H743+F743+G743</f>
        <v>12</v>
      </c>
      <c r="J743" s="11">
        <v>26272</v>
      </c>
      <c r="K743" s="58" t="s">
        <v>1122</v>
      </c>
      <c r="L743" s="8">
        <f>I743/J743*100000</f>
        <v>45.676004872107185</v>
      </c>
      <c r="M743" s="7" t="str">
        <f>IF(L743=0,"Silencioso",IF(AND(L743&gt;0,L743&lt;100),"Baixa",IF(AND(L743&gt;=100,L743&lt;300),"Média",IF(AND(L743&gt;=300,L743&lt;500),"Alta",IF(L743&gt;=500,"Muito Alta","Avaliar")))))</f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7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7</v>
      </c>
      <c r="J744" s="11">
        <v>30989</v>
      </c>
      <c r="K744" s="58" t="s">
        <v>1122</v>
      </c>
      <c r="L744" s="8">
        <f>I744/J744*100000</f>
        <v>22.588660492432798</v>
      </c>
      <c r="M744" s="7" t="str">
        <f>IF(L744=0,"Silencioso",IF(AND(L744&gt;0,L744&lt;100),"Baixa",IF(AND(L744&gt;=100,L744&lt;300),"Média",IF(AND(L744&gt;=300,L744&lt;500),"Alta",IF(L744&gt;=500,"Muito Alta","Avaliar")))))</f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0</v>
      </c>
      <c r="J745" s="11">
        <v>7371</v>
      </c>
      <c r="K745" s="58" t="s">
        <v>1121</v>
      </c>
      <c r="L745" s="8">
        <f>I745/J745*100000</f>
        <v>0</v>
      </c>
      <c r="M745" s="7" t="str">
        <f>IF(L745=0,"Silencioso",IF(AND(L745&gt;0,L745&lt;100),"Baixa",IF(AND(L745&gt;=100,L745&lt;300),"Média",IF(AND(L745&gt;=300,L745&lt;500),"Alta",IF(L745&gt;=500,"Muito Alta","Avaliar")))))</f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22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22</v>
      </c>
      <c r="J746" s="11">
        <v>23385</v>
      </c>
      <c r="K746" s="58" t="s">
        <v>1121</v>
      </c>
      <c r="L746" s="8">
        <f>I746/J746*100000</f>
        <v>94.077400042762449</v>
      </c>
      <c r="M746" s="7" t="str">
        <f>IF(L746=0,"Silencioso",IF(AND(L746&gt;0,L746&lt;100),"Baixa",IF(AND(L746&gt;=100,L746&lt;300),"Média",IF(AND(L746&gt;=300,L746&lt;500),"Alta",IF(L746&gt;=500,"Muito Alta","Avaliar")))))</f>
        <v>Baixa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3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3</v>
      </c>
      <c r="J747" s="11">
        <v>4255</v>
      </c>
      <c r="K747" s="58" t="s">
        <v>1121</v>
      </c>
      <c r="L747" s="8">
        <f>I747/J747*100000</f>
        <v>70.50528789659225</v>
      </c>
      <c r="M747" s="7" t="str">
        <f>IF(L747=0,"Silencioso",IF(AND(L747&gt;0,L747&lt;100),"Baixa",IF(AND(L747&gt;=100,L747&lt;300),"Média",IF(AND(L747&gt;=300,L747&lt;500),"Alta",IF(L747&gt;=500,"Muito Alta","Avaliar")))))</f>
        <v>Baixa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2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2</v>
      </c>
      <c r="J748" s="11">
        <v>4927</v>
      </c>
      <c r="K748" s="58" t="s">
        <v>1121</v>
      </c>
      <c r="L748" s="8">
        <f>I748/J748*100000</f>
        <v>40.592652729855892</v>
      </c>
      <c r="M748" s="7" t="str">
        <f>IF(L748=0,"Silencioso",IF(AND(L748&gt;0,L748&lt;100),"Baixa",IF(AND(L748&gt;=100,L748&lt;300),"Média",IF(AND(L748&gt;=300,L748&lt;500),"Alta",IF(L748&gt;=500,"Muito Alta","Avaliar")))))</f>
        <v>Baixa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1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1</v>
      </c>
      <c r="J749" s="11">
        <v>4183</v>
      </c>
      <c r="K749" s="58" t="s">
        <v>1121</v>
      </c>
      <c r="L749" s="8">
        <f>I749/J749*100000</f>
        <v>23.90628735357399</v>
      </c>
      <c r="M749" s="7" t="str">
        <f>IF(L749=0,"Silencioso",IF(AND(L749&gt;0,L749&lt;100),"Baixa",IF(AND(L749&gt;=100,L749&lt;300),"Média",IF(AND(L749&gt;=300,L749&lt;500),"Alta",IF(L749&gt;=500,"Muito Alta","Avaliar")))))</f>
        <v>Baixa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22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22</v>
      </c>
      <c r="J750" s="11">
        <v>3865</v>
      </c>
      <c r="K750" s="58" t="s">
        <v>1121</v>
      </c>
      <c r="L750" s="8">
        <f>I750/J750*100000</f>
        <v>569.21086675291076</v>
      </c>
      <c r="M750" s="7" t="str">
        <f>IF(L750=0,"Silencioso",IF(AND(L750&gt;0,L750&lt;100),"Baixa",IF(AND(L750&gt;=100,L750&lt;300),"Média",IF(AND(L750&gt;=300,L750&lt;500),"Alta",IF(L750&gt;=500,"Muito Alta","Avaliar")))))</f>
        <v>Muito Alta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11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11</v>
      </c>
      <c r="J751" s="11">
        <v>5454</v>
      </c>
      <c r="K751" s="58" t="s">
        <v>1121</v>
      </c>
      <c r="L751" s="8">
        <f>I751/J751*100000</f>
        <v>201.6868353502017</v>
      </c>
      <c r="M751" s="7" t="str">
        <f>IF(L751=0,"Silencioso",IF(AND(L751&gt;0,L751&lt;100),"Baixa",IF(AND(L751&gt;=100,L751&lt;300),"Média",IF(AND(L751&gt;=300,L751&lt;500),"Alta",IF(L751&gt;=500,"Muito Alta","Avaliar")))))</f>
        <v>Média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10"/>
      <c r="T751" s="10"/>
      <c r="U751" s="10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0</v>
      </c>
      <c r="J752" s="11">
        <v>6477</v>
      </c>
      <c r="K752" s="58" t="s">
        <v>1121</v>
      </c>
      <c r="L752" s="8">
        <f>I752/J752*100000</f>
        <v>0</v>
      </c>
      <c r="M752" s="7" t="str">
        <f>IF(L752=0,"Silencioso",IF(AND(L752&gt;0,L752&lt;100),"Baixa",IF(AND(L752&gt;=100,L752&lt;300),"Média",IF(AND(L752&gt;=300,L752&lt;500),"Alta",IF(L752&gt;=500,"Muito Alta","Avaliar")))))</f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1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1</v>
      </c>
      <c r="J753" s="11">
        <v>2775</v>
      </c>
      <c r="K753" s="58" t="s">
        <v>1121</v>
      </c>
      <c r="L753" s="8">
        <f>I753/J753*100000</f>
        <v>36.036036036036037</v>
      </c>
      <c r="M753" s="7" t="str">
        <f>IF(L753=0,"Silencioso",IF(AND(L753&gt;0,L753&lt;100),"Baixa",IF(AND(L753&gt;=100,L753&lt;300),"Média",IF(AND(L753&gt;=300,L753&lt;500),"Alta",IF(L753&gt;=500,"Muito Alta","Avaliar")))))</f>
        <v>Baixa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51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51</v>
      </c>
      <c r="J754" s="11">
        <v>45488</v>
      </c>
      <c r="K754" s="58" t="s">
        <v>1122</v>
      </c>
      <c r="L754" s="8">
        <f>I754/J754*100000</f>
        <v>112.11748153359127</v>
      </c>
      <c r="M754" s="7" t="str">
        <f>IF(L754=0,"Silencioso",IF(AND(L754&gt;0,L754&lt;100),"Baixa",IF(AND(L754&gt;=100,L754&lt;300),"Média",IF(AND(L754&gt;=300,L754&lt;500),"Alta",IF(L754&gt;=500,"Muito Alta","Avaliar")))))</f>
        <v>Média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6933</v>
      </c>
      <c r="K755" s="58" t="s">
        <v>1121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4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4</v>
      </c>
      <c r="J756" s="11">
        <v>4709</v>
      </c>
      <c r="K756" s="58" t="s">
        <v>1121</v>
      </c>
      <c r="L756" s="8">
        <f>I756/J756*100000</f>
        <v>84.943724782331714</v>
      </c>
      <c r="M756" s="7" t="str">
        <f>IF(L756=0,"Silencioso",IF(AND(L756&gt;0,L756&lt;100),"Baixa",IF(AND(L756&gt;=100,L756&lt;300),"Média",IF(AND(L756&gt;=300,L756&lt;500),"Alta",IF(L756&gt;=500,"Muito Alta","Avaliar")))))</f>
        <v>Baixa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5291</v>
      </c>
      <c r="K757" s="58" t="s">
        <v>1121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1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1</v>
      </c>
      <c r="J758" s="11">
        <v>7858</v>
      </c>
      <c r="K758" s="58" t="s">
        <v>1121</v>
      </c>
      <c r="L758" s="8">
        <f>I758/J758*100000</f>
        <v>12.725884448969204</v>
      </c>
      <c r="M758" s="7" t="str">
        <f>IF(L758=0,"Silencioso",IF(AND(L758&gt;0,L758&lt;100),"Baixa",IF(AND(L758&gt;=100,L758&lt;300),"Média",IF(AND(L758&gt;=300,L758&lt;500),"Alta",IF(L758&gt;=500,"Muito Alta","Avaliar")))))</f>
        <v>Baixa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12139</v>
      </c>
      <c r="K759" s="58" t="s">
        <v>1121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7026</v>
      </c>
      <c r="K760" s="58" t="s">
        <v>1121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5455</v>
      </c>
      <c r="K761" s="58" t="s">
        <v>1121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2991</v>
      </c>
      <c r="K762" s="58" t="s">
        <v>1121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6479</v>
      </c>
      <c r="K763" s="58" t="s">
        <v>1121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10129</v>
      </c>
      <c r="K764" s="58" t="s">
        <v>1121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18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18</v>
      </c>
      <c r="J765" s="11">
        <v>6684</v>
      </c>
      <c r="K765" s="58" t="s">
        <v>1121</v>
      </c>
      <c r="L765" s="8">
        <f>I765/J765*100000</f>
        <v>269.29982046678634</v>
      </c>
      <c r="M765" s="7" t="str">
        <f>IF(L765=0,"Silencioso",IF(AND(L765&gt;0,L765&lt;100),"Baixa",IF(AND(L765&gt;=100,L765&lt;300),"Média",IF(AND(L765&gt;=300,L765&lt;500),"Alta",IF(L765&gt;=500,"Muito Alta","Avaliar")))))</f>
        <v>Média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61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61</v>
      </c>
      <c r="J766" s="11">
        <v>70450</v>
      </c>
      <c r="K766" s="58" t="s">
        <v>1123</v>
      </c>
      <c r="L766" s="8">
        <f>I766/J766*100000</f>
        <v>86.586231369765798</v>
      </c>
      <c r="M766" s="7" t="str">
        <f>IF(L766=0,"Silencioso",IF(AND(L766&gt;0,L766&lt;100),"Baixa",IF(AND(L766&gt;=100,L766&lt;300),"Média",IF(AND(L766&gt;=300,L766&lt;500),"Alta",IF(L766&gt;=500,"Muito Alta","Avaliar")))))</f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1520</v>
      </c>
      <c r="K767" s="58" t="s">
        <v>1121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1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1</v>
      </c>
      <c r="J768" s="11">
        <v>2231</v>
      </c>
      <c r="K768" s="58" t="s">
        <v>1121</v>
      </c>
      <c r="L768" s="8">
        <f>I768/J768*100000</f>
        <v>44.822949350067233</v>
      </c>
      <c r="M768" s="7" t="str">
        <f>IF(L768=0,"Silencioso",IF(AND(L768&gt;0,L768&lt;100),"Baixa",IF(AND(L768&gt;=100,L768&lt;300),"Média",IF(AND(L768&gt;=300,L768&lt;500),"Alta",IF(L768&gt;=500,"Muito Alta","Avaliar")))))</f>
        <v>Baixa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21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4</v>
      </c>
      <c r="G769" s="12">
        <f>VLOOKUP($A769,Chik!$1:$1048576,10,FALSE)</f>
        <v>0</v>
      </c>
      <c r="H769" s="12">
        <f>VLOOKUP($A769,zika!$1:$1048576,10,FALSE)</f>
        <v>0</v>
      </c>
      <c r="I769" s="12">
        <f>H769+F769+G769</f>
        <v>4</v>
      </c>
      <c r="J769" s="11">
        <v>10922</v>
      </c>
      <c r="K769" s="58" t="s">
        <v>1121</v>
      </c>
      <c r="L769" s="8">
        <f>I769/J769*100000</f>
        <v>36.62332906061161</v>
      </c>
      <c r="M769" s="7" t="str">
        <f>IF(L769=0,"Silencioso",IF(AND(L769&gt;0,L769&lt;100),"Baixa",IF(AND(L769&gt;=100,L769&lt;300),"Média",IF(AND(L769&gt;=300,L769&lt;500),"Alta",IF(L769&gt;=500,"Muito Alta","Avaliar")))))</f>
        <v>Baixa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21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6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6</v>
      </c>
      <c r="J770" s="11">
        <v>7042</v>
      </c>
      <c r="K770" s="58" t="s">
        <v>1121</v>
      </c>
      <c r="L770" s="8">
        <f>I770/J770*100000</f>
        <v>85.203067310423179</v>
      </c>
      <c r="M770" s="7" t="str">
        <f>IF(L770=0,"Silencioso",IF(AND(L770&gt;0,L770&lt;100),"Baixa",IF(AND(L770&gt;=100,L770&lt;300),"Média",IF(AND(L770&gt;=300,L770&lt;500),"Alta",IF(L770&gt;=500,"Muito Alta","Avaliar")))))</f>
        <v>Baixa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21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7056</v>
      </c>
      <c r="K771" s="58" t="s">
        <v>1121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21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7687</v>
      </c>
      <c r="K772" s="58" t="s">
        <v>1121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21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1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1</v>
      </c>
      <c r="J773" s="11">
        <v>6869</v>
      </c>
      <c r="K773" s="58" t="s">
        <v>1121</v>
      </c>
      <c r="L773" s="8">
        <f>I773/J773*100000</f>
        <v>14.558159848595137</v>
      </c>
      <c r="M773" s="7" t="str">
        <f>IF(L773=0,"Silencioso",IF(AND(L773&gt;0,L773&lt;100),"Baixa",IF(AND(L773&gt;=100,L773&lt;300),"Média",IF(AND(L773&gt;=300,L773&lt;500),"Alta",IF(L773&gt;=500,"Muito Alta","Avaliar")))))</f>
        <v>Baixa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21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6236</v>
      </c>
      <c r="K774" s="58" t="s">
        <v>1121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78"/>
      <c r="T774" s="78"/>
      <c r="U774" s="78"/>
    </row>
    <row r="775" spans="1:21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28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28</v>
      </c>
      <c r="J775" s="11">
        <v>32069</v>
      </c>
      <c r="K775" s="58" t="s">
        <v>1122</v>
      </c>
      <c r="L775" s="8">
        <f>I775/J775*100000</f>
        <v>87.311734073404224</v>
      </c>
      <c r="M775" s="7" t="str">
        <f>IF(L775=0,"Silencioso",IF(AND(L775&gt;0,L775&lt;100),"Baixa",IF(AND(L775&gt;=100,L775&lt;300),"Média",IF(AND(L775&gt;=300,L775&lt;500),"Alta",IF(L775&gt;=500,"Muito Alta","Avaliar")))))</f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21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2661</v>
      </c>
      <c r="K776" s="58" t="s">
        <v>1121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21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5352</v>
      </c>
      <c r="K777" s="58" t="s">
        <v>1121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21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2007</v>
      </c>
      <c r="K778" s="58" t="s">
        <v>1121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21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2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2</v>
      </c>
      <c r="J779" s="11">
        <v>7764</v>
      </c>
      <c r="K779" s="58" t="s">
        <v>1121</v>
      </c>
      <c r="L779" s="8">
        <f>I779/J779*100000</f>
        <v>25.759917568263784</v>
      </c>
      <c r="M779" s="7" t="str">
        <f>IF(L779=0,"Silencioso",IF(AND(L779&gt;0,L779&lt;100),"Baixa",IF(AND(L779&gt;=100,L779&lt;300),"Média",IF(AND(L779&gt;=300,L779&lt;500),"Alta",IF(L779&gt;=500,"Muito Alta","Avaliar")))))</f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21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1545</v>
      </c>
      <c r="K780" s="58" t="s">
        <v>1121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21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6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6</v>
      </c>
      <c r="J781" s="11">
        <v>4209</v>
      </c>
      <c r="K781" s="58" t="s">
        <v>1121</v>
      </c>
      <c r="L781" s="8">
        <f>I781/J781*100000</f>
        <v>142.55167498218105</v>
      </c>
      <c r="M781" s="7" t="str">
        <f>IF(L781=0,"Silencioso",IF(AND(L781&gt;0,L781&lt;100),"Baixa",IF(AND(L781&gt;=100,L781&lt;300),"Média",IF(AND(L781&gt;=300,L781&lt;500),"Alta",IF(L781&gt;=500,"Muito Alta","Avaliar")))))</f>
        <v>Média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21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5786</v>
      </c>
      <c r="K782" s="58" t="s">
        <v>1121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21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3527</v>
      </c>
      <c r="K783" s="58" t="s">
        <v>1121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21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10451</v>
      </c>
      <c r="K784" s="58" t="s">
        <v>1121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21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7319</v>
      </c>
      <c r="K785" s="58" t="s">
        <v>1121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21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1848</v>
      </c>
      <c r="K786" s="58" t="s">
        <v>1121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21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4293</v>
      </c>
      <c r="K787" s="58" t="s">
        <v>1121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78"/>
      <c r="T787" s="78"/>
      <c r="U787" s="78"/>
    </row>
    <row r="788" spans="1:21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786</v>
      </c>
      <c r="K788" s="58" t="s">
        <v>1121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21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2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2</v>
      </c>
      <c r="J789" s="11">
        <v>11493</v>
      </c>
      <c r="K789" s="58" t="s">
        <v>1121</v>
      </c>
      <c r="L789" s="8">
        <f>I789/J789*100000</f>
        <v>17.401896806751935</v>
      </c>
      <c r="M789" s="7" t="str">
        <f>IF(L789=0,"Silencioso",IF(AND(L789&gt;0,L789&lt;100),"Baixa",IF(AND(L789&gt;=100,L789&lt;300),"Média",IF(AND(L789&gt;=300,L789&lt;500),"Alta",IF(L789&gt;=500,"Muito Alta","Avaliar")))))</f>
        <v>Baixa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21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13</v>
      </c>
      <c r="G790" s="12">
        <f>VLOOKUP($A790,Chik!$1:$1048576,10,FALSE)</f>
        <v>0</v>
      </c>
      <c r="H790" s="12">
        <f>VLOOKUP($A790,zika!$1:$1048576,10,FALSE)</f>
        <v>0</v>
      </c>
      <c r="I790" s="12">
        <f>H790+F790+G790</f>
        <v>13</v>
      </c>
      <c r="J790" s="11">
        <v>8685</v>
      </c>
      <c r="K790" s="58" t="s">
        <v>1121</v>
      </c>
      <c r="L790" s="8">
        <f>I790/J790*100000</f>
        <v>149.68336211859528</v>
      </c>
      <c r="M790" s="7" t="str">
        <f>IF(L790=0,"Silencioso",IF(AND(L790&gt;0,L790&lt;100),"Baixa",IF(AND(L790&gt;=100,L790&lt;300),"Média",IF(AND(L790&gt;=300,L790&lt;500),"Alta",IF(L790&gt;=500,"Muito Alta","Avaliar")))))</f>
        <v>Média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21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3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3</v>
      </c>
      <c r="J791" s="11">
        <v>7670</v>
      </c>
      <c r="K791" s="58" t="s">
        <v>1121</v>
      </c>
      <c r="L791" s="8">
        <f>I791/J791*100000</f>
        <v>39.113428943937414</v>
      </c>
      <c r="M791" s="7" t="str">
        <f>IF(L791=0,"Silencioso",IF(AND(L791&gt;0,L791&lt;100),"Baixa",IF(AND(L791&gt;=100,L791&lt;300),"Média",IF(AND(L791&gt;=300,L791&lt;500),"Alta",IF(L791&gt;=500,"Muito Alta","Avaliar")))))</f>
        <v>Baixa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21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0</v>
      </c>
      <c r="J792" s="11">
        <v>4752</v>
      </c>
      <c r="K792" s="58" t="s">
        <v>1121</v>
      </c>
      <c r="L792" s="8">
        <f>I792/J792*100000</f>
        <v>0</v>
      </c>
      <c r="M792" s="7" t="str">
        <f>IF(L792=0,"Silencioso",IF(AND(L792&gt;0,L792&lt;100),"Baixa",IF(AND(L792&gt;=100,L792&lt;300),"Média",IF(AND(L792&gt;=300,L792&lt;500),"Alta",IF(L792&gt;=500,"Muito Alta","Avaliar")))))</f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21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1970</v>
      </c>
      <c r="K793" s="58" t="s">
        <v>1121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21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7</v>
      </c>
      <c r="G794" s="12">
        <f>VLOOKUP($A794,Chik!$1:$1048576,10,FALSE)</f>
        <v>0</v>
      </c>
      <c r="H794" s="12">
        <f>VLOOKUP($A794,zika!$1:$1048576,10,FALSE)</f>
        <v>0</v>
      </c>
      <c r="I794" s="12">
        <f>H794+F794+G794</f>
        <v>7</v>
      </c>
      <c r="J794" s="11">
        <v>20993</v>
      </c>
      <c r="K794" s="58" t="s">
        <v>1121</v>
      </c>
      <c r="L794" s="8">
        <f>I794/J794*100000</f>
        <v>33.344448149383126</v>
      </c>
      <c r="M794" s="7" t="str">
        <f>IF(L794=0,"Silencioso",IF(AND(L794&gt;0,L794&lt;100),"Baixa",IF(AND(L794&gt;=100,L794&lt;300),"Média",IF(AND(L794&gt;=300,L794&lt;500),"Alta",IF(L794&gt;=500,"Muito Alta","Avaliar")))))</f>
        <v>Baixa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21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141</v>
      </c>
      <c r="G795" s="12">
        <f>VLOOKUP($A795,Chik!$1:$1048576,10,FALSE)</f>
        <v>0</v>
      </c>
      <c r="H795" s="12">
        <f>VLOOKUP($A795,zika!$1:$1048576,10,FALSE)</f>
        <v>0</v>
      </c>
      <c r="I795" s="12">
        <f>H795+F795+G795</f>
        <v>141</v>
      </c>
      <c r="J795" s="11">
        <v>237286</v>
      </c>
      <c r="K795" s="58" t="s">
        <v>1124</v>
      </c>
      <c r="L795" s="8">
        <f>I795/J795*100000</f>
        <v>59.42196336909889</v>
      </c>
      <c r="M795" s="7" t="str">
        <f>IF(L795=0,"Silencioso",IF(AND(L795&gt;0,L795&lt;100),"Baixa",IF(AND(L795&gt;=100,L795&lt;300),"Média",IF(AND(L795&gt;=300,L795&lt;500),"Alta",IF(L795&gt;=500,"Muito Alta","Avaliar")))))</f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21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2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2</v>
      </c>
      <c r="J796" s="11">
        <v>12134</v>
      </c>
      <c r="K796" s="58" t="s">
        <v>1121</v>
      </c>
      <c r="L796" s="8">
        <f>I796/J796*100000</f>
        <v>16.482610845557936</v>
      </c>
      <c r="M796" s="7" t="str">
        <f>IF(L796=0,"Silencioso",IF(AND(L796&gt;0,L796&lt;100),"Baixa",IF(AND(L796&gt;=100,L796&lt;300),"Média",IF(AND(L796&gt;=300,L796&lt;500),"Alta",IF(L796&gt;=500,"Muito Alta","Avaliar")))))</f>
        <v>Baixa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21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1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1</v>
      </c>
      <c r="J797" s="11">
        <v>2258</v>
      </c>
      <c r="K797" s="58" t="s">
        <v>1121</v>
      </c>
      <c r="L797" s="8">
        <f>I797/J797*100000</f>
        <v>44.286979627989375</v>
      </c>
      <c r="M797" s="7" t="str">
        <f>IF(L797=0,"Silencioso",IF(AND(L797&gt;0,L797&lt;100),"Baixa",IF(AND(L797&gt;=100,L797&lt;300),"Média",IF(AND(L797&gt;=300,L797&lt;500),"Alta",IF(L797&gt;=500,"Muito Alta","Avaliar")))))</f>
        <v>Baixa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21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6227</v>
      </c>
      <c r="K798" s="58" t="s">
        <v>1121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21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2612</v>
      </c>
      <c r="K799" s="58" t="s">
        <v>1121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21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2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2</v>
      </c>
      <c r="J800" s="11">
        <v>19528</v>
      </c>
      <c r="K800" s="58" t="s">
        <v>1121</v>
      </c>
      <c r="L800" s="8">
        <f>I800/J800*100000</f>
        <v>10.24170421958214</v>
      </c>
      <c r="M800" s="7" t="str">
        <f>IF(L800=0,"Silencioso",IF(AND(L800&gt;0,L800&lt;100),"Baixa",IF(AND(L800&gt;=100,L800&lt;300),"Média",IF(AND(L800&gt;=300,L800&lt;500),"Alta",IF(L800&gt;=500,"Muito Alta","Avaliar")))))</f>
        <v>Baixa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0</v>
      </c>
      <c r="J801" s="11">
        <v>5594</v>
      </c>
      <c r="K801" s="58" t="s">
        <v>1121</v>
      </c>
      <c r="L801" s="8">
        <f>I801/J801*100000</f>
        <v>0</v>
      </c>
      <c r="M801" s="7" t="str">
        <f>IF(L801=0,"Silencioso",IF(AND(L801&gt;0,L801&lt;100),"Baixa",IF(AND(L801&gt;=100,L801&lt;300),"Média",IF(AND(L801&gt;=300,L801&lt;500),"Alta",IF(L801&gt;=500,"Muito Alta","Avaliar")))))</f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6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6</v>
      </c>
      <c r="J802" s="11">
        <v>6112</v>
      </c>
      <c r="K802" s="58" t="s">
        <v>1121</v>
      </c>
      <c r="L802" s="8">
        <f>I802/J802*100000</f>
        <v>98.167539267015698</v>
      </c>
      <c r="M802" s="7" t="str">
        <f>IF(L802=0,"Silencioso",IF(AND(L802&gt;0,L802&lt;100),"Baixa",IF(AND(L802&gt;=100,L802&lt;300),"Média",IF(AND(L802&gt;=300,L802&lt;500),"Alta",IF(L802&gt;=500,"Muito Alta","Avaliar")))))</f>
        <v>Baixa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5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5</v>
      </c>
      <c r="J803" s="11">
        <v>3792</v>
      </c>
      <c r="K803" s="58" t="s">
        <v>1121</v>
      </c>
      <c r="L803" s="8">
        <f>I803/J803*100000</f>
        <v>131.85654008438817</v>
      </c>
      <c r="M803" s="7" t="str">
        <f>IF(L803=0,"Silencioso",IF(AND(L803&gt;0,L803&lt;100),"Baixa",IF(AND(L803&gt;=100,L803&lt;300),"Média",IF(AND(L803&gt;=300,L803&lt;500),"Alta",IF(L803&gt;=500,"Muito Alta","Avaliar")))))</f>
        <v>Média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6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6</v>
      </c>
      <c r="J804" s="11">
        <v>33858</v>
      </c>
      <c r="K804" s="58" t="s">
        <v>1122</v>
      </c>
      <c r="L804" s="8">
        <f>I804/J804*100000</f>
        <v>17.721070352649299</v>
      </c>
      <c r="M804" s="7" t="str">
        <f>IF(L804=0,"Silencioso",IF(AND(L804&gt;0,L804&lt;100),"Baixa",IF(AND(L804&gt;=100,L804&lt;300),"Média",IF(AND(L804&gt;=300,L804&lt;500),"Alta",IF(L804&gt;=500,"Muito Alta","Avaliar")))))</f>
        <v>Baixa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5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5</v>
      </c>
      <c r="J805" s="11">
        <v>3119</v>
      </c>
      <c r="K805" s="58" t="s">
        <v>1121</v>
      </c>
      <c r="L805" s="8">
        <f>I805/J805*100000</f>
        <v>160.3077909586406</v>
      </c>
      <c r="M805" s="7" t="str">
        <f>IF(L805=0,"Silencioso",IF(AND(L805&gt;0,L805&lt;100),"Baixa",IF(AND(L805&gt;=100,L805&lt;300),"Média",IF(AND(L805&gt;=300,L805&lt;500),"Alta",IF(L805&gt;=500,"Muito Alta","Avaliar")))))</f>
        <v>Média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78"/>
      <c r="T805" s="78"/>
      <c r="U805" s="7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4711</v>
      </c>
      <c r="K806" s="58" t="s">
        <v>1121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1879</v>
      </c>
      <c r="K807" s="58" t="s">
        <v>1121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5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5</v>
      </c>
      <c r="J808" s="11">
        <v>4055</v>
      </c>
      <c r="K808" s="58" t="s">
        <v>1121</v>
      </c>
      <c r="L808" s="8">
        <f>I808/J808*100000</f>
        <v>123.30456226880395</v>
      </c>
      <c r="M808" s="7" t="str">
        <f>IF(L808=0,"Silencioso",IF(AND(L808&gt;0,L808&lt;100),"Baixa",IF(AND(L808&gt;=100,L808&lt;300),"Média",IF(AND(L808&gt;=300,L808&lt;500),"Alta",IF(L808&gt;=500,"Muito Alta","Avaliar")))))</f>
        <v>Média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0</v>
      </c>
      <c r="J809" s="11">
        <v>14350</v>
      </c>
      <c r="K809" s="58" t="s">
        <v>1121</v>
      </c>
      <c r="L809" s="8">
        <f>I809/J809*100000</f>
        <v>0</v>
      </c>
      <c r="M809" s="7" t="str">
        <f>IF(L809=0,"Silencioso",IF(AND(L809&gt;0,L809&lt;100),"Baixa",IF(AND(L809&gt;=100,L809&lt;300),"Média",IF(AND(L809&gt;=300,L809&lt;500),"Alta",IF(L809&gt;=500,"Muito Alta","Avaliar")))))</f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11650</v>
      </c>
      <c r="K810" s="58" t="s">
        <v>1121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260</v>
      </c>
      <c r="G811" s="12">
        <f>VLOOKUP($A811,Chik!$1:$1048576,10,FALSE)</f>
        <v>6</v>
      </c>
      <c r="H811" s="12">
        <f>VLOOKUP($A811,zika!$1:$1048576,10,FALSE)</f>
        <v>3</v>
      </c>
      <c r="I811" s="12">
        <f>H811+F811+G811</f>
        <v>269</v>
      </c>
      <c r="J811" s="11">
        <v>140235</v>
      </c>
      <c r="K811" s="58" t="s">
        <v>1124</v>
      </c>
      <c r="L811" s="8">
        <f>I811/J811*100000</f>
        <v>191.8208721075338</v>
      </c>
      <c r="M811" s="7" t="str">
        <f>IF(L811=0,"Silencioso",IF(AND(L811&gt;0,L811&lt;100),"Baixa",IF(AND(L811&gt;=100,L811&lt;300),"Média",IF(AND(L811&gt;=300,L811&lt;500),"Alta",IF(L811&gt;=500,"Muito Alta","Avaliar")))))</f>
        <v>Média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101</v>
      </c>
      <c r="G812" s="12">
        <f>VLOOKUP($A812,Chik!$1:$1048576,10,FALSE)</f>
        <v>2</v>
      </c>
      <c r="H812" s="12">
        <f>VLOOKUP($A812,zika!$1:$1048576,10,FALSE)</f>
        <v>0</v>
      </c>
      <c r="I812" s="12">
        <f>H812+F812+G812</f>
        <v>103</v>
      </c>
      <c r="J812" s="11">
        <v>89090</v>
      </c>
      <c r="K812" s="58" t="s">
        <v>1123</v>
      </c>
      <c r="L812" s="8">
        <f>I812/J812*100000</f>
        <v>115.61342462678192</v>
      </c>
      <c r="M812" s="7" t="str">
        <f>IF(L812=0,"Silencioso",IF(AND(L812&gt;0,L812&lt;100),"Baixa",IF(AND(L812&gt;=100,L812&lt;300),"Média",IF(AND(L812&gt;=300,L812&lt;500),"Alta",IF(L812&gt;=500,"Muito Alta","Avaliar")))))</f>
        <v>Média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0</v>
      </c>
      <c r="J813" s="11">
        <v>7886</v>
      </c>
      <c r="K813" s="58" t="s">
        <v>1121</v>
      </c>
      <c r="L813" s="8">
        <f>I813/J813*100000</f>
        <v>0</v>
      </c>
      <c r="M813" s="7" t="str">
        <f>IF(L813=0,"Silencioso",IF(AND(L813&gt;0,L813&lt;100),"Baixa",IF(AND(L813&gt;=100,L813&lt;300),"Média",IF(AND(L813&gt;=300,L813&lt;500),"Alta",IF(L813&gt;=500,"Muito Alta","Avaliar")))))</f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27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27</v>
      </c>
      <c r="J814" s="11">
        <v>6539</v>
      </c>
      <c r="K814" s="58" t="s">
        <v>1121</v>
      </c>
      <c r="L814" s="8">
        <f>I814/J814*100000</f>
        <v>412.90717235051227</v>
      </c>
      <c r="M814" s="7" t="str">
        <f>IF(L814=0,"Silencioso",IF(AND(L814&gt;0,L814&lt;100),"Baixa",IF(AND(L814&gt;=100,L814&lt;300),"Média",IF(AND(L814&gt;=300,L814&lt;500),"Alta",IF(L814&gt;=500,"Muito Alta","Avaliar")))))</f>
        <v>Alta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0</v>
      </c>
      <c r="G815" s="12">
        <f>VLOOKUP($A815,Chik!$1:$1048576,10,FALSE)</f>
        <v>0</v>
      </c>
      <c r="H815" s="12">
        <f>VLOOKUP($A815,zika!$1:$1048576,10,FALSE)</f>
        <v>0</v>
      </c>
      <c r="I815" s="12">
        <f>H815+F815+G815</f>
        <v>0</v>
      </c>
      <c r="J815" s="11">
        <v>16602</v>
      </c>
      <c r="K815" s="58" t="s">
        <v>1121</v>
      </c>
      <c r="L815" s="8">
        <f>I815/J815*100000</f>
        <v>0</v>
      </c>
      <c r="M815" s="7" t="str">
        <f>IF(L815=0,"Silencioso",IF(AND(L815&gt;0,L815&lt;100),"Baixa",IF(AND(L815&gt;=100,L815&lt;300),"Média",IF(AND(L815&gt;=300,L815&lt;500),"Alta",IF(L815&gt;=500,"Muito Alta","Avaliar")))))</f>
        <v>Silencioso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4093</v>
      </c>
      <c r="K816" s="58" t="s">
        <v>1121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6217</v>
      </c>
      <c r="K817" s="58" t="s">
        <v>1121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8201</v>
      </c>
      <c r="K818" s="58" t="s">
        <v>1121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6</v>
      </c>
      <c r="G819" s="12">
        <f>VLOOKUP($A819,Chik!$1:$1048576,10,FALSE)</f>
        <v>0</v>
      </c>
      <c r="H819" s="12">
        <f>VLOOKUP($A819,zika!$1:$1048576,10,FALSE)</f>
        <v>0</v>
      </c>
      <c r="I819" s="12">
        <f>H819+F819+G819</f>
        <v>6</v>
      </c>
      <c r="J819" s="11">
        <v>78913</v>
      </c>
      <c r="K819" s="58" t="s">
        <v>1123</v>
      </c>
      <c r="L819" s="8">
        <f>I819/J819*100000</f>
        <v>7.6033099742754677</v>
      </c>
      <c r="M819" s="7" t="str">
        <f>IF(L819=0,"Silencioso",IF(AND(L819&gt;0,L819&lt;100),"Baixa",IF(AND(L819&gt;=100,L819&lt;300),"Média",IF(AND(L819&gt;=300,L819&lt;500),"Alta",IF(L819&gt;=500,"Muito Alta","Avaliar")))))</f>
        <v>Baixa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3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3</v>
      </c>
      <c r="J820" s="11">
        <v>31984</v>
      </c>
      <c r="K820" s="58" t="s">
        <v>1122</v>
      </c>
      <c r="L820" s="8">
        <f>I820/J820*100000</f>
        <v>9.3796898449224617</v>
      </c>
      <c r="M820" s="7" t="str">
        <f>IF(L820=0,"Silencioso",IF(AND(L820&gt;0,L820&lt;100),"Baixa",IF(AND(L820&gt;=100,L820&lt;300),"Média",IF(AND(L820&gt;=300,L820&lt;500),"Alta",IF(L820&gt;=500,"Muito Alta","Avaliar")))))</f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78"/>
      <c r="T820" s="78"/>
      <c r="U820" s="7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5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5</v>
      </c>
      <c r="J821" s="11">
        <v>56546</v>
      </c>
      <c r="K821" s="58" t="s">
        <v>1122</v>
      </c>
      <c r="L821" s="8">
        <f>I821/J821*100000</f>
        <v>8.8423584338414738</v>
      </c>
      <c r="M821" s="7" t="str">
        <f>IF(L821=0,"Silencioso",IF(AND(L821&gt;0,L821&lt;100),"Baixa",IF(AND(L821&gt;=100,L821&lt;300),"Média",IF(AND(L821&gt;=300,L821&lt;500),"Alta",IF(L821&gt;=500,"Muito Alta","Avaliar")))))</f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18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18</v>
      </c>
      <c r="J822" s="11">
        <v>6698</v>
      </c>
      <c r="K822" s="58" t="s">
        <v>1121</v>
      </c>
      <c r="L822" s="8">
        <f>I822/J822*100000</f>
        <v>268.73693639892502</v>
      </c>
      <c r="M822" s="7" t="str">
        <f>IF(L822=0,"Silencioso",IF(AND(L822&gt;0,L822&lt;100),"Baixa",IF(AND(L822&gt;=100,L822&lt;300),"Média",IF(AND(L822&gt;=300,L822&lt;500),"Alta",IF(L822&gt;=500,"Muito Alta","Avaliar")))))</f>
        <v>Média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3</v>
      </c>
      <c r="G823" s="12">
        <f>VLOOKUP($A823,Chik!$1:$1048576,10,FALSE)</f>
        <v>0</v>
      </c>
      <c r="H823" s="12">
        <f>VLOOKUP($A823,zika!$1:$1048576,10,FALSE)</f>
        <v>0</v>
      </c>
      <c r="I823" s="12">
        <f>H823+F823+G823</f>
        <v>3</v>
      </c>
      <c r="J823" s="11">
        <v>25253</v>
      </c>
      <c r="K823" s="58" t="s">
        <v>1122</v>
      </c>
      <c r="L823" s="8">
        <f>I823/J823*100000</f>
        <v>11.879776660198788</v>
      </c>
      <c r="M823" s="7" t="str">
        <f>IF(L823=0,"Silencioso",IF(AND(L823&gt;0,L823&lt;100),"Baixa",IF(AND(L823&gt;=100,L823&lt;300),"Média",IF(AND(L823&gt;=300,L823&lt;500),"Alta",IF(L823&gt;=500,"Muito Alta","Avaliar")))))</f>
        <v>Baixa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38</v>
      </c>
      <c r="G824" s="12">
        <f>VLOOKUP($A824,Chik!$1:$1048576,10,FALSE)</f>
        <v>0</v>
      </c>
      <c r="H824" s="12">
        <f>VLOOKUP($A824,zika!$1:$1048576,10,FALSE)</f>
        <v>0</v>
      </c>
      <c r="I824" s="12">
        <f>H824+F824+G824</f>
        <v>38</v>
      </c>
      <c r="J824" s="11">
        <v>19797</v>
      </c>
      <c r="K824" s="58" t="s">
        <v>1121</v>
      </c>
      <c r="L824" s="8">
        <f>I824/J824*100000</f>
        <v>191.94827499116028</v>
      </c>
      <c r="M824" s="7" t="str">
        <f>IF(L824=0,"Silencioso",IF(AND(L824&gt;0,L824&lt;100),"Baixa",IF(AND(L824&gt;=100,L824&lt;300),"Média",IF(AND(L824&gt;=300,L824&lt;500),"Alta",IF(L824&gt;=500,"Muito Alta","Avaliar")))))</f>
        <v>Média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5008</v>
      </c>
      <c r="K825" s="58" t="s">
        <v>1121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277</v>
      </c>
      <c r="G826" s="12">
        <f>VLOOKUP($A826,Chik!$1:$1048576,10,FALSE)</f>
        <v>6</v>
      </c>
      <c r="H826" s="12">
        <f>VLOOKUP($A826,zika!$1:$1048576,10,FALSE)</f>
        <v>10</v>
      </c>
      <c r="I826" s="12">
        <f>H826+F826+G826</f>
        <v>293</v>
      </c>
      <c r="J826" s="11">
        <v>114265</v>
      </c>
      <c r="K826" s="58" t="s">
        <v>1124</v>
      </c>
      <c r="L826" s="8">
        <f>I826/J826*100000</f>
        <v>256.42147639259616</v>
      </c>
      <c r="M826" s="7" t="str">
        <f>IF(L826=0,"Silencioso",IF(AND(L826&gt;0,L826&lt;100),"Baixa",IF(AND(L826&gt;=100,L826&lt;300),"Média",IF(AND(L826&gt;=300,L826&lt;500),"Alta",IF(L826&gt;=500,"Muito Alta","Avaliar")))))</f>
        <v>Média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1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1</v>
      </c>
      <c r="J827" s="11">
        <v>12466</v>
      </c>
      <c r="K827" s="58" t="s">
        <v>1121</v>
      </c>
      <c r="L827" s="8">
        <f>I827/J827*100000</f>
        <v>8.0218193486282683</v>
      </c>
      <c r="M827" s="7" t="str">
        <f>IF(L827=0,"Silencioso",IF(AND(L827&gt;0,L827&lt;100),"Baixa",IF(AND(L827&gt;=100,L827&lt;300),"Média",IF(AND(L827&gt;=300,L827&lt;500),"Alta",IF(L827&gt;=500,"Muito Alta","Avaliar")))))</f>
        <v>Baixa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39</v>
      </c>
      <c r="G828" s="12">
        <f>VLOOKUP($A828,Chik!$1:$1048576,10,FALSE)</f>
        <v>0</v>
      </c>
      <c r="H828" s="12">
        <f>VLOOKUP($A828,zika!$1:$1048576,10,FALSE)</f>
        <v>0</v>
      </c>
      <c r="I828" s="12">
        <f>H828+F828+G828</f>
        <v>39</v>
      </c>
      <c r="J828" s="11">
        <v>12449</v>
      </c>
      <c r="K828" s="58" t="s">
        <v>1121</v>
      </c>
      <c r="L828" s="8">
        <f>I828/J828*100000</f>
        <v>313.27817495381157</v>
      </c>
      <c r="M828" s="7" t="str">
        <f>IF(L828=0,"Silencioso",IF(AND(L828&gt;0,L828&lt;100),"Baixa",IF(AND(L828&gt;=100,L828&lt;300),"Média",IF(AND(L828&gt;=300,L828&lt;500),"Alta",IF(L828&gt;=500,"Muito Alta","Avaliar")))))</f>
        <v>Alta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361</v>
      </c>
      <c r="G829" s="12">
        <f>VLOOKUP($A829,Chik!$1:$1048576,10,FALSE)</f>
        <v>2</v>
      </c>
      <c r="H829" s="12">
        <f>VLOOKUP($A829,zika!$1:$1048576,10,FALSE)</f>
        <v>0</v>
      </c>
      <c r="I829" s="12">
        <f>H829+F829+G829</f>
        <v>363</v>
      </c>
      <c r="J829" s="11">
        <v>330361</v>
      </c>
      <c r="K829" s="58" t="s">
        <v>1124</v>
      </c>
      <c r="L829" s="8">
        <f>I829/J829*100000</f>
        <v>109.87979816019445</v>
      </c>
      <c r="M829" s="7" t="str">
        <f>IF(L829=0,"Silencioso",IF(AND(L829&gt;0,L829&lt;100),"Baixa",IF(AND(L829&gt;=100,L829&lt;300),"Média",IF(AND(L829&gt;=300,L829&lt;500),"Alta",IF(L829&gt;=500,"Muito Alta","Avaliar")))))</f>
        <v>Média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159</v>
      </c>
      <c r="G830" s="12">
        <f>VLOOKUP($A830,Chik!$1:$1048576,10,FALSE)</f>
        <v>1</v>
      </c>
      <c r="H830" s="12">
        <f>VLOOKUP($A830,zika!$1:$1048576,10,FALSE)</f>
        <v>0</v>
      </c>
      <c r="I830" s="12">
        <f>H830+F830+G830</f>
        <v>160</v>
      </c>
      <c r="J830" s="11">
        <v>683247</v>
      </c>
      <c r="K830" s="58" t="s">
        <v>1125</v>
      </c>
      <c r="L830" s="8">
        <f>I830/J830*100000</f>
        <v>23.417592759280321</v>
      </c>
      <c r="M830" s="7" t="str">
        <f>IF(L830=0,"Silencioso",IF(AND(L830&gt;0,L830&lt;100),"Baixa",IF(AND(L830&gt;=100,L830&lt;300),"Média",IF(AND(L830&gt;=300,L830&lt;500),"Alta",IF(L830&gt;=500,"Muito Alta","Avaliar")))))</f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0</v>
      </c>
      <c r="J831" s="11">
        <v>2626</v>
      </c>
      <c r="K831" s="58" t="s">
        <v>1121</v>
      </c>
      <c r="L831" s="8">
        <f>I831/J831*100000</f>
        <v>0</v>
      </c>
      <c r="M831" s="7" t="str">
        <f>IF(L831=0,"Silencioso",IF(AND(L831&gt;0,L831&lt;100),"Baixa",IF(AND(L831&gt;=100,L831&lt;300),"Média",IF(AND(L831&gt;=300,L831&lt;500),"Alta",IF(L831&gt;=500,"Muito Alta","Avaliar")))))</f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350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350</v>
      </c>
      <c r="J832" s="11">
        <v>83808</v>
      </c>
      <c r="K832" s="58" t="s">
        <v>1123</v>
      </c>
      <c r="L832" s="8">
        <f>I832/J832*100000</f>
        <v>417.6212294768996</v>
      </c>
      <c r="M832" s="7" t="str">
        <f>IF(L832=0,"Silencioso",IF(AND(L832&gt;0,L832&lt;100),"Baixa",IF(AND(L832&gt;=100,L832&lt;300),"Média",IF(AND(L832&gt;=300,L832&lt;500),"Alta",IF(L832&gt;=500,"Muito Alta","Avaliar")))))</f>
        <v>Alta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21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2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2</v>
      </c>
      <c r="J833" s="11">
        <v>4325</v>
      </c>
      <c r="K833" s="58" t="s">
        <v>1121</v>
      </c>
      <c r="L833" s="8">
        <f>I833/J833*100000</f>
        <v>46.24277456647399</v>
      </c>
      <c r="M833" s="7" t="str">
        <f>IF(L833=0,"Silencioso",IF(AND(L833&gt;0,L833&lt;100),"Baixa",IF(AND(L833&gt;=100,L833&lt;300),"Média",IF(AND(L833&gt;=300,L833&lt;500),"Alta",IF(L833&gt;=500,"Muito Alta","Avaliar")))))</f>
        <v>Baixa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21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0</v>
      </c>
      <c r="J834" s="11">
        <v>3267</v>
      </c>
      <c r="K834" s="58" t="s">
        <v>1121</v>
      </c>
      <c r="L834" s="8">
        <f>I834/J834*100000</f>
        <v>0</v>
      </c>
      <c r="M834" s="7" t="str">
        <f>IF(L834=0,"Silencioso",IF(AND(L834&gt;0,L834&lt;100),"Baixa",IF(AND(L834&gt;=100,L834&lt;300),"Média",IF(AND(L834&gt;=300,L834&lt;500),"Alta",IF(L834&gt;=500,"Muito Alta","Avaliar")))))</f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21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10371</v>
      </c>
      <c r="K835" s="58" t="s">
        <v>1121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21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2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2</v>
      </c>
      <c r="J836" s="11">
        <v>16547</v>
      </c>
      <c r="K836" s="58" t="s">
        <v>1121</v>
      </c>
      <c r="L836" s="8">
        <f>I836/J836*100000</f>
        <v>12.086783102677222</v>
      </c>
      <c r="M836" s="7" t="str">
        <f>IF(L836=0,"Silencioso",IF(AND(L836&gt;0,L836&lt;100),"Baixa",IF(AND(L836&gt;=100,L836&lt;300),"Média",IF(AND(L836&gt;=300,L836&lt;500),"Alta",IF(L836&gt;=500,"Muito Alta","Avaliar")))))</f>
        <v>Baixa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78"/>
      <c r="T836" s="78"/>
      <c r="U836" s="78"/>
    </row>
    <row r="837" spans="1:21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16</v>
      </c>
      <c r="G837" s="12">
        <f>VLOOKUP($A837,Chik!$1:$1048576,10,FALSE)</f>
        <v>2</v>
      </c>
      <c r="H837" s="12">
        <f>VLOOKUP($A837,zika!$1:$1048576,10,FALSE)</f>
        <v>0</v>
      </c>
      <c r="I837" s="12">
        <f>H837+F837+G837</f>
        <v>18</v>
      </c>
      <c r="J837" s="11">
        <v>6491</v>
      </c>
      <c r="K837" s="58" t="s">
        <v>1121</v>
      </c>
      <c r="L837" s="8">
        <f>I837/J837*100000</f>
        <v>277.30704051763979</v>
      </c>
      <c r="M837" s="7" t="str">
        <f>IF(L837=0,"Silencioso",IF(AND(L837&gt;0,L837&lt;100),"Baixa",IF(AND(L837&gt;=100,L837&lt;300),"Média",IF(AND(L837&gt;=300,L837&lt;500),"Alta",IF(L837&gt;=500,"Muito Alta","Avaliar")))))</f>
        <v>Média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21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2158</v>
      </c>
      <c r="K838" s="58" t="s">
        <v>1121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21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4987</v>
      </c>
      <c r="K839" s="58" t="s">
        <v>1121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21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11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11</v>
      </c>
      <c r="J840" s="11">
        <v>134477</v>
      </c>
      <c r="K840" s="58" t="s">
        <v>1124</v>
      </c>
      <c r="L840" s="8">
        <f>I840/J840*100000</f>
        <v>8.1798374443213344</v>
      </c>
      <c r="M840" s="7" t="str">
        <f>IF(L840=0,"Silencioso",IF(AND(L840&gt;0,L840&lt;100),"Baixa",IF(AND(L840&gt;=100,L840&lt;300),"Média",IF(AND(L840&gt;=300,L840&lt;500),"Alta",IF(L840&gt;=500,"Muito Alta","Avaliar")))))</f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21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0</v>
      </c>
      <c r="J841" s="11">
        <v>7071</v>
      </c>
      <c r="K841" s="58" t="s">
        <v>1121</v>
      </c>
      <c r="L841" s="8">
        <f>I841/J841*100000</f>
        <v>0</v>
      </c>
      <c r="M841" s="7" t="str">
        <f>IF(L841=0,"Silencioso",IF(AND(L841&gt;0,L841&lt;100),"Baixa",IF(AND(L841&gt;=100,L841&lt;300),"Média",IF(AND(L841&gt;=300,L841&lt;500),"Alta",IF(L841&gt;=500,"Muito Alta","Avaliar")))))</f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21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16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16</v>
      </c>
      <c r="J842" s="11">
        <v>39173</v>
      </c>
      <c r="K842" s="58" t="s">
        <v>1122</v>
      </c>
      <c r="L842" s="8">
        <f>I842/J842*100000</f>
        <v>40.844459193832485</v>
      </c>
      <c r="M842" s="7" t="str">
        <f>IF(L842=0,"Silencioso",IF(AND(L842&gt;0,L842&lt;100),"Baixa",IF(AND(L842&gt;=100,L842&lt;300),"Média",IF(AND(L842&gt;=300,L842&lt;500),"Alta",IF(L842&gt;=500,"Muito Alta","Avaliar")))))</f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78"/>
      <c r="T842" s="78"/>
      <c r="U842" s="78"/>
    </row>
    <row r="843" spans="1:21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0</v>
      </c>
      <c r="G843" s="12">
        <f>VLOOKUP($A843,Chik!$1:$1048576,10,FALSE)</f>
        <v>1</v>
      </c>
      <c r="H843" s="12">
        <f>VLOOKUP($A843,zika!$1:$1048576,10,FALSE)</f>
        <v>0</v>
      </c>
      <c r="I843" s="12">
        <f>H843+F843+G843</f>
        <v>1</v>
      </c>
      <c r="J843" s="11">
        <v>19335</v>
      </c>
      <c r="K843" s="58" t="s">
        <v>1121</v>
      </c>
      <c r="L843" s="8">
        <f>I843/J843*100000</f>
        <v>5.1719679337988103</v>
      </c>
      <c r="M843" s="7" t="str">
        <f>IF(L843=0,"Silencioso",IF(AND(L843&gt;0,L843&lt;100),"Baixa",IF(AND(L843&gt;=100,L843&lt;300),"Média",IF(AND(L843&gt;=300,L843&lt;500),"Alta",IF(L843&gt;=500,"Muito Alta","Avaliar")))))</f>
        <v>Baixa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21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12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12</v>
      </c>
      <c r="J844" s="11">
        <v>20537</v>
      </c>
      <c r="K844" s="58" t="s">
        <v>1121</v>
      </c>
      <c r="L844" s="8">
        <f>I844/J844*100000</f>
        <v>58.431124312216973</v>
      </c>
      <c r="M844" s="7" t="str">
        <f>IF(L844=0,"Silencioso",IF(AND(L844&gt;0,L844&lt;100),"Baixa",IF(AND(L844&gt;=100,L844&lt;300),"Média",IF(AND(L844&gt;=300,L844&lt;500),"Alta",IF(L844&gt;=500,"Muito Alta","Avaliar")))))</f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21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0</v>
      </c>
      <c r="J845" s="11">
        <v>9265</v>
      </c>
      <c r="K845" s="58" t="s">
        <v>1121</v>
      </c>
      <c r="L845" s="8">
        <f>I845/J845*100000</f>
        <v>0</v>
      </c>
      <c r="M845" s="7" t="str">
        <f>IF(L845=0,"Silencioso",IF(AND(L845&gt;0,L845&lt;100),"Baixa",IF(AND(L845&gt;=100,L845&lt;300),"Média",IF(AND(L845&gt;=300,L845&lt;500),"Alta",IF(L845&gt;=500,"Muito Alta","Avaliar")))))</f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21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5712</v>
      </c>
      <c r="K846" s="58" t="s">
        <v>1121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21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5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5</v>
      </c>
      <c r="J847" s="11">
        <v>3951</v>
      </c>
      <c r="K847" s="58" t="s">
        <v>1121</v>
      </c>
      <c r="L847" s="8">
        <f>I847/J847*100000</f>
        <v>126.55024044545685</v>
      </c>
      <c r="M847" s="7" t="str">
        <f>IF(L847=0,"Silencioso",IF(AND(L847&gt;0,L847&lt;100),"Baixa",IF(AND(L847&gt;=100,L847&lt;300),"Média",IF(AND(L847&gt;=300,L847&lt;500),"Alta",IF(L847&gt;=500,"Muito Alta","Avaliar")))))</f>
        <v>Média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21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4832</v>
      </c>
      <c r="K848" s="58" t="s">
        <v>1121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19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19</v>
      </c>
      <c r="J849" s="11">
        <v>125376</v>
      </c>
      <c r="K849" s="58" t="s">
        <v>1124</v>
      </c>
      <c r="L849" s="8">
        <f>I849/J849*100000</f>
        <v>15.154415518121489</v>
      </c>
      <c r="M849" s="7" t="str">
        <f>IF(L849=0,"Silencioso",IF(AND(L849&gt;0,L849&lt;100),"Baixa",IF(AND(L849&gt;=100,L849&lt;300),"Média",IF(AND(L849&gt;=300,L849&lt;500),"Alta",IF(L849&gt;=500,"Muito Alta","Avaliar")))))</f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8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8</v>
      </c>
      <c r="J850" s="11">
        <v>78286</v>
      </c>
      <c r="K850" s="58" t="s">
        <v>1123</v>
      </c>
      <c r="L850" s="8">
        <f>I850/J850*100000</f>
        <v>10.218940806785376</v>
      </c>
      <c r="M850" s="7" t="str">
        <f>IF(L850=0,"Silencioso",IF(AND(L850&gt;0,L850&lt;100),"Baixa",IF(AND(L850&gt;=100,L850&lt;300),"Média",IF(AND(L850&gt;=300,L850&lt;500),"Alta",IF(L850&gt;=500,"Muito Alta","Avaliar")))))</f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3629</v>
      </c>
      <c r="K851" s="58" t="s">
        <v>1121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22</v>
      </c>
      <c r="G852" s="12">
        <f>VLOOKUP($A852,Chik!$1:$1048576,10,FALSE)</f>
        <v>1</v>
      </c>
      <c r="H852" s="12">
        <f>VLOOKUP($A852,zika!$1:$1048576,10,FALSE)</f>
        <v>0</v>
      </c>
      <c r="I852" s="12">
        <f>H852+F852+G852</f>
        <v>23</v>
      </c>
      <c r="J852" s="11">
        <v>13764</v>
      </c>
      <c r="K852" s="58" t="s">
        <v>1121</v>
      </c>
      <c r="L852" s="8">
        <f>I852/J852*100000</f>
        <v>167.10258645742516</v>
      </c>
      <c r="M852" s="7" t="str">
        <f>IF(L852=0,"Silencioso",IF(AND(L852&gt;0,L852&lt;100),"Baixa",IF(AND(L852&gt;=100,L852&lt;300),"Média",IF(AND(L852&gt;=300,L852&lt;500),"Alta",IF(L852&gt;=500,"Muito Alta","Avaliar")))))</f>
        <v>Média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1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1</v>
      </c>
      <c r="J853" s="11">
        <v>8685</v>
      </c>
      <c r="K853" s="58" t="s">
        <v>1121</v>
      </c>
      <c r="L853" s="8">
        <f>I853/J853*100000</f>
        <v>11.514104778353483</v>
      </c>
      <c r="M853" s="7" t="str">
        <f>IF(L853=0,"Silencioso",IF(AND(L853&gt;0,L853&lt;100),"Baixa",IF(AND(L853&gt;=100,L853&lt;300),"Média",IF(AND(L853&gt;=300,L853&lt;500),"Alta",IF(L853&gt;=500,"Muito Alta","Avaliar")))))</f>
        <v>Baixa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0</v>
      </c>
      <c r="J854" s="11">
        <v>10537</v>
      </c>
      <c r="K854" s="58" t="s">
        <v>1121</v>
      </c>
      <c r="L854" s="8">
        <f>I854/J854*100000</f>
        <v>0</v>
      </c>
      <c r="M854" s="7" t="str">
        <f>IF(L854=0,"Silencioso",IF(AND(L854&gt;0,L854&lt;100),"Baixa",IF(AND(L854&gt;=100,L854&lt;300),"Média",IF(AND(L854&gt;=300,L854&lt;500),"Alta",IF(L854&gt;=500,"Muito Alta","Avaliar")))))</f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15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15</v>
      </c>
      <c r="J855" s="11">
        <v>5420</v>
      </c>
      <c r="K855" s="58" t="s">
        <v>1121</v>
      </c>
      <c r="L855" s="8">
        <f>I855/J855*100000</f>
        <v>276.75276752767525</v>
      </c>
      <c r="M855" s="7" t="str">
        <f>IF(L855=0,"Silencioso",IF(AND(L855&gt;0,L855&lt;100),"Baixa",IF(AND(L855&gt;=100,L855&lt;300),"Média",IF(AND(L855&gt;=300,L855&lt;500),"Alta",IF(L855&gt;=500,"Muito Alta","Avaliar")))))</f>
        <v>Média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188</v>
      </c>
      <c r="G856" s="12">
        <f>VLOOKUP($A856,Chik!$1:$1048576,10,FALSE)</f>
        <v>0</v>
      </c>
      <c r="H856" s="12">
        <f>VLOOKUP($A856,zika!$1:$1048576,10,FALSE)</f>
        <v>1</v>
      </c>
      <c r="I856" s="12">
        <f>H856+F856+G856</f>
        <v>189</v>
      </c>
      <c r="J856" s="11">
        <v>42149</v>
      </c>
      <c r="K856" s="58" t="s">
        <v>1122</v>
      </c>
      <c r="L856" s="8">
        <f>I856/J856*100000</f>
        <v>448.4092149279935</v>
      </c>
      <c r="M856" s="7" t="str">
        <f>IF(L856=0,"Silencioso",IF(AND(L856&gt;0,L856&lt;100),"Baixa",IF(AND(L856&gt;=100,L856&lt;300),"Média",IF(AND(L856&gt;=300,L856&lt;500),"Alta",IF(L856&gt;=500,"Muito Alta","Avaliar")))))</f>
        <v>Alta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0</v>
      </c>
      <c r="G857" s="12">
        <f>VLOOKUP($A857,Chik!$1:$1048576,10,FALSE)</f>
        <v>1</v>
      </c>
      <c r="H857" s="12">
        <f>VLOOKUP($A857,zika!$1:$1048576,10,FALSE)</f>
        <v>0</v>
      </c>
      <c r="I857" s="12">
        <f>H857+F857+G857</f>
        <v>1</v>
      </c>
      <c r="J857" s="11">
        <v>5243</v>
      </c>
      <c r="K857" s="58" t="s">
        <v>1121</v>
      </c>
      <c r="L857" s="8">
        <f>I857/J857*100000</f>
        <v>19.073049780659929</v>
      </c>
      <c r="M857" s="7" t="str">
        <f>IF(L857=0,"Silencioso",IF(AND(L857&gt;0,L857&lt;100),"Baixa",IF(AND(L857&gt;=100,L857&lt;300),"Média",IF(AND(L857&gt;=300,L857&lt;500),"Alta",IF(L857&gt;=500,"Muito Alta","Avaliar")))))</f>
        <v>Baixa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1121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14865</v>
      </c>
      <c r="G859" s="15">
        <f>SUM(G6:G858)</f>
        <v>256</v>
      </c>
      <c r="H859" s="15">
        <f>SUM(H6:H858)</f>
        <v>76</v>
      </c>
      <c r="I859" s="15"/>
      <c r="J859" s="15"/>
      <c r="K859" s="15"/>
      <c r="L859" s="12"/>
      <c r="M859" s="12"/>
      <c r="N859" s="12"/>
      <c r="O859" s="12"/>
      <c r="P859" s="12"/>
    </row>
  </sheetData>
  <autoFilter ref="A5:U859">
    <sortState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workbookViewId="0">
      <selection sqref="A1:G27"/>
    </sheetView>
  </sheetViews>
  <sheetFormatPr defaultRowHeight="12.75" x14ac:dyDescent="0.2"/>
  <cols>
    <col min="1" max="1" width="20.85546875" style="97" bestFit="1" customWidth="1"/>
    <col min="2" max="2" width="23" style="97" bestFit="1" customWidth="1"/>
    <col min="3" max="3" width="7.5703125" style="98" bestFit="1" customWidth="1"/>
    <col min="4" max="4" width="4.85546875" style="98" bestFit="1" customWidth="1"/>
    <col min="5" max="5" width="4.42578125" style="98" bestFit="1" customWidth="1"/>
    <col min="6" max="6" width="12" style="99" customWidth="1"/>
    <col min="7" max="7" width="10.28515625" style="167" bestFit="1" customWidth="1"/>
    <col min="8" max="16384" width="9.140625" style="97"/>
  </cols>
  <sheetData>
    <row r="1" spans="1:7" x14ac:dyDescent="0.2">
      <c r="A1" s="143" t="s">
        <v>2</v>
      </c>
      <c r="B1" s="146" t="s">
        <v>872</v>
      </c>
      <c r="C1" s="146" t="s">
        <v>867</v>
      </c>
      <c r="D1" s="146" t="s">
        <v>868</v>
      </c>
      <c r="E1" s="146" t="s">
        <v>1126</v>
      </c>
      <c r="F1" s="137" t="s">
        <v>4</v>
      </c>
      <c r="G1" s="161" t="s">
        <v>5</v>
      </c>
    </row>
    <row r="2" spans="1:7" x14ac:dyDescent="0.2">
      <c r="A2" s="144"/>
      <c r="B2" s="138"/>
      <c r="C2" s="138"/>
      <c r="D2" s="138"/>
      <c r="E2" s="138"/>
      <c r="F2" s="138"/>
      <c r="G2" s="162"/>
    </row>
    <row r="3" spans="1:7" x14ac:dyDescent="0.2">
      <c r="A3" s="145"/>
      <c r="B3" s="139"/>
      <c r="C3" s="139"/>
      <c r="D3" s="139"/>
      <c r="E3" s="139"/>
      <c r="F3" s="139"/>
      <c r="G3" s="163"/>
    </row>
    <row r="4" spans="1:7" ht="15" customHeight="1" x14ac:dyDescent="0.2">
      <c r="A4" s="100" t="s">
        <v>30</v>
      </c>
      <c r="B4" s="101" t="s">
        <v>404</v>
      </c>
      <c r="C4" s="102">
        <v>374</v>
      </c>
      <c r="D4" s="102">
        <v>0</v>
      </c>
      <c r="E4" s="102">
        <v>0</v>
      </c>
      <c r="F4" s="103">
        <v>1772.8479332574896</v>
      </c>
      <c r="G4" s="164" t="s">
        <v>1127</v>
      </c>
    </row>
    <row r="5" spans="1:7" ht="15" customHeight="1" x14ac:dyDescent="0.2">
      <c r="A5" s="108" t="s">
        <v>142</v>
      </c>
      <c r="B5" s="109" t="s">
        <v>387</v>
      </c>
      <c r="C5" s="110">
        <v>71</v>
      </c>
      <c r="D5" s="110">
        <v>0</v>
      </c>
      <c r="E5" s="110">
        <v>0</v>
      </c>
      <c r="F5" s="111">
        <v>1683.6613706426369</v>
      </c>
      <c r="G5" s="165" t="s">
        <v>1127</v>
      </c>
    </row>
    <row r="6" spans="1:7" ht="15" customHeight="1" x14ac:dyDescent="0.2">
      <c r="A6" s="104" t="s">
        <v>14</v>
      </c>
      <c r="B6" s="105" t="s">
        <v>49</v>
      </c>
      <c r="C6" s="106">
        <v>99</v>
      </c>
      <c r="D6" s="106">
        <v>0</v>
      </c>
      <c r="E6" s="106">
        <v>0</v>
      </c>
      <c r="F6" s="107">
        <v>1188.0475219008761</v>
      </c>
      <c r="G6" s="165" t="s">
        <v>1127</v>
      </c>
    </row>
    <row r="7" spans="1:7" ht="15" customHeight="1" x14ac:dyDescent="0.2">
      <c r="A7" s="108" t="s">
        <v>22</v>
      </c>
      <c r="B7" s="109" t="s">
        <v>728</v>
      </c>
      <c r="C7" s="110">
        <v>46</v>
      </c>
      <c r="D7" s="110">
        <v>0</v>
      </c>
      <c r="E7" s="110">
        <v>0</v>
      </c>
      <c r="F7" s="111">
        <v>1145.703611457036</v>
      </c>
      <c r="G7" s="165" t="s">
        <v>1127</v>
      </c>
    </row>
    <row r="8" spans="1:7" ht="15" customHeight="1" x14ac:dyDescent="0.2">
      <c r="A8" s="104" t="s">
        <v>22</v>
      </c>
      <c r="B8" s="105" t="s">
        <v>44</v>
      </c>
      <c r="C8" s="106">
        <v>4</v>
      </c>
      <c r="D8" s="106">
        <v>68</v>
      </c>
      <c r="E8" s="106">
        <v>0</v>
      </c>
      <c r="F8" s="107">
        <v>971.52880852786393</v>
      </c>
      <c r="G8" s="165" t="s">
        <v>1127</v>
      </c>
    </row>
    <row r="9" spans="1:7" ht="15" customHeight="1" x14ac:dyDescent="0.2">
      <c r="A9" s="108" t="s">
        <v>22</v>
      </c>
      <c r="B9" s="109" t="s">
        <v>584</v>
      </c>
      <c r="C9" s="110">
        <v>45</v>
      </c>
      <c r="D9" s="110">
        <v>0</v>
      </c>
      <c r="E9" s="110">
        <v>0</v>
      </c>
      <c r="F9" s="111">
        <v>928.02639719529805</v>
      </c>
      <c r="G9" s="165" t="s">
        <v>1127</v>
      </c>
    </row>
    <row r="10" spans="1:7" ht="15" customHeight="1" x14ac:dyDescent="0.2">
      <c r="A10" s="104" t="s">
        <v>45</v>
      </c>
      <c r="B10" s="105" t="s">
        <v>200</v>
      </c>
      <c r="C10" s="106">
        <v>159</v>
      </c>
      <c r="D10" s="106">
        <v>0</v>
      </c>
      <c r="E10" s="106">
        <v>0</v>
      </c>
      <c r="F10" s="107">
        <v>896.33012007441221</v>
      </c>
      <c r="G10" s="165" t="s">
        <v>1127</v>
      </c>
    </row>
    <row r="11" spans="1:7" ht="15" customHeight="1" x14ac:dyDescent="0.2">
      <c r="A11" s="108" t="s">
        <v>45</v>
      </c>
      <c r="B11" s="109" t="s">
        <v>631</v>
      </c>
      <c r="C11" s="110">
        <v>70</v>
      </c>
      <c r="D11" s="110">
        <v>0</v>
      </c>
      <c r="E11" s="110">
        <v>2</v>
      </c>
      <c r="F11" s="111">
        <v>833.14047674149504</v>
      </c>
      <c r="G11" s="165" t="s">
        <v>1127</v>
      </c>
    </row>
    <row r="12" spans="1:7" ht="15" customHeight="1" x14ac:dyDescent="0.2">
      <c r="A12" s="104" t="s">
        <v>26</v>
      </c>
      <c r="B12" s="105" t="s">
        <v>322</v>
      </c>
      <c r="C12" s="106">
        <v>554</v>
      </c>
      <c r="D12" s="106">
        <v>0</v>
      </c>
      <c r="E12" s="106">
        <v>0</v>
      </c>
      <c r="F12" s="107">
        <v>820.25466390287238</v>
      </c>
      <c r="G12" s="165" t="s">
        <v>1127</v>
      </c>
    </row>
    <row r="13" spans="1:7" ht="15" customHeight="1" x14ac:dyDescent="0.2">
      <c r="A13" s="108" t="s">
        <v>26</v>
      </c>
      <c r="B13" s="109" t="s">
        <v>598</v>
      </c>
      <c r="C13" s="110">
        <v>86</v>
      </c>
      <c r="D13" s="110">
        <v>1</v>
      </c>
      <c r="E13" s="110">
        <v>0</v>
      </c>
      <c r="F13" s="111">
        <v>773.40208018490534</v>
      </c>
      <c r="G13" s="165" t="s">
        <v>1127</v>
      </c>
    </row>
    <row r="14" spans="1:7" ht="15" customHeight="1" x14ac:dyDescent="0.2">
      <c r="A14" s="104" t="s">
        <v>26</v>
      </c>
      <c r="B14" s="105" t="s">
        <v>713</v>
      </c>
      <c r="C14" s="106">
        <v>202</v>
      </c>
      <c r="D14" s="106">
        <v>0</v>
      </c>
      <c r="E14" s="106">
        <v>7</v>
      </c>
      <c r="F14" s="107">
        <v>744.99180152562917</v>
      </c>
      <c r="G14" s="165" t="s">
        <v>1127</v>
      </c>
    </row>
    <row r="15" spans="1:7" ht="15" customHeight="1" x14ac:dyDescent="0.2">
      <c r="A15" s="108" t="s">
        <v>24</v>
      </c>
      <c r="B15" s="109" t="s">
        <v>405</v>
      </c>
      <c r="C15" s="110">
        <v>106</v>
      </c>
      <c r="D15" s="110">
        <v>1</v>
      </c>
      <c r="E15" s="110">
        <v>0</v>
      </c>
      <c r="F15" s="111">
        <v>708.51542842007677</v>
      </c>
      <c r="G15" s="165" t="s">
        <v>1127</v>
      </c>
    </row>
    <row r="16" spans="1:7" ht="15" customHeight="1" x14ac:dyDescent="0.2">
      <c r="A16" s="104" t="s">
        <v>40</v>
      </c>
      <c r="B16" s="105" t="s">
        <v>574</v>
      </c>
      <c r="C16" s="106">
        <v>148</v>
      </c>
      <c r="D16" s="106">
        <v>0</v>
      </c>
      <c r="E16" s="106">
        <v>0</v>
      </c>
      <c r="F16" s="107">
        <v>691.00756373144088</v>
      </c>
      <c r="G16" s="165" t="s">
        <v>1127</v>
      </c>
    </row>
    <row r="17" spans="1:7" ht="15" customHeight="1" x14ac:dyDescent="0.2">
      <c r="A17" s="108" t="s">
        <v>80</v>
      </c>
      <c r="B17" s="109" t="s">
        <v>284</v>
      </c>
      <c r="C17" s="110">
        <v>25</v>
      </c>
      <c r="D17" s="110">
        <v>0</v>
      </c>
      <c r="E17" s="110">
        <v>0</v>
      </c>
      <c r="F17" s="111">
        <v>675.85834009191672</v>
      </c>
      <c r="G17" s="165" t="s">
        <v>1127</v>
      </c>
    </row>
    <row r="18" spans="1:7" ht="15" customHeight="1" x14ac:dyDescent="0.2">
      <c r="A18" s="104" t="s">
        <v>26</v>
      </c>
      <c r="B18" s="105" t="s">
        <v>188</v>
      </c>
      <c r="C18" s="106">
        <v>76</v>
      </c>
      <c r="D18" s="106">
        <v>0</v>
      </c>
      <c r="E18" s="106">
        <v>0</v>
      </c>
      <c r="F18" s="107">
        <v>664.39374071160069</v>
      </c>
      <c r="G18" s="165" t="s">
        <v>1127</v>
      </c>
    </row>
    <row r="19" spans="1:7" ht="15" customHeight="1" x14ac:dyDescent="0.2">
      <c r="A19" s="108" t="s">
        <v>22</v>
      </c>
      <c r="B19" s="109" t="s">
        <v>208</v>
      </c>
      <c r="C19" s="110">
        <v>37</v>
      </c>
      <c r="D19" s="110">
        <v>1</v>
      </c>
      <c r="E19" s="110">
        <v>4</v>
      </c>
      <c r="F19" s="111">
        <v>598.54638734501918</v>
      </c>
      <c r="G19" s="165" t="s">
        <v>1127</v>
      </c>
    </row>
    <row r="20" spans="1:7" ht="15" customHeight="1" x14ac:dyDescent="0.2">
      <c r="A20" s="104" t="s">
        <v>40</v>
      </c>
      <c r="B20" s="105" t="s">
        <v>40</v>
      </c>
      <c r="C20" s="106">
        <v>459</v>
      </c>
      <c r="D20" s="106">
        <v>0</v>
      </c>
      <c r="E20" s="106">
        <v>1</v>
      </c>
      <c r="F20" s="107">
        <v>578.75467092764313</v>
      </c>
      <c r="G20" s="165" t="s">
        <v>1127</v>
      </c>
    </row>
    <row r="21" spans="1:7" ht="15" customHeight="1" x14ac:dyDescent="0.2">
      <c r="A21" s="108" t="s">
        <v>142</v>
      </c>
      <c r="B21" s="109" t="s">
        <v>209</v>
      </c>
      <c r="C21" s="110">
        <v>60</v>
      </c>
      <c r="D21" s="110">
        <v>0</v>
      </c>
      <c r="E21" s="110">
        <v>0</v>
      </c>
      <c r="F21" s="111">
        <v>575.5395683453238</v>
      </c>
      <c r="G21" s="165" t="s">
        <v>1127</v>
      </c>
    </row>
    <row r="22" spans="1:7" ht="15" customHeight="1" x14ac:dyDescent="0.2">
      <c r="A22" s="104" t="s">
        <v>28</v>
      </c>
      <c r="B22" s="105" t="s">
        <v>755</v>
      </c>
      <c r="C22" s="106">
        <v>22</v>
      </c>
      <c r="D22" s="106">
        <v>0</v>
      </c>
      <c r="E22" s="106">
        <v>0</v>
      </c>
      <c r="F22" s="107">
        <v>569.21086675291076</v>
      </c>
      <c r="G22" s="165" t="s">
        <v>1127</v>
      </c>
    </row>
    <row r="23" spans="1:7" ht="15" customHeight="1" x14ac:dyDescent="0.2">
      <c r="A23" s="108" t="s">
        <v>135</v>
      </c>
      <c r="B23" s="109" t="s">
        <v>683</v>
      </c>
      <c r="C23" s="110">
        <v>22</v>
      </c>
      <c r="D23" s="110">
        <v>0</v>
      </c>
      <c r="E23" s="110">
        <v>0</v>
      </c>
      <c r="F23" s="111">
        <v>569.06363166063113</v>
      </c>
      <c r="G23" s="165" t="s">
        <v>1127</v>
      </c>
    </row>
    <row r="24" spans="1:7" x14ac:dyDescent="0.2">
      <c r="A24" s="104" t="s">
        <v>22</v>
      </c>
      <c r="B24" s="105" t="s">
        <v>644</v>
      </c>
      <c r="C24" s="106">
        <v>78</v>
      </c>
      <c r="D24" s="106">
        <v>9</v>
      </c>
      <c r="E24" s="106">
        <v>9</v>
      </c>
      <c r="F24" s="107">
        <v>551.78756178871129</v>
      </c>
      <c r="G24" s="165" t="s">
        <v>1127</v>
      </c>
    </row>
    <row r="25" spans="1:7" x14ac:dyDescent="0.2">
      <c r="A25" s="108" t="s">
        <v>11</v>
      </c>
      <c r="B25" s="109" t="s">
        <v>172</v>
      </c>
      <c r="C25" s="110">
        <v>52</v>
      </c>
      <c r="D25" s="110">
        <v>0</v>
      </c>
      <c r="E25" s="110">
        <v>0</v>
      </c>
      <c r="F25" s="111">
        <v>537.24558322140717</v>
      </c>
      <c r="G25" s="165" t="s">
        <v>1127</v>
      </c>
    </row>
    <row r="26" spans="1:7" x14ac:dyDescent="0.2">
      <c r="A26" s="104" t="s">
        <v>28</v>
      </c>
      <c r="B26" s="105" t="s">
        <v>564</v>
      </c>
      <c r="C26" s="106">
        <v>103</v>
      </c>
      <c r="D26" s="106">
        <v>0</v>
      </c>
      <c r="E26" s="106">
        <v>0</v>
      </c>
      <c r="F26" s="107">
        <v>513.66447237183331</v>
      </c>
      <c r="G26" s="165" t="s">
        <v>1127</v>
      </c>
    </row>
    <row r="27" spans="1:7" x14ac:dyDescent="0.2">
      <c r="A27" s="114" t="s">
        <v>14</v>
      </c>
      <c r="B27" s="115" t="s">
        <v>14</v>
      </c>
      <c r="C27" s="116">
        <v>115</v>
      </c>
      <c r="D27" s="116">
        <v>1</v>
      </c>
      <c r="E27" s="116">
        <v>0</v>
      </c>
      <c r="F27" s="117">
        <v>513.09271054493991</v>
      </c>
      <c r="G27" s="166" t="s">
        <v>1127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opLeftCell="A14" workbookViewId="0">
      <selection activeCell="R31" sqref="R31"/>
    </sheetView>
  </sheetViews>
  <sheetFormatPr defaultRowHeight="12" x14ac:dyDescent="0.2"/>
  <cols>
    <col min="1" max="1" width="20.85546875" style="79" bestFit="1" customWidth="1"/>
    <col min="2" max="2" width="22" style="79" bestFit="1" customWidth="1"/>
    <col min="3" max="3" width="7.85546875" style="80" bestFit="1" customWidth="1"/>
    <col min="4" max="4" width="4.85546875" style="80" bestFit="1" customWidth="1"/>
    <col min="5" max="5" width="4.5703125" style="80" bestFit="1" customWidth="1"/>
    <col min="6" max="6" width="9.5703125" style="81" customWidth="1"/>
    <col min="7" max="7" width="10" style="80" bestFit="1" customWidth="1"/>
    <col min="8" max="16384" width="9.140625" style="79"/>
  </cols>
  <sheetData>
    <row r="1" spans="1:14" x14ac:dyDescent="0.2">
      <c r="A1" s="143" t="s">
        <v>2</v>
      </c>
      <c r="B1" s="146" t="s">
        <v>872</v>
      </c>
      <c r="C1" s="146" t="s">
        <v>867</v>
      </c>
      <c r="D1" s="146" t="s">
        <v>868</v>
      </c>
      <c r="E1" s="146" t="s">
        <v>1126</v>
      </c>
      <c r="F1" s="137" t="s">
        <v>4</v>
      </c>
      <c r="G1" s="140" t="s">
        <v>5</v>
      </c>
    </row>
    <row r="2" spans="1:14" x14ac:dyDescent="0.2">
      <c r="A2" s="144"/>
      <c r="B2" s="138"/>
      <c r="C2" s="138"/>
      <c r="D2" s="138"/>
      <c r="E2" s="138"/>
      <c r="F2" s="147"/>
      <c r="G2" s="141"/>
    </row>
    <row r="3" spans="1:14" x14ac:dyDescent="0.2">
      <c r="A3" s="145"/>
      <c r="B3" s="139"/>
      <c r="C3" s="139"/>
      <c r="D3" s="139"/>
      <c r="E3" s="139"/>
      <c r="F3" s="148"/>
      <c r="G3" s="142"/>
    </row>
    <row r="4" spans="1:14" ht="15" customHeight="1" x14ac:dyDescent="0.2">
      <c r="A4" s="100" t="s">
        <v>45</v>
      </c>
      <c r="B4" s="101" t="s">
        <v>736</v>
      </c>
      <c r="C4" s="102">
        <v>36</v>
      </c>
      <c r="D4" s="102">
        <v>0</v>
      </c>
      <c r="E4" s="102">
        <v>0</v>
      </c>
      <c r="F4" s="103">
        <v>486.0267314702308</v>
      </c>
      <c r="G4" s="112" t="s">
        <v>10</v>
      </c>
    </row>
    <row r="5" spans="1:14" ht="15" customHeight="1" x14ac:dyDescent="0.2">
      <c r="A5" s="108" t="s">
        <v>80</v>
      </c>
      <c r="B5" s="109" t="s">
        <v>213</v>
      </c>
      <c r="C5" s="110">
        <v>64</v>
      </c>
      <c r="D5" s="110">
        <v>0</v>
      </c>
      <c r="E5" s="110">
        <v>0</v>
      </c>
      <c r="F5" s="111">
        <v>477.71889228931855</v>
      </c>
      <c r="G5" s="113" t="s">
        <v>10</v>
      </c>
    </row>
    <row r="6" spans="1:14" ht="15" customHeight="1" x14ac:dyDescent="0.2">
      <c r="A6" s="104" t="s">
        <v>53</v>
      </c>
      <c r="B6" s="105" t="s">
        <v>212</v>
      </c>
      <c r="C6" s="106">
        <v>73</v>
      </c>
      <c r="D6" s="106">
        <v>0</v>
      </c>
      <c r="E6" s="106">
        <v>0</v>
      </c>
      <c r="F6" s="107">
        <v>475.01301405517961</v>
      </c>
      <c r="G6" s="113" t="s">
        <v>10</v>
      </c>
    </row>
    <row r="7" spans="1:14" ht="15" customHeight="1" x14ac:dyDescent="0.2">
      <c r="A7" s="108" t="s">
        <v>62</v>
      </c>
      <c r="B7" s="109" t="s">
        <v>853</v>
      </c>
      <c r="C7" s="110">
        <v>188</v>
      </c>
      <c r="D7" s="110">
        <v>0</v>
      </c>
      <c r="E7" s="110">
        <v>1</v>
      </c>
      <c r="F7" s="111">
        <v>448.4092149279935</v>
      </c>
      <c r="G7" s="113" t="s">
        <v>10</v>
      </c>
    </row>
    <row r="8" spans="1:14" ht="15" customHeight="1" x14ac:dyDescent="0.2">
      <c r="A8" s="104" t="s">
        <v>33</v>
      </c>
      <c r="B8" s="105" t="s">
        <v>649</v>
      </c>
      <c r="C8" s="106">
        <v>18</v>
      </c>
      <c r="D8" s="106">
        <v>0</v>
      </c>
      <c r="E8" s="106">
        <v>0</v>
      </c>
      <c r="F8" s="107">
        <v>447.87260512565319</v>
      </c>
      <c r="G8" s="113" t="s">
        <v>10</v>
      </c>
    </row>
    <row r="9" spans="1:14" ht="15" customHeight="1" x14ac:dyDescent="0.2">
      <c r="A9" s="108" t="s">
        <v>80</v>
      </c>
      <c r="B9" s="109" t="s">
        <v>80</v>
      </c>
      <c r="C9" s="110">
        <v>350</v>
      </c>
      <c r="D9" s="110">
        <v>0</v>
      </c>
      <c r="E9" s="110">
        <v>0</v>
      </c>
      <c r="F9" s="111">
        <v>417.6212294768996</v>
      </c>
      <c r="G9" s="113" t="s">
        <v>10</v>
      </c>
    </row>
    <row r="10" spans="1:14" ht="15" customHeight="1" x14ac:dyDescent="0.2">
      <c r="A10" s="104" t="s">
        <v>26</v>
      </c>
      <c r="B10" s="105" t="s">
        <v>556</v>
      </c>
      <c r="C10" s="106">
        <v>13</v>
      </c>
      <c r="D10" s="106">
        <v>0</v>
      </c>
      <c r="E10" s="106">
        <v>0</v>
      </c>
      <c r="F10" s="107">
        <v>413.48600508905849</v>
      </c>
      <c r="G10" s="113" t="s">
        <v>10</v>
      </c>
    </row>
    <row r="11" spans="1:14" ht="15" customHeight="1" x14ac:dyDescent="0.2">
      <c r="A11" s="108" t="s">
        <v>71</v>
      </c>
      <c r="B11" s="109" t="s">
        <v>816</v>
      </c>
      <c r="C11" s="110">
        <v>27</v>
      </c>
      <c r="D11" s="110">
        <v>0</v>
      </c>
      <c r="E11" s="110">
        <v>0</v>
      </c>
      <c r="F11" s="111">
        <v>412.90717235051227</v>
      </c>
      <c r="G11" s="113" t="s">
        <v>10</v>
      </c>
    </row>
    <row r="12" spans="1:14" ht="15" customHeight="1" x14ac:dyDescent="0.2">
      <c r="A12" s="104" t="s">
        <v>26</v>
      </c>
      <c r="B12" s="105" t="s">
        <v>567</v>
      </c>
      <c r="C12" s="106">
        <v>33</v>
      </c>
      <c r="D12" s="106">
        <v>0</v>
      </c>
      <c r="E12" s="106">
        <v>0</v>
      </c>
      <c r="F12" s="107">
        <v>399.03264812575571</v>
      </c>
      <c r="G12" s="113" t="s">
        <v>10</v>
      </c>
      <c r="N12" s="96"/>
    </row>
    <row r="13" spans="1:14" ht="15" customHeight="1" x14ac:dyDescent="0.2">
      <c r="A13" s="108" t="s">
        <v>26</v>
      </c>
      <c r="B13" s="109" t="s">
        <v>572</v>
      </c>
      <c r="C13" s="110">
        <v>364</v>
      </c>
      <c r="D13" s="110">
        <v>0</v>
      </c>
      <c r="E13" s="110">
        <v>0</v>
      </c>
      <c r="F13" s="111">
        <v>390.97324411123401</v>
      </c>
      <c r="G13" s="113" t="s">
        <v>10</v>
      </c>
    </row>
    <row r="14" spans="1:14" ht="15" customHeight="1" x14ac:dyDescent="0.2">
      <c r="A14" s="104" t="s">
        <v>26</v>
      </c>
      <c r="B14" s="105" t="s">
        <v>112</v>
      </c>
      <c r="C14" s="106">
        <v>189</v>
      </c>
      <c r="D14" s="106">
        <v>0</v>
      </c>
      <c r="E14" s="106">
        <v>0</v>
      </c>
      <c r="F14" s="107">
        <v>376.74919268030141</v>
      </c>
      <c r="G14" s="113" t="s">
        <v>10</v>
      </c>
    </row>
    <row r="15" spans="1:14" ht="15" customHeight="1" x14ac:dyDescent="0.2">
      <c r="A15" s="108" t="s">
        <v>26</v>
      </c>
      <c r="B15" s="109" t="s">
        <v>163</v>
      </c>
      <c r="C15" s="110">
        <v>20</v>
      </c>
      <c r="D15" s="110">
        <v>1</v>
      </c>
      <c r="E15" s="110">
        <v>0</v>
      </c>
      <c r="F15" s="111">
        <v>374.19814682822528</v>
      </c>
      <c r="G15" s="113" t="s">
        <v>10</v>
      </c>
    </row>
    <row r="16" spans="1:14" ht="15" customHeight="1" x14ac:dyDescent="0.2">
      <c r="A16" s="104" t="s">
        <v>30</v>
      </c>
      <c r="B16" s="105" t="s">
        <v>624</v>
      </c>
      <c r="C16" s="106">
        <v>44</v>
      </c>
      <c r="D16" s="106">
        <v>0</v>
      </c>
      <c r="E16" s="106">
        <v>1</v>
      </c>
      <c r="F16" s="107">
        <v>373.10339109526575</v>
      </c>
      <c r="G16" s="113" t="s">
        <v>10</v>
      </c>
    </row>
    <row r="17" spans="1:7" ht="15" customHeight="1" x14ac:dyDescent="0.2">
      <c r="A17" s="108" t="s">
        <v>33</v>
      </c>
      <c r="B17" s="109" t="s">
        <v>85</v>
      </c>
      <c r="C17" s="110">
        <v>70</v>
      </c>
      <c r="D17" s="110">
        <v>1</v>
      </c>
      <c r="E17" s="110">
        <v>0</v>
      </c>
      <c r="F17" s="111">
        <v>371.84455850005236</v>
      </c>
      <c r="G17" s="113" t="s">
        <v>10</v>
      </c>
    </row>
    <row r="18" spans="1:7" ht="15" customHeight="1" x14ac:dyDescent="0.2">
      <c r="A18" s="104" t="s">
        <v>121</v>
      </c>
      <c r="B18" s="105" t="s">
        <v>157</v>
      </c>
      <c r="C18" s="106">
        <v>14</v>
      </c>
      <c r="D18" s="106">
        <v>0</v>
      </c>
      <c r="E18" s="106">
        <v>0</v>
      </c>
      <c r="F18" s="107">
        <v>367.45406824146983</v>
      </c>
      <c r="G18" s="113" t="s">
        <v>10</v>
      </c>
    </row>
    <row r="19" spans="1:7" ht="15" customHeight="1" x14ac:dyDescent="0.2">
      <c r="A19" s="108" t="s">
        <v>28</v>
      </c>
      <c r="B19" s="109" t="s">
        <v>329</v>
      </c>
      <c r="C19" s="110">
        <v>20</v>
      </c>
      <c r="D19" s="110">
        <v>0</v>
      </c>
      <c r="E19" s="110">
        <v>0</v>
      </c>
      <c r="F19" s="111">
        <v>367.24201248622842</v>
      </c>
      <c r="G19" s="113" t="s">
        <v>10</v>
      </c>
    </row>
    <row r="20" spans="1:7" ht="15" customHeight="1" x14ac:dyDescent="0.2">
      <c r="A20" s="104" t="s">
        <v>71</v>
      </c>
      <c r="B20" s="105" t="s">
        <v>191</v>
      </c>
      <c r="C20" s="106">
        <v>109</v>
      </c>
      <c r="D20" s="106">
        <v>1</v>
      </c>
      <c r="E20" s="106">
        <v>0</v>
      </c>
      <c r="F20" s="107">
        <v>362.74897770742643</v>
      </c>
      <c r="G20" s="113" t="s">
        <v>10</v>
      </c>
    </row>
    <row r="21" spans="1:7" ht="15" customHeight="1" x14ac:dyDescent="0.2">
      <c r="A21" s="108" t="s">
        <v>22</v>
      </c>
      <c r="B21" s="109" t="s">
        <v>743</v>
      </c>
      <c r="C21" s="110">
        <v>21</v>
      </c>
      <c r="D21" s="110">
        <v>0</v>
      </c>
      <c r="E21" s="110">
        <v>0</v>
      </c>
      <c r="F21" s="111">
        <v>362.19385995170745</v>
      </c>
      <c r="G21" s="113" t="s">
        <v>10</v>
      </c>
    </row>
    <row r="22" spans="1:7" ht="15" customHeight="1" x14ac:dyDescent="0.2">
      <c r="A22" s="104" t="s">
        <v>22</v>
      </c>
      <c r="B22" s="105" t="s">
        <v>279</v>
      </c>
      <c r="C22" s="106">
        <v>18</v>
      </c>
      <c r="D22" s="106">
        <v>0</v>
      </c>
      <c r="E22" s="106">
        <v>0</v>
      </c>
      <c r="F22" s="107">
        <v>361.15569823434993</v>
      </c>
      <c r="G22" s="113" t="s">
        <v>10</v>
      </c>
    </row>
    <row r="23" spans="1:7" ht="15" customHeight="1" x14ac:dyDescent="0.2">
      <c r="A23" s="108" t="s">
        <v>33</v>
      </c>
      <c r="B23" s="109" t="s">
        <v>375</v>
      </c>
      <c r="C23" s="110">
        <v>43</v>
      </c>
      <c r="D23" s="110">
        <v>0</v>
      </c>
      <c r="E23" s="110">
        <v>0</v>
      </c>
      <c r="F23" s="111">
        <v>349.50825002032025</v>
      </c>
      <c r="G23" s="113" t="s">
        <v>10</v>
      </c>
    </row>
    <row r="24" spans="1:7" ht="15" customHeight="1" x14ac:dyDescent="0.2">
      <c r="A24" s="104" t="s">
        <v>22</v>
      </c>
      <c r="B24" s="105" t="s">
        <v>478</v>
      </c>
      <c r="C24" s="106">
        <v>94</v>
      </c>
      <c r="D24" s="106">
        <v>0</v>
      </c>
      <c r="E24" s="106">
        <v>2</v>
      </c>
      <c r="F24" s="107">
        <v>347.32272069464545</v>
      </c>
      <c r="G24" s="113" t="s">
        <v>10</v>
      </c>
    </row>
    <row r="25" spans="1:7" ht="15" customHeight="1" x14ac:dyDescent="0.2">
      <c r="A25" s="108" t="s">
        <v>22</v>
      </c>
      <c r="B25" s="109" t="s">
        <v>247</v>
      </c>
      <c r="C25" s="110">
        <v>34</v>
      </c>
      <c r="D25" s="110">
        <v>0</v>
      </c>
      <c r="E25" s="110">
        <v>0</v>
      </c>
      <c r="F25" s="111">
        <v>338.64541832669323</v>
      </c>
      <c r="G25" s="113" t="s">
        <v>10</v>
      </c>
    </row>
    <row r="26" spans="1:7" ht="15" customHeight="1" x14ac:dyDescent="0.2">
      <c r="A26" s="104" t="s">
        <v>28</v>
      </c>
      <c r="B26" s="105" t="s">
        <v>185</v>
      </c>
      <c r="C26" s="106">
        <v>62</v>
      </c>
      <c r="D26" s="106">
        <v>2</v>
      </c>
      <c r="E26" s="106">
        <v>0</v>
      </c>
      <c r="F26" s="107">
        <v>336.71805124427846</v>
      </c>
      <c r="G26" s="113" t="s">
        <v>10</v>
      </c>
    </row>
    <row r="27" spans="1:7" ht="15" customHeight="1" x14ac:dyDescent="0.2">
      <c r="A27" s="108" t="s">
        <v>11</v>
      </c>
      <c r="B27" s="109" t="s">
        <v>571</v>
      </c>
      <c r="C27" s="110">
        <v>51</v>
      </c>
      <c r="D27" s="110">
        <v>1</v>
      </c>
      <c r="E27" s="110">
        <v>0</v>
      </c>
      <c r="F27" s="111">
        <v>334.55574856848739</v>
      </c>
      <c r="G27" s="113" t="s">
        <v>10</v>
      </c>
    </row>
    <row r="28" spans="1:7" ht="15" customHeight="1" x14ac:dyDescent="0.2">
      <c r="A28" s="82" t="s">
        <v>28</v>
      </c>
      <c r="B28" s="83" t="s">
        <v>257</v>
      </c>
      <c r="C28" s="84">
        <v>22</v>
      </c>
      <c r="D28" s="84">
        <v>0</v>
      </c>
      <c r="E28" s="84">
        <v>0</v>
      </c>
      <c r="F28" s="85">
        <v>331.02618116160096</v>
      </c>
      <c r="G28" s="124" t="s">
        <v>10</v>
      </c>
    </row>
    <row r="29" spans="1:7" ht="15" customHeight="1" x14ac:dyDescent="0.2">
      <c r="A29" s="92" t="s">
        <v>38</v>
      </c>
      <c r="B29" s="93" t="s">
        <v>857</v>
      </c>
      <c r="C29" s="94">
        <v>21</v>
      </c>
      <c r="D29" s="94">
        <v>0</v>
      </c>
      <c r="E29" s="94">
        <v>0</v>
      </c>
      <c r="F29" s="95">
        <v>321.93775869998467</v>
      </c>
      <c r="G29" s="124" t="s">
        <v>10</v>
      </c>
    </row>
    <row r="30" spans="1:7" ht="15" customHeight="1" x14ac:dyDescent="0.2">
      <c r="A30" s="82" t="s">
        <v>20</v>
      </c>
      <c r="B30" s="83" t="s">
        <v>255</v>
      </c>
      <c r="C30" s="84">
        <v>8</v>
      </c>
      <c r="D30" s="84">
        <v>1</v>
      </c>
      <c r="E30" s="84">
        <v>0</v>
      </c>
      <c r="F30" s="85">
        <v>319.82942430703622</v>
      </c>
      <c r="G30" s="124" t="s">
        <v>10</v>
      </c>
    </row>
    <row r="31" spans="1:7" ht="15" customHeight="1" x14ac:dyDescent="0.2">
      <c r="A31" s="92" t="s">
        <v>28</v>
      </c>
      <c r="B31" s="93" t="s">
        <v>562</v>
      </c>
      <c r="C31" s="94">
        <v>19</v>
      </c>
      <c r="D31" s="94">
        <v>0</v>
      </c>
      <c r="E31" s="94">
        <v>0</v>
      </c>
      <c r="F31" s="95">
        <v>319.1132012092711</v>
      </c>
      <c r="G31" s="124" t="s">
        <v>10</v>
      </c>
    </row>
    <row r="32" spans="1:7" ht="15" customHeight="1" x14ac:dyDescent="0.2">
      <c r="A32" s="82" t="s">
        <v>20</v>
      </c>
      <c r="B32" s="83" t="s">
        <v>533</v>
      </c>
      <c r="C32" s="84">
        <v>22</v>
      </c>
      <c r="D32" s="84">
        <v>0</v>
      </c>
      <c r="E32" s="84">
        <v>0</v>
      </c>
      <c r="F32" s="85">
        <v>317.04856607580342</v>
      </c>
      <c r="G32" s="124" t="s">
        <v>10</v>
      </c>
    </row>
    <row r="33" spans="1:7" ht="15" customHeight="1" x14ac:dyDescent="0.2">
      <c r="A33" s="92" t="s">
        <v>20</v>
      </c>
      <c r="B33" s="93" t="s">
        <v>829</v>
      </c>
      <c r="C33" s="94">
        <v>39</v>
      </c>
      <c r="D33" s="94">
        <v>0</v>
      </c>
      <c r="E33" s="94">
        <v>0</v>
      </c>
      <c r="F33" s="95">
        <v>313.27817495381157</v>
      </c>
      <c r="G33" s="124" t="s">
        <v>10</v>
      </c>
    </row>
    <row r="34" spans="1:7" ht="15" customHeight="1" x14ac:dyDescent="0.2">
      <c r="A34" s="82" t="s">
        <v>36</v>
      </c>
      <c r="B34" s="83" t="s">
        <v>231</v>
      </c>
      <c r="C34" s="84">
        <v>36</v>
      </c>
      <c r="D34" s="84">
        <v>0</v>
      </c>
      <c r="E34" s="84">
        <v>0</v>
      </c>
      <c r="F34" s="85">
        <v>312.36442516268983</v>
      </c>
      <c r="G34" s="124" t="s">
        <v>10</v>
      </c>
    </row>
    <row r="35" spans="1:7" ht="15" customHeight="1" x14ac:dyDescent="0.2">
      <c r="A35" s="92" t="s">
        <v>26</v>
      </c>
      <c r="B35" s="93" t="s">
        <v>461</v>
      </c>
      <c r="C35" s="94">
        <v>10</v>
      </c>
      <c r="D35" s="94">
        <v>0</v>
      </c>
      <c r="E35" s="94">
        <v>0</v>
      </c>
      <c r="F35" s="95">
        <v>309.31023816888342</v>
      </c>
      <c r="G35" s="124" t="s">
        <v>10</v>
      </c>
    </row>
    <row r="36" spans="1:7" ht="15" customHeight="1" x14ac:dyDescent="0.2">
      <c r="A36" s="82" t="s">
        <v>26</v>
      </c>
      <c r="B36" s="83" t="s">
        <v>372</v>
      </c>
      <c r="C36" s="84">
        <v>33</v>
      </c>
      <c r="D36" s="84">
        <v>0</v>
      </c>
      <c r="E36" s="84">
        <v>0</v>
      </c>
      <c r="F36" s="85">
        <v>308.15202166402094</v>
      </c>
      <c r="G36" s="124" t="s">
        <v>10</v>
      </c>
    </row>
    <row r="37" spans="1:7" x14ac:dyDescent="0.2">
      <c r="A37" s="92" t="s">
        <v>17</v>
      </c>
      <c r="B37" s="93" t="s">
        <v>18</v>
      </c>
      <c r="C37" s="94">
        <v>12</v>
      </c>
      <c r="D37" s="94">
        <v>0</v>
      </c>
      <c r="E37" s="94">
        <v>0</v>
      </c>
      <c r="F37" s="95">
        <v>300.45067601402104</v>
      </c>
      <c r="G37" s="124" t="s">
        <v>10</v>
      </c>
    </row>
    <row r="38" spans="1:7" x14ac:dyDescent="0.2">
      <c r="A38" s="120" t="s">
        <v>40</v>
      </c>
      <c r="B38" s="121" t="s">
        <v>75</v>
      </c>
      <c r="C38" s="122">
        <v>32</v>
      </c>
      <c r="D38" s="122">
        <v>0</v>
      </c>
      <c r="E38" s="122">
        <v>0</v>
      </c>
      <c r="F38" s="123">
        <v>300.27212161020924</v>
      </c>
      <c r="G38" s="125" t="s">
        <v>10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topLeftCell="A22" workbookViewId="0">
      <selection activeCell="J35" sqref="J35"/>
    </sheetView>
  </sheetViews>
  <sheetFormatPr defaultRowHeight="12" x14ac:dyDescent="0.2"/>
  <cols>
    <col min="1" max="1" width="20.85546875" style="79" bestFit="1" customWidth="1"/>
    <col min="2" max="2" width="23.5703125" style="79" customWidth="1"/>
    <col min="3" max="3" width="7.85546875" style="80" bestFit="1" customWidth="1"/>
    <col min="4" max="4" width="4.85546875" style="80" bestFit="1" customWidth="1"/>
    <col min="5" max="5" width="5.85546875" style="80" customWidth="1"/>
    <col min="6" max="6" width="11.42578125" style="81" customWidth="1"/>
    <col min="7" max="7" width="10" style="80" bestFit="1" customWidth="1"/>
    <col min="8" max="16384" width="9.140625" style="79"/>
  </cols>
  <sheetData>
    <row r="1" spans="1:7" x14ac:dyDescent="0.2">
      <c r="A1" s="155" t="s">
        <v>2</v>
      </c>
      <c r="B1" s="158" t="s">
        <v>872</v>
      </c>
      <c r="C1" s="158" t="s">
        <v>867</v>
      </c>
      <c r="D1" s="158" t="s">
        <v>868</v>
      </c>
      <c r="E1" s="158" t="s">
        <v>1126</v>
      </c>
      <c r="F1" s="149" t="s">
        <v>4</v>
      </c>
      <c r="G1" s="152" t="s">
        <v>5</v>
      </c>
    </row>
    <row r="2" spans="1:7" x14ac:dyDescent="0.2">
      <c r="A2" s="156"/>
      <c r="B2" s="150"/>
      <c r="C2" s="150"/>
      <c r="D2" s="150"/>
      <c r="E2" s="150"/>
      <c r="F2" s="150"/>
      <c r="G2" s="153"/>
    </row>
    <row r="3" spans="1:7" ht="12" customHeight="1" x14ac:dyDescent="0.2">
      <c r="A3" s="157"/>
      <c r="B3" s="151"/>
      <c r="C3" s="151"/>
      <c r="D3" s="151"/>
      <c r="E3" s="151"/>
      <c r="F3" s="151"/>
      <c r="G3" s="154"/>
    </row>
    <row r="4" spans="1:7" ht="12" customHeight="1" x14ac:dyDescent="0.2">
      <c r="A4" s="86" t="s">
        <v>24</v>
      </c>
      <c r="B4" s="87" t="s">
        <v>25</v>
      </c>
      <c r="C4" s="88">
        <v>6</v>
      </c>
      <c r="D4" s="88">
        <v>0</v>
      </c>
      <c r="E4" s="88">
        <v>0</v>
      </c>
      <c r="F4" s="89">
        <v>299.25187032418955</v>
      </c>
      <c r="G4" s="119" t="s">
        <v>13</v>
      </c>
    </row>
    <row r="5" spans="1:7" ht="12" customHeight="1" x14ac:dyDescent="0.2">
      <c r="A5" s="92" t="s">
        <v>22</v>
      </c>
      <c r="B5" s="93" t="s">
        <v>280</v>
      </c>
      <c r="C5" s="94">
        <v>22</v>
      </c>
      <c r="D5" s="94">
        <v>0</v>
      </c>
      <c r="E5" s="94">
        <v>0</v>
      </c>
      <c r="F5" s="95">
        <v>292.28112129666533</v>
      </c>
      <c r="G5" s="90" t="s">
        <v>13</v>
      </c>
    </row>
    <row r="6" spans="1:7" ht="12" customHeight="1" x14ac:dyDescent="0.2">
      <c r="A6" s="82" t="s">
        <v>38</v>
      </c>
      <c r="B6" s="83" t="s">
        <v>82</v>
      </c>
      <c r="C6" s="84">
        <v>41</v>
      </c>
      <c r="D6" s="84">
        <v>0</v>
      </c>
      <c r="E6" s="84">
        <v>0</v>
      </c>
      <c r="F6" s="85">
        <v>291.08981185658502</v>
      </c>
      <c r="G6" s="90" t="s">
        <v>13</v>
      </c>
    </row>
    <row r="7" spans="1:7" ht="12" customHeight="1" x14ac:dyDescent="0.2">
      <c r="A7" s="92" t="s">
        <v>62</v>
      </c>
      <c r="B7" s="93" t="s">
        <v>616</v>
      </c>
      <c r="C7" s="94">
        <v>31</v>
      </c>
      <c r="D7" s="94">
        <v>0</v>
      </c>
      <c r="E7" s="94">
        <v>0</v>
      </c>
      <c r="F7" s="95">
        <v>286.61242603550295</v>
      </c>
      <c r="G7" s="90" t="s">
        <v>13</v>
      </c>
    </row>
    <row r="8" spans="1:7" ht="12" customHeight="1" x14ac:dyDescent="0.2">
      <c r="A8" s="82" t="s">
        <v>36</v>
      </c>
      <c r="B8" s="83" t="s">
        <v>395</v>
      </c>
      <c r="C8" s="84">
        <v>275</v>
      </c>
      <c r="D8" s="84">
        <v>0</v>
      </c>
      <c r="E8" s="84">
        <v>0</v>
      </c>
      <c r="F8" s="85">
        <v>285.30226478125098</v>
      </c>
      <c r="G8" s="90" t="s">
        <v>13</v>
      </c>
    </row>
    <row r="9" spans="1:7" ht="12" customHeight="1" x14ac:dyDescent="0.2">
      <c r="A9" s="92" t="s">
        <v>20</v>
      </c>
      <c r="B9" s="93" t="s">
        <v>835</v>
      </c>
      <c r="C9" s="94">
        <v>16</v>
      </c>
      <c r="D9" s="94">
        <v>2</v>
      </c>
      <c r="E9" s="94">
        <v>0</v>
      </c>
      <c r="F9" s="95">
        <v>277.30704051763979</v>
      </c>
      <c r="G9" s="90" t="s">
        <v>13</v>
      </c>
    </row>
    <row r="10" spans="1:7" ht="12" customHeight="1" x14ac:dyDescent="0.2">
      <c r="A10" s="82" t="s">
        <v>22</v>
      </c>
      <c r="B10" s="83" t="s">
        <v>852</v>
      </c>
      <c r="C10" s="84">
        <v>15</v>
      </c>
      <c r="D10" s="84">
        <v>0</v>
      </c>
      <c r="E10" s="84">
        <v>0</v>
      </c>
      <c r="F10" s="85">
        <v>276.75276752767525</v>
      </c>
      <c r="G10" s="90" t="s">
        <v>13</v>
      </c>
    </row>
    <row r="11" spans="1:7" ht="12" customHeight="1" x14ac:dyDescent="0.2">
      <c r="A11" s="92" t="s">
        <v>11</v>
      </c>
      <c r="B11" s="93" t="s">
        <v>139</v>
      </c>
      <c r="C11" s="94">
        <v>10</v>
      </c>
      <c r="D11" s="94">
        <v>0</v>
      </c>
      <c r="E11" s="94">
        <v>0</v>
      </c>
      <c r="F11" s="95">
        <v>276.54867256637169</v>
      </c>
      <c r="G11" s="90" t="s">
        <v>13</v>
      </c>
    </row>
    <row r="12" spans="1:7" ht="12" customHeight="1" x14ac:dyDescent="0.2">
      <c r="A12" s="82" t="s">
        <v>26</v>
      </c>
      <c r="B12" s="83" t="s">
        <v>158</v>
      </c>
      <c r="C12" s="84">
        <v>148</v>
      </c>
      <c r="D12" s="84">
        <v>0</v>
      </c>
      <c r="E12" s="84">
        <v>0</v>
      </c>
      <c r="F12" s="85">
        <v>274.75587569153083</v>
      </c>
      <c r="G12" s="90" t="s">
        <v>13</v>
      </c>
    </row>
    <row r="13" spans="1:7" ht="12" customHeight="1" x14ac:dyDescent="0.2">
      <c r="A13" s="92" t="s">
        <v>26</v>
      </c>
      <c r="B13" s="93" t="s">
        <v>73</v>
      </c>
      <c r="C13" s="94">
        <v>25</v>
      </c>
      <c r="D13" s="94">
        <v>0</v>
      </c>
      <c r="E13" s="94">
        <v>0</v>
      </c>
      <c r="F13" s="95">
        <v>273.46313716910959</v>
      </c>
      <c r="G13" s="90" t="s">
        <v>13</v>
      </c>
    </row>
    <row r="14" spans="1:7" ht="12" customHeight="1" x14ac:dyDescent="0.2">
      <c r="A14" s="82" t="s">
        <v>20</v>
      </c>
      <c r="B14" s="83" t="s">
        <v>21</v>
      </c>
      <c r="C14" s="84">
        <v>25</v>
      </c>
      <c r="D14" s="84">
        <v>1</v>
      </c>
      <c r="E14" s="84">
        <v>0</v>
      </c>
      <c r="F14" s="85">
        <v>271.54046997389031</v>
      </c>
      <c r="G14" s="90" t="s">
        <v>13</v>
      </c>
    </row>
    <row r="15" spans="1:7" ht="12" customHeight="1" x14ac:dyDescent="0.2">
      <c r="A15" s="92" t="s">
        <v>26</v>
      </c>
      <c r="B15" s="93" t="s">
        <v>770</v>
      </c>
      <c r="C15" s="94">
        <v>18</v>
      </c>
      <c r="D15" s="94">
        <v>0</v>
      </c>
      <c r="E15" s="94">
        <v>0</v>
      </c>
      <c r="F15" s="95">
        <v>269.29982046678634</v>
      </c>
      <c r="G15" s="90" t="s">
        <v>13</v>
      </c>
    </row>
    <row r="16" spans="1:7" ht="12" customHeight="1" x14ac:dyDescent="0.2">
      <c r="A16" s="82" t="s">
        <v>22</v>
      </c>
      <c r="B16" s="83" t="s">
        <v>824</v>
      </c>
      <c r="C16" s="84">
        <v>18</v>
      </c>
      <c r="D16" s="84">
        <v>0</v>
      </c>
      <c r="E16" s="84">
        <v>0</v>
      </c>
      <c r="F16" s="85">
        <v>268.73693639892502</v>
      </c>
      <c r="G16" s="90" t="s">
        <v>13</v>
      </c>
    </row>
    <row r="17" spans="1:7" ht="12" customHeight="1" x14ac:dyDescent="0.2">
      <c r="A17" s="92" t="s">
        <v>24</v>
      </c>
      <c r="B17" s="93" t="s">
        <v>336</v>
      </c>
      <c r="C17" s="94">
        <v>149</v>
      </c>
      <c r="D17" s="94">
        <v>3</v>
      </c>
      <c r="E17" s="94">
        <v>5</v>
      </c>
      <c r="F17" s="95">
        <v>266.2731929039042</v>
      </c>
      <c r="G17" s="90" t="s">
        <v>13</v>
      </c>
    </row>
    <row r="18" spans="1:7" ht="12" customHeight="1" x14ac:dyDescent="0.2">
      <c r="A18" s="82" t="s">
        <v>62</v>
      </c>
      <c r="B18" s="83" t="s">
        <v>660</v>
      </c>
      <c r="C18" s="84">
        <v>46</v>
      </c>
      <c r="D18" s="84">
        <v>1</v>
      </c>
      <c r="E18" s="84">
        <v>0</v>
      </c>
      <c r="F18" s="85">
        <v>263.18736700638368</v>
      </c>
      <c r="G18" s="90" t="s">
        <v>13</v>
      </c>
    </row>
    <row r="19" spans="1:7" ht="12" customHeight="1" x14ac:dyDescent="0.2">
      <c r="A19" s="92" t="s">
        <v>62</v>
      </c>
      <c r="B19" s="93" t="s">
        <v>62</v>
      </c>
      <c r="C19" s="94">
        <v>277</v>
      </c>
      <c r="D19" s="94">
        <v>6</v>
      </c>
      <c r="E19" s="94">
        <v>10</v>
      </c>
      <c r="F19" s="95">
        <v>256.42147639259616</v>
      </c>
      <c r="G19" s="90" t="s">
        <v>13</v>
      </c>
    </row>
    <row r="20" spans="1:7" ht="12" customHeight="1" x14ac:dyDescent="0.2">
      <c r="A20" s="82" t="s">
        <v>53</v>
      </c>
      <c r="B20" s="83" t="s">
        <v>66</v>
      </c>
      <c r="C20" s="84">
        <v>94</v>
      </c>
      <c r="D20" s="84">
        <v>0</v>
      </c>
      <c r="E20" s="84">
        <v>0</v>
      </c>
      <c r="F20" s="85">
        <v>256.09589974117966</v>
      </c>
      <c r="G20" s="90" t="s">
        <v>13</v>
      </c>
    </row>
    <row r="21" spans="1:7" ht="12" customHeight="1" x14ac:dyDescent="0.2">
      <c r="A21" s="92" t="s">
        <v>24</v>
      </c>
      <c r="B21" s="93" t="s">
        <v>415</v>
      </c>
      <c r="C21" s="94">
        <v>99</v>
      </c>
      <c r="D21" s="94">
        <v>0</v>
      </c>
      <c r="E21" s="94">
        <v>0</v>
      </c>
      <c r="F21" s="95">
        <v>255.01004585029105</v>
      </c>
      <c r="G21" s="90" t="s">
        <v>13</v>
      </c>
    </row>
    <row r="22" spans="1:7" ht="12" customHeight="1" x14ac:dyDescent="0.2">
      <c r="A22" s="82" t="s">
        <v>22</v>
      </c>
      <c r="B22" s="83" t="s">
        <v>531</v>
      </c>
      <c r="C22" s="84">
        <v>8</v>
      </c>
      <c r="D22" s="84">
        <v>0</v>
      </c>
      <c r="E22" s="84">
        <v>0</v>
      </c>
      <c r="F22" s="85">
        <v>248.52438645542094</v>
      </c>
      <c r="G22" s="90" t="s">
        <v>13</v>
      </c>
    </row>
    <row r="23" spans="1:7" ht="12" customHeight="1" x14ac:dyDescent="0.2">
      <c r="A23" s="92" t="s">
        <v>22</v>
      </c>
      <c r="B23" s="93" t="s">
        <v>493</v>
      </c>
      <c r="C23" s="94">
        <v>1</v>
      </c>
      <c r="D23" s="94">
        <v>7</v>
      </c>
      <c r="E23" s="94">
        <v>0</v>
      </c>
      <c r="F23" s="95">
        <v>247.90827393864271</v>
      </c>
      <c r="G23" s="90" t="s">
        <v>13</v>
      </c>
    </row>
    <row r="24" spans="1:7" ht="12" customHeight="1" x14ac:dyDescent="0.2">
      <c r="A24" s="82" t="s">
        <v>102</v>
      </c>
      <c r="B24" s="83" t="s">
        <v>442</v>
      </c>
      <c r="C24" s="84">
        <v>12</v>
      </c>
      <c r="D24" s="84">
        <v>0</v>
      </c>
      <c r="E24" s="84">
        <v>0</v>
      </c>
      <c r="F24" s="85">
        <v>247.72914946325349</v>
      </c>
      <c r="G24" s="90" t="s">
        <v>13</v>
      </c>
    </row>
    <row r="25" spans="1:7" ht="12" customHeight="1" x14ac:dyDescent="0.2">
      <c r="A25" s="92" t="s">
        <v>11</v>
      </c>
      <c r="B25" s="93" t="s">
        <v>700</v>
      </c>
      <c r="C25" s="94">
        <v>19</v>
      </c>
      <c r="D25" s="94">
        <v>0</v>
      </c>
      <c r="E25" s="94">
        <v>0</v>
      </c>
      <c r="F25" s="95">
        <v>246.8814968814969</v>
      </c>
      <c r="G25" s="90" t="s">
        <v>13</v>
      </c>
    </row>
    <row r="26" spans="1:7" ht="12" customHeight="1" x14ac:dyDescent="0.2">
      <c r="A26" s="82" t="s">
        <v>30</v>
      </c>
      <c r="B26" s="83" t="s">
        <v>316</v>
      </c>
      <c r="C26" s="84">
        <v>18</v>
      </c>
      <c r="D26" s="84">
        <v>0</v>
      </c>
      <c r="E26" s="84">
        <v>0</v>
      </c>
      <c r="F26" s="85">
        <v>242.9477662302605</v>
      </c>
      <c r="G26" s="90" t="s">
        <v>13</v>
      </c>
    </row>
    <row r="27" spans="1:7" ht="12" customHeight="1" x14ac:dyDescent="0.2">
      <c r="A27" s="92" t="s">
        <v>24</v>
      </c>
      <c r="B27" s="93" t="s">
        <v>618</v>
      </c>
      <c r="C27" s="94">
        <v>29</v>
      </c>
      <c r="D27" s="94">
        <v>0</v>
      </c>
      <c r="E27" s="94">
        <v>0</v>
      </c>
      <c r="F27" s="95">
        <v>242.31283422459896</v>
      </c>
      <c r="G27" s="90" t="s">
        <v>13</v>
      </c>
    </row>
    <row r="28" spans="1:7" ht="12" customHeight="1" x14ac:dyDescent="0.2">
      <c r="A28" s="82" t="s">
        <v>33</v>
      </c>
      <c r="B28" s="83" t="s">
        <v>401</v>
      </c>
      <c r="C28" s="84">
        <v>36</v>
      </c>
      <c r="D28" s="84">
        <v>0</v>
      </c>
      <c r="E28" s="84">
        <v>0</v>
      </c>
      <c r="F28" s="85">
        <v>233.16062176165801</v>
      </c>
      <c r="G28" s="90" t="s">
        <v>13</v>
      </c>
    </row>
    <row r="29" spans="1:7" ht="12" customHeight="1" x14ac:dyDescent="0.2">
      <c r="A29" s="92" t="s">
        <v>24</v>
      </c>
      <c r="B29" s="93" t="s">
        <v>611</v>
      </c>
      <c r="C29" s="94">
        <v>14</v>
      </c>
      <c r="D29" s="94">
        <v>0</v>
      </c>
      <c r="E29" s="94">
        <v>0</v>
      </c>
      <c r="F29" s="95">
        <v>231.63467902051622</v>
      </c>
      <c r="G29" s="90" t="s">
        <v>13</v>
      </c>
    </row>
    <row r="30" spans="1:7" ht="12" customHeight="1" x14ac:dyDescent="0.2">
      <c r="A30" s="82" t="s">
        <v>26</v>
      </c>
      <c r="B30" s="83" t="s">
        <v>27</v>
      </c>
      <c r="C30" s="84">
        <v>10</v>
      </c>
      <c r="D30" s="84">
        <v>0</v>
      </c>
      <c r="E30" s="84">
        <v>0</v>
      </c>
      <c r="F30" s="85">
        <v>224.82014388489208</v>
      </c>
      <c r="G30" s="90" t="s">
        <v>13</v>
      </c>
    </row>
    <row r="31" spans="1:7" ht="12" customHeight="1" x14ac:dyDescent="0.2">
      <c r="A31" s="92" t="s">
        <v>22</v>
      </c>
      <c r="B31" s="93" t="s">
        <v>167</v>
      </c>
      <c r="C31" s="94">
        <v>10</v>
      </c>
      <c r="D31" s="94">
        <v>0</v>
      </c>
      <c r="E31" s="94">
        <v>0</v>
      </c>
      <c r="F31" s="95">
        <v>222.32103156958647</v>
      </c>
      <c r="G31" s="90" t="s">
        <v>13</v>
      </c>
    </row>
    <row r="32" spans="1:7" ht="12" customHeight="1" x14ac:dyDescent="0.2">
      <c r="A32" s="82" t="s">
        <v>40</v>
      </c>
      <c r="B32" s="83" t="s">
        <v>351</v>
      </c>
      <c r="C32" s="84">
        <v>42</v>
      </c>
      <c r="D32" s="84">
        <v>0</v>
      </c>
      <c r="E32" s="84">
        <v>0</v>
      </c>
      <c r="F32" s="85">
        <v>220.76215505913271</v>
      </c>
      <c r="G32" s="90" t="s">
        <v>13</v>
      </c>
    </row>
    <row r="33" spans="1:13" ht="12" customHeight="1" x14ac:dyDescent="0.2">
      <c r="A33" s="92" t="s">
        <v>8</v>
      </c>
      <c r="B33" s="93" t="s">
        <v>346</v>
      </c>
      <c r="C33" s="94">
        <v>3</v>
      </c>
      <c r="D33" s="94">
        <v>0</v>
      </c>
      <c r="E33" s="94">
        <v>0</v>
      </c>
      <c r="F33" s="95">
        <v>215.98272138228944</v>
      </c>
      <c r="G33" s="90" t="s">
        <v>13</v>
      </c>
    </row>
    <row r="34" spans="1:13" ht="12" customHeight="1" x14ac:dyDescent="0.2">
      <c r="A34" s="82" t="s">
        <v>90</v>
      </c>
      <c r="B34" s="83" t="s">
        <v>115</v>
      </c>
      <c r="C34" s="84">
        <v>13</v>
      </c>
      <c r="D34" s="84">
        <v>0</v>
      </c>
      <c r="E34" s="84">
        <v>0</v>
      </c>
      <c r="F34" s="85">
        <v>215.55297628917262</v>
      </c>
      <c r="G34" s="90" t="s">
        <v>13</v>
      </c>
      <c r="M34" s="118"/>
    </row>
    <row r="35" spans="1:13" ht="12" customHeight="1" x14ac:dyDescent="0.2">
      <c r="A35" s="92" t="s">
        <v>11</v>
      </c>
      <c r="B35" s="93" t="s">
        <v>524</v>
      </c>
      <c r="C35" s="94">
        <v>19</v>
      </c>
      <c r="D35" s="94">
        <v>0</v>
      </c>
      <c r="E35" s="94">
        <v>0</v>
      </c>
      <c r="F35" s="95">
        <v>215.54169030062394</v>
      </c>
      <c r="G35" s="90" t="s">
        <v>13</v>
      </c>
    </row>
    <row r="36" spans="1:13" ht="12" customHeight="1" x14ac:dyDescent="0.2">
      <c r="A36" s="82" t="s">
        <v>102</v>
      </c>
      <c r="B36" s="83" t="s">
        <v>680</v>
      </c>
      <c r="C36" s="84">
        <v>9</v>
      </c>
      <c r="D36" s="84">
        <v>0</v>
      </c>
      <c r="E36" s="84">
        <v>0</v>
      </c>
      <c r="F36" s="85">
        <v>215.46564519990423</v>
      </c>
      <c r="G36" s="90" t="s">
        <v>13</v>
      </c>
    </row>
    <row r="37" spans="1:13" ht="12" customHeight="1" x14ac:dyDescent="0.2">
      <c r="A37" s="92" t="s">
        <v>40</v>
      </c>
      <c r="B37" s="93" t="s">
        <v>77</v>
      </c>
      <c r="C37" s="94">
        <v>32</v>
      </c>
      <c r="D37" s="94">
        <v>0</v>
      </c>
      <c r="E37" s="94">
        <v>0</v>
      </c>
      <c r="F37" s="95">
        <v>213.97525911066532</v>
      </c>
      <c r="G37" s="90" t="s">
        <v>13</v>
      </c>
    </row>
    <row r="38" spans="1:13" ht="12" customHeight="1" x14ac:dyDescent="0.2">
      <c r="A38" s="82" t="s">
        <v>24</v>
      </c>
      <c r="B38" s="83" t="s">
        <v>465</v>
      </c>
      <c r="C38" s="84">
        <v>16</v>
      </c>
      <c r="D38" s="84">
        <v>0</v>
      </c>
      <c r="E38" s="84">
        <v>0</v>
      </c>
      <c r="F38" s="85">
        <v>213.8751503809651</v>
      </c>
      <c r="G38" s="90" t="s">
        <v>13</v>
      </c>
    </row>
    <row r="39" spans="1:13" ht="12" customHeight="1" x14ac:dyDescent="0.2">
      <c r="A39" s="92" t="s">
        <v>11</v>
      </c>
      <c r="B39" s="93" t="s">
        <v>337</v>
      </c>
      <c r="C39" s="94">
        <v>9</v>
      </c>
      <c r="D39" s="94">
        <v>0</v>
      </c>
      <c r="E39" s="94">
        <v>0</v>
      </c>
      <c r="F39" s="95">
        <v>209.10780669144978</v>
      </c>
      <c r="G39" s="90" t="s">
        <v>13</v>
      </c>
    </row>
    <row r="40" spans="1:13" ht="12" customHeight="1" x14ac:dyDescent="0.2">
      <c r="A40" s="82" t="s">
        <v>17</v>
      </c>
      <c r="B40" s="83" t="s">
        <v>640</v>
      </c>
      <c r="C40" s="84">
        <v>49</v>
      </c>
      <c r="D40" s="84">
        <v>0</v>
      </c>
      <c r="E40" s="84">
        <v>0</v>
      </c>
      <c r="F40" s="85">
        <v>205.76131687242801</v>
      </c>
      <c r="G40" s="90" t="s">
        <v>13</v>
      </c>
    </row>
    <row r="41" spans="1:13" ht="12" customHeight="1" x14ac:dyDescent="0.2">
      <c r="A41" s="92" t="s">
        <v>20</v>
      </c>
      <c r="B41" s="93" t="s">
        <v>299</v>
      </c>
      <c r="C41" s="94">
        <v>11</v>
      </c>
      <c r="D41" s="94">
        <v>0</v>
      </c>
      <c r="E41" s="94">
        <v>0</v>
      </c>
      <c r="F41" s="95">
        <v>205.1473330846699</v>
      </c>
      <c r="G41" s="90" t="s">
        <v>13</v>
      </c>
    </row>
    <row r="42" spans="1:13" ht="12" customHeight="1" x14ac:dyDescent="0.2">
      <c r="A42" s="82" t="s">
        <v>17</v>
      </c>
      <c r="B42" s="83" t="s">
        <v>756</v>
      </c>
      <c r="C42" s="84">
        <v>11</v>
      </c>
      <c r="D42" s="84">
        <v>0</v>
      </c>
      <c r="E42" s="84">
        <v>0</v>
      </c>
      <c r="F42" s="85">
        <v>201.6868353502017</v>
      </c>
      <c r="G42" s="90" t="s">
        <v>13</v>
      </c>
    </row>
    <row r="43" spans="1:13" ht="12" customHeight="1" x14ac:dyDescent="0.2">
      <c r="A43" s="92" t="s">
        <v>22</v>
      </c>
      <c r="B43" s="93" t="s">
        <v>859</v>
      </c>
      <c r="C43" s="94">
        <v>23</v>
      </c>
      <c r="D43" s="94">
        <v>0</v>
      </c>
      <c r="E43" s="94">
        <v>0</v>
      </c>
      <c r="F43" s="95">
        <v>200.94356106936922</v>
      </c>
      <c r="G43" s="90" t="s">
        <v>13</v>
      </c>
    </row>
    <row r="44" spans="1:13" ht="12" customHeight="1" x14ac:dyDescent="0.2">
      <c r="A44" s="82" t="s">
        <v>30</v>
      </c>
      <c r="B44" s="83" t="s">
        <v>412</v>
      </c>
      <c r="C44" s="84">
        <v>29</v>
      </c>
      <c r="D44" s="84">
        <v>0</v>
      </c>
      <c r="E44" s="84">
        <v>1</v>
      </c>
      <c r="F44" s="85">
        <v>200.58839261834714</v>
      </c>
      <c r="G44" s="90" t="s">
        <v>13</v>
      </c>
    </row>
    <row r="45" spans="1:13" ht="12" customHeight="1" x14ac:dyDescent="0.2">
      <c r="A45" s="92" t="s">
        <v>28</v>
      </c>
      <c r="B45" s="93" t="s">
        <v>394</v>
      </c>
      <c r="C45" s="94">
        <v>25</v>
      </c>
      <c r="D45" s="94">
        <v>0</v>
      </c>
      <c r="E45" s="94">
        <v>0</v>
      </c>
      <c r="F45" s="95">
        <v>197.14533554136111</v>
      </c>
      <c r="G45" s="90" t="s">
        <v>13</v>
      </c>
    </row>
    <row r="46" spans="1:13" ht="12" customHeight="1" x14ac:dyDescent="0.2">
      <c r="A46" s="82" t="s">
        <v>22</v>
      </c>
      <c r="B46" s="83" t="s">
        <v>483</v>
      </c>
      <c r="C46" s="84">
        <v>8</v>
      </c>
      <c r="D46" s="84">
        <v>0</v>
      </c>
      <c r="E46" s="84">
        <v>0</v>
      </c>
      <c r="F46" s="85">
        <v>193.51717464925011</v>
      </c>
      <c r="G46" s="90" t="s">
        <v>13</v>
      </c>
    </row>
    <row r="47" spans="1:13" ht="12" customHeight="1" x14ac:dyDescent="0.2">
      <c r="A47" s="92" t="s">
        <v>53</v>
      </c>
      <c r="B47" s="93" t="s">
        <v>826</v>
      </c>
      <c r="C47" s="94">
        <v>38</v>
      </c>
      <c r="D47" s="94">
        <v>0</v>
      </c>
      <c r="E47" s="94">
        <v>0</v>
      </c>
      <c r="F47" s="95">
        <v>191.94827499116028</v>
      </c>
      <c r="G47" s="90" t="s">
        <v>13</v>
      </c>
    </row>
    <row r="48" spans="1:13" ht="12" customHeight="1" x14ac:dyDescent="0.2">
      <c r="A48" s="82" t="s">
        <v>28</v>
      </c>
      <c r="B48" s="83" t="s">
        <v>28</v>
      </c>
      <c r="C48" s="84">
        <v>260</v>
      </c>
      <c r="D48" s="84">
        <v>6</v>
      </c>
      <c r="E48" s="84">
        <v>3</v>
      </c>
      <c r="F48" s="85">
        <v>191.8208721075338</v>
      </c>
      <c r="G48" s="90" t="s">
        <v>13</v>
      </c>
    </row>
    <row r="49" spans="1:10" ht="12" customHeight="1" x14ac:dyDescent="0.2">
      <c r="A49" s="92" t="s">
        <v>22</v>
      </c>
      <c r="B49" s="93" t="s">
        <v>338</v>
      </c>
      <c r="C49" s="94">
        <v>13</v>
      </c>
      <c r="D49" s="94">
        <v>0</v>
      </c>
      <c r="E49" s="94">
        <v>0</v>
      </c>
      <c r="F49" s="95">
        <v>189.94739918176504</v>
      </c>
      <c r="G49" s="90" t="s">
        <v>13</v>
      </c>
    </row>
    <row r="50" spans="1:10" ht="12" customHeight="1" x14ac:dyDescent="0.2">
      <c r="A50" s="82" t="s">
        <v>45</v>
      </c>
      <c r="B50" s="83" t="s">
        <v>862</v>
      </c>
      <c r="C50" s="84">
        <v>63</v>
      </c>
      <c r="D50" s="84">
        <v>0</v>
      </c>
      <c r="E50" s="84">
        <v>2</v>
      </c>
      <c r="F50" s="85">
        <v>188.64638959832831</v>
      </c>
      <c r="G50" s="90" t="s">
        <v>13</v>
      </c>
    </row>
    <row r="51" spans="1:10" ht="12" customHeight="1" x14ac:dyDescent="0.2">
      <c r="A51" s="92" t="s">
        <v>102</v>
      </c>
      <c r="B51" s="93" t="s">
        <v>673</v>
      </c>
      <c r="C51" s="94">
        <v>78</v>
      </c>
      <c r="D51" s="94">
        <v>0</v>
      </c>
      <c r="E51" s="94">
        <v>0</v>
      </c>
      <c r="F51" s="95">
        <v>188.63817746499311</v>
      </c>
      <c r="G51" s="90" t="s">
        <v>13</v>
      </c>
    </row>
    <row r="52" spans="1:10" ht="12" customHeight="1" x14ac:dyDescent="0.2">
      <c r="A52" s="82" t="s">
        <v>28</v>
      </c>
      <c r="B52" s="83" t="s">
        <v>204</v>
      </c>
      <c r="C52" s="84">
        <v>10</v>
      </c>
      <c r="D52" s="84">
        <v>2</v>
      </c>
      <c r="E52" s="84">
        <v>0</v>
      </c>
      <c r="F52" s="85">
        <v>188.50141376060321</v>
      </c>
      <c r="G52" s="90" t="s">
        <v>13</v>
      </c>
    </row>
    <row r="53" spans="1:10" ht="12" customHeight="1" x14ac:dyDescent="0.2">
      <c r="A53" s="92" t="s">
        <v>94</v>
      </c>
      <c r="B53" s="93" t="s">
        <v>679</v>
      </c>
      <c r="C53" s="94">
        <v>16</v>
      </c>
      <c r="D53" s="94">
        <v>0</v>
      </c>
      <c r="E53" s="94">
        <v>0</v>
      </c>
      <c r="F53" s="95">
        <v>187.33169418100925</v>
      </c>
      <c r="G53" s="90" t="s">
        <v>13</v>
      </c>
    </row>
    <row r="54" spans="1:10" ht="12" customHeight="1" x14ac:dyDescent="0.2">
      <c r="A54" s="82" t="s">
        <v>20</v>
      </c>
      <c r="B54" s="83" t="s">
        <v>744</v>
      </c>
      <c r="C54" s="84">
        <v>14</v>
      </c>
      <c r="D54" s="84">
        <v>0</v>
      </c>
      <c r="E54" s="84">
        <v>0</v>
      </c>
      <c r="F54" s="85">
        <v>185.35681186283597</v>
      </c>
      <c r="G54" s="90" t="s">
        <v>13</v>
      </c>
    </row>
    <row r="55" spans="1:10" ht="12" customHeight="1" x14ac:dyDescent="0.2">
      <c r="A55" s="92" t="s">
        <v>142</v>
      </c>
      <c r="B55" s="93" t="s">
        <v>142</v>
      </c>
      <c r="C55" s="94">
        <v>184</v>
      </c>
      <c r="D55" s="94">
        <v>0</v>
      </c>
      <c r="E55" s="94">
        <v>7</v>
      </c>
      <c r="F55" s="95">
        <v>183.53560686865191</v>
      </c>
      <c r="G55" s="90" t="s">
        <v>13</v>
      </c>
    </row>
    <row r="56" spans="1:10" ht="12" customHeight="1" x14ac:dyDescent="0.2">
      <c r="A56" s="82" t="s">
        <v>14</v>
      </c>
      <c r="B56" s="83" t="s">
        <v>529</v>
      </c>
      <c r="C56" s="84">
        <v>48</v>
      </c>
      <c r="D56" s="84">
        <v>0</v>
      </c>
      <c r="E56" s="84">
        <v>1</v>
      </c>
      <c r="F56" s="85">
        <v>181.50164833129605</v>
      </c>
      <c r="G56" s="90" t="s">
        <v>13</v>
      </c>
      <c r="J56" s="118"/>
    </row>
    <row r="57" spans="1:10" ht="12" customHeight="1" x14ac:dyDescent="0.2">
      <c r="A57" s="92" t="s">
        <v>8</v>
      </c>
      <c r="B57" s="93" t="s">
        <v>379</v>
      </c>
      <c r="C57" s="94">
        <v>12</v>
      </c>
      <c r="D57" s="94">
        <v>0</v>
      </c>
      <c r="E57" s="94">
        <v>0</v>
      </c>
      <c r="F57" s="95">
        <v>175.72118904671254</v>
      </c>
      <c r="G57" s="90" t="s">
        <v>13</v>
      </c>
    </row>
    <row r="58" spans="1:10" ht="12" customHeight="1" x14ac:dyDescent="0.2">
      <c r="A58" s="82" t="s">
        <v>45</v>
      </c>
      <c r="B58" s="83" t="s">
        <v>176</v>
      </c>
      <c r="C58" s="84">
        <v>15</v>
      </c>
      <c r="D58" s="84">
        <v>0</v>
      </c>
      <c r="E58" s="84">
        <v>0</v>
      </c>
      <c r="F58" s="85">
        <v>174.39832577607254</v>
      </c>
      <c r="G58" s="90" t="s">
        <v>13</v>
      </c>
    </row>
    <row r="59" spans="1:10" ht="12" customHeight="1" x14ac:dyDescent="0.2">
      <c r="A59" s="92" t="s">
        <v>102</v>
      </c>
      <c r="B59" s="93" t="s">
        <v>563</v>
      </c>
      <c r="C59" s="94">
        <v>11</v>
      </c>
      <c r="D59" s="94">
        <v>0</v>
      </c>
      <c r="E59" s="94">
        <v>0</v>
      </c>
      <c r="F59" s="95">
        <v>173.72078332280478</v>
      </c>
      <c r="G59" s="90" t="s">
        <v>13</v>
      </c>
    </row>
    <row r="60" spans="1:10" ht="12" customHeight="1" x14ac:dyDescent="0.2">
      <c r="A60" s="82" t="s">
        <v>90</v>
      </c>
      <c r="B60" s="83" t="s">
        <v>290</v>
      </c>
      <c r="C60" s="84">
        <v>9</v>
      </c>
      <c r="D60" s="84">
        <v>0</v>
      </c>
      <c r="E60" s="84">
        <v>0</v>
      </c>
      <c r="F60" s="85">
        <v>173.57762777242044</v>
      </c>
      <c r="G60" s="90" t="s">
        <v>13</v>
      </c>
    </row>
    <row r="61" spans="1:10" ht="12" customHeight="1" x14ac:dyDescent="0.2">
      <c r="A61" s="92" t="s">
        <v>33</v>
      </c>
      <c r="B61" s="93" t="s">
        <v>245</v>
      </c>
      <c r="C61" s="94">
        <v>6</v>
      </c>
      <c r="D61" s="94">
        <v>0</v>
      </c>
      <c r="E61" s="94">
        <v>0</v>
      </c>
      <c r="F61" s="95">
        <v>169.7792869269949</v>
      </c>
      <c r="G61" s="90" t="s">
        <v>13</v>
      </c>
    </row>
    <row r="62" spans="1:10" ht="12" customHeight="1" x14ac:dyDescent="0.2">
      <c r="A62" s="82" t="s">
        <v>14</v>
      </c>
      <c r="B62" s="83" t="s">
        <v>385</v>
      </c>
      <c r="C62" s="84">
        <v>33</v>
      </c>
      <c r="D62" s="84">
        <v>0</v>
      </c>
      <c r="E62" s="84">
        <v>0</v>
      </c>
      <c r="F62" s="85">
        <v>167.36826089161636</v>
      </c>
      <c r="G62" s="90" t="s">
        <v>13</v>
      </c>
    </row>
    <row r="63" spans="1:10" ht="12" customHeight="1" x14ac:dyDescent="0.2">
      <c r="A63" s="92" t="s">
        <v>53</v>
      </c>
      <c r="B63" s="93" t="s">
        <v>849</v>
      </c>
      <c r="C63" s="94">
        <v>22</v>
      </c>
      <c r="D63" s="94">
        <v>1</v>
      </c>
      <c r="E63" s="94">
        <v>0</v>
      </c>
      <c r="F63" s="95">
        <v>167.10258645742516</v>
      </c>
      <c r="G63" s="90" t="s">
        <v>13</v>
      </c>
    </row>
    <row r="64" spans="1:10" ht="12" customHeight="1" x14ac:dyDescent="0.2">
      <c r="A64" s="82" t="s">
        <v>53</v>
      </c>
      <c r="B64" s="83" t="s">
        <v>462</v>
      </c>
      <c r="C64" s="84">
        <v>8</v>
      </c>
      <c r="D64" s="84">
        <v>0</v>
      </c>
      <c r="E64" s="84">
        <v>0</v>
      </c>
      <c r="F64" s="85">
        <v>162.76703967446591</v>
      </c>
      <c r="G64" s="90" t="s">
        <v>13</v>
      </c>
    </row>
    <row r="65" spans="1:14" ht="12" customHeight="1" x14ac:dyDescent="0.2">
      <c r="A65" s="92" t="s">
        <v>14</v>
      </c>
      <c r="B65" s="93" t="s">
        <v>808</v>
      </c>
      <c r="C65" s="94">
        <v>5</v>
      </c>
      <c r="D65" s="94">
        <v>0</v>
      </c>
      <c r="E65" s="94">
        <v>0</v>
      </c>
      <c r="F65" s="95">
        <v>160.3077909586406</v>
      </c>
      <c r="G65" s="90" t="s">
        <v>13</v>
      </c>
    </row>
    <row r="66" spans="1:14" ht="12" customHeight="1" x14ac:dyDescent="0.2">
      <c r="A66" s="82" t="s">
        <v>53</v>
      </c>
      <c r="B66" s="83" t="s">
        <v>733</v>
      </c>
      <c r="C66" s="84">
        <v>5</v>
      </c>
      <c r="D66" s="84">
        <v>0</v>
      </c>
      <c r="E66" s="84">
        <v>0</v>
      </c>
      <c r="F66" s="85">
        <v>158.17779183802594</v>
      </c>
      <c r="G66" s="90" t="s">
        <v>13</v>
      </c>
    </row>
    <row r="67" spans="1:14" ht="12" customHeight="1" x14ac:dyDescent="0.2">
      <c r="A67" s="92" t="s">
        <v>11</v>
      </c>
      <c r="B67" s="93" t="s">
        <v>244</v>
      </c>
      <c r="C67" s="94">
        <v>14</v>
      </c>
      <c r="D67" s="94">
        <v>0</v>
      </c>
      <c r="E67" s="94">
        <v>0</v>
      </c>
      <c r="F67" s="95">
        <v>157.60441292356188</v>
      </c>
      <c r="G67" s="90" t="s">
        <v>13</v>
      </c>
    </row>
    <row r="68" spans="1:14" ht="12" customHeight="1" x14ac:dyDescent="0.2">
      <c r="A68" s="82" t="s">
        <v>135</v>
      </c>
      <c r="B68" s="83" t="s">
        <v>459</v>
      </c>
      <c r="C68" s="84">
        <v>6</v>
      </c>
      <c r="D68" s="84">
        <v>4</v>
      </c>
      <c r="E68" s="84">
        <v>0</v>
      </c>
      <c r="F68" s="85">
        <v>153.32720024532352</v>
      </c>
      <c r="G68" s="90" t="s">
        <v>13</v>
      </c>
    </row>
    <row r="69" spans="1:14" ht="12" customHeight="1" x14ac:dyDescent="0.2">
      <c r="A69" s="92" t="s">
        <v>98</v>
      </c>
      <c r="B69" s="93" t="s">
        <v>145</v>
      </c>
      <c r="C69" s="94">
        <v>68</v>
      </c>
      <c r="D69" s="94">
        <v>0</v>
      </c>
      <c r="E69" s="94">
        <v>0</v>
      </c>
      <c r="F69" s="95">
        <v>153.23253036482865</v>
      </c>
      <c r="G69" s="90" t="s">
        <v>13</v>
      </c>
    </row>
    <row r="70" spans="1:14" ht="12" customHeight="1" x14ac:dyDescent="0.2">
      <c r="A70" s="82" t="s">
        <v>11</v>
      </c>
      <c r="B70" s="83" t="s">
        <v>622</v>
      </c>
      <c r="C70" s="84">
        <v>48</v>
      </c>
      <c r="D70" s="84">
        <v>0</v>
      </c>
      <c r="E70" s="84">
        <v>0</v>
      </c>
      <c r="F70" s="85">
        <v>151.98049583636765</v>
      </c>
      <c r="G70" s="90" t="s">
        <v>13</v>
      </c>
    </row>
    <row r="71" spans="1:14" ht="12" customHeight="1" x14ac:dyDescent="0.2">
      <c r="A71" s="92" t="s">
        <v>121</v>
      </c>
      <c r="B71" s="93" t="s">
        <v>370</v>
      </c>
      <c r="C71" s="94">
        <v>18</v>
      </c>
      <c r="D71" s="94">
        <v>0</v>
      </c>
      <c r="E71" s="94">
        <v>0</v>
      </c>
      <c r="F71" s="95">
        <v>151.52790638942673</v>
      </c>
      <c r="G71" s="90" t="s">
        <v>13</v>
      </c>
      <c r="J71" s="96"/>
    </row>
    <row r="72" spans="1:14" ht="12" customHeight="1" x14ac:dyDescent="0.2">
      <c r="A72" s="82" t="s">
        <v>38</v>
      </c>
      <c r="B72" s="83" t="s">
        <v>201</v>
      </c>
      <c r="C72" s="84">
        <v>111</v>
      </c>
      <c r="D72" s="84">
        <v>1</v>
      </c>
      <c r="E72" s="84">
        <v>0</v>
      </c>
      <c r="F72" s="85">
        <v>149.95113199716164</v>
      </c>
      <c r="G72" s="90" t="s">
        <v>13</v>
      </c>
      <c r="J72" s="96"/>
    </row>
    <row r="73" spans="1:14" ht="12" customHeight="1" x14ac:dyDescent="0.2">
      <c r="A73" s="92" t="s">
        <v>28</v>
      </c>
      <c r="B73" s="93" t="s">
        <v>794</v>
      </c>
      <c r="C73" s="94">
        <v>13</v>
      </c>
      <c r="D73" s="94">
        <v>0</v>
      </c>
      <c r="E73" s="94">
        <v>0</v>
      </c>
      <c r="F73" s="95">
        <v>149.68336211859528</v>
      </c>
      <c r="G73" s="90" t="s">
        <v>13</v>
      </c>
    </row>
    <row r="74" spans="1:14" ht="12" customHeight="1" x14ac:dyDescent="0.2">
      <c r="A74" s="82" t="s">
        <v>57</v>
      </c>
      <c r="B74" s="83" t="s">
        <v>58</v>
      </c>
      <c r="C74" s="84">
        <v>18</v>
      </c>
      <c r="D74" s="84">
        <v>0</v>
      </c>
      <c r="E74" s="84">
        <v>0</v>
      </c>
      <c r="F74" s="85">
        <v>147.03479823558243</v>
      </c>
      <c r="G74" s="90" t="s">
        <v>13</v>
      </c>
    </row>
    <row r="75" spans="1:14" ht="12" customHeight="1" x14ac:dyDescent="0.2">
      <c r="A75" s="92" t="s">
        <v>80</v>
      </c>
      <c r="B75" s="93" t="s">
        <v>137</v>
      </c>
      <c r="C75" s="94">
        <v>10</v>
      </c>
      <c r="D75" s="94">
        <v>0</v>
      </c>
      <c r="E75" s="94">
        <v>0</v>
      </c>
      <c r="F75" s="95">
        <v>144.73874656245476</v>
      </c>
      <c r="G75" s="90" t="s">
        <v>13</v>
      </c>
    </row>
    <row r="76" spans="1:14" ht="12" customHeight="1" x14ac:dyDescent="0.2">
      <c r="A76" s="82" t="s">
        <v>53</v>
      </c>
      <c r="B76" s="83" t="s">
        <v>785</v>
      </c>
      <c r="C76" s="84">
        <v>6</v>
      </c>
      <c r="D76" s="84">
        <v>0</v>
      </c>
      <c r="E76" s="84">
        <v>0</v>
      </c>
      <c r="F76" s="85">
        <v>142.55167498218105</v>
      </c>
      <c r="G76" s="90" t="s">
        <v>13</v>
      </c>
      <c r="N76" s="118"/>
    </row>
    <row r="77" spans="1:14" ht="12" customHeight="1" x14ac:dyDescent="0.2">
      <c r="A77" s="92" t="s">
        <v>102</v>
      </c>
      <c r="B77" s="93" t="s">
        <v>625</v>
      </c>
      <c r="C77" s="94">
        <v>54</v>
      </c>
      <c r="D77" s="94">
        <v>0</v>
      </c>
      <c r="E77" s="94">
        <v>0</v>
      </c>
      <c r="F77" s="95">
        <v>142.29249011857706</v>
      </c>
      <c r="G77" s="90" t="s">
        <v>13</v>
      </c>
      <c r="N77" s="118"/>
    </row>
    <row r="78" spans="1:14" ht="12" customHeight="1" x14ac:dyDescent="0.2">
      <c r="A78" s="82" t="s">
        <v>26</v>
      </c>
      <c r="B78" s="83" t="s">
        <v>258</v>
      </c>
      <c r="C78" s="84">
        <v>18</v>
      </c>
      <c r="D78" s="84">
        <v>0</v>
      </c>
      <c r="E78" s="84">
        <v>0</v>
      </c>
      <c r="F78" s="85">
        <v>142.18009478672985</v>
      </c>
      <c r="G78" s="90" t="s">
        <v>13</v>
      </c>
    </row>
    <row r="79" spans="1:14" ht="12" customHeight="1" x14ac:dyDescent="0.2">
      <c r="A79" s="92" t="s">
        <v>20</v>
      </c>
      <c r="B79" s="93" t="s">
        <v>276</v>
      </c>
      <c r="C79" s="94">
        <v>11</v>
      </c>
      <c r="D79" s="94">
        <v>0</v>
      </c>
      <c r="E79" s="94">
        <v>0</v>
      </c>
      <c r="F79" s="95">
        <v>140.09169638308711</v>
      </c>
      <c r="G79" s="90" t="s">
        <v>13</v>
      </c>
    </row>
    <row r="80" spans="1:14" ht="12" customHeight="1" x14ac:dyDescent="0.2">
      <c r="A80" s="82" t="s">
        <v>22</v>
      </c>
      <c r="B80" s="83" t="s">
        <v>239</v>
      </c>
      <c r="C80" s="84">
        <v>30</v>
      </c>
      <c r="D80" s="84">
        <v>2</v>
      </c>
      <c r="E80" s="84">
        <v>0</v>
      </c>
      <c r="F80" s="85">
        <v>139.7868250917351</v>
      </c>
      <c r="G80" s="90" t="s">
        <v>13</v>
      </c>
    </row>
    <row r="81" spans="1:12" ht="12" customHeight="1" x14ac:dyDescent="0.2">
      <c r="A81" s="92" t="s">
        <v>11</v>
      </c>
      <c r="B81" s="93" t="s">
        <v>144</v>
      </c>
      <c r="C81" s="94">
        <v>16</v>
      </c>
      <c r="D81" s="94">
        <v>0</v>
      </c>
      <c r="E81" s="94">
        <v>0</v>
      </c>
      <c r="F81" s="95">
        <v>139.19095258808179</v>
      </c>
      <c r="G81" s="90" t="s">
        <v>13</v>
      </c>
    </row>
    <row r="82" spans="1:12" ht="12" customHeight="1" x14ac:dyDescent="0.2">
      <c r="A82" s="82" t="s">
        <v>71</v>
      </c>
      <c r="B82" s="83" t="s">
        <v>452</v>
      </c>
      <c r="C82" s="84">
        <v>25</v>
      </c>
      <c r="D82" s="84">
        <v>0</v>
      </c>
      <c r="E82" s="84">
        <v>0</v>
      </c>
      <c r="F82" s="85">
        <v>138.95836807292537</v>
      </c>
      <c r="G82" s="90" t="s">
        <v>13</v>
      </c>
    </row>
    <row r="83" spans="1:12" ht="12" customHeight="1" x14ac:dyDescent="0.2">
      <c r="A83" s="92" t="s">
        <v>53</v>
      </c>
      <c r="B83" s="93" t="s">
        <v>54</v>
      </c>
      <c r="C83" s="94">
        <v>5</v>
      </c>
      <c r="D83" s="94">
        <v>0</v>
      </c>
      <c r="E83" s="94">
        <v>0</v>
      </c>
      <c r="F83" s="95">
        <v>138.65779256794232</v>
      </c>
      <c r="G83" s="90" t="s">
        <v>13</v>
      </c>
    </row>
    <row r="84" spans="1:12" x14ac:dyDescent="0.2">
      <c r="A84" s="82" t="s">
        <v>26</v>
      </c>
      <c r="B84" s="83" t="s">
        <v>546</v>
      </c>
      <c r="C84" s="84">
        <v>135</v>
      </c>
      <c r="D84" s="84">
        <v>1</v>
      </c>
      <c r="E84" s="84">
        <v>1</v>
      </c>
      <c r="F84" s="85">
        <v>137.31582640072168</v>
      </c>
      <c r="G84" s="90" t="s">
        <v>13</v>
      </c>
    </row>
    <row r="85" spans="1:12" x14ac:dyDescent="0.2">
      <c r="A85" s="92" t="s">
        <v>11</v>
      </c>
      <c r="B85" s="93" t="s">
        <v>597</v>
      </c>
      <c r="C85" s="94">
        <v>6</v>
      </c>
      <c r="D85" s="94">
        <v>0</v>
      </c>
      <c r="E85" s="94">
        <v>0</v>
      </c>
      <c r="F85" s="95">
        <v>137.01758392327014</v>
      </c>
      <c r="G85" s="90" t="s">
        <v>13</v>
      </c>
    </row>
    <row r="86" spans="1:12" x14ac:dyDescent="0.2">
      <c r="A86" s="82" t="s">
        <v>11</v>
      </c>
      <c r="B86" s="83" t="s">
        <v>325</v>
      </c>
      <c r="C86" s="84">
        <v>4</v>
      </c>
      <c r="D86" s="84">
        <v>0</v>
      </c>
      <c r="E86" s="84">
        <v>0</v>
      </c>
      <c r="F86" s="85">
        <v>136.65869490946361</v>
      </c>
      <c r="G86" s="90" t="s">
        <v>13</v>
      </c>
    </row>
    <row r="87" spans="1:12" x14ac:dyDescent="0.2">
      <c r="A87" s="92" t="s">
        <v>14</v>
      </c>
      <c r="B87" s="93" t="s">
        <v>455</v>
      </c>
      <c r="C87" s="94">
        <v>27</v>
      </c>
      <c r="D87" s="94">
        <v>0</v>
      </c>
      <c r="E87" s="94">
        <v>0</v>
      </c>
      <c r="F87" s="95">
        <v>135.48775592131673</v>
      </c>
      <c r="G87" s="90" t="s">
        <v>13</v>
      </c>
    </row>
    <row r="88" spans="1:12" x14ac:dyDescent="0.2">
      <c r="A88" s="82" t="s">
        <v>142</v>
      </c>
      <c r="B88" s="83" t="s">
        <v>165</v>
      </c>
      <c r="C88" s="84">
        <v>16</v>
      </c>
      <c r="D88" s="84">
        <v>0</v>
      </c>
      <c r="E88" s="84">
        <v>0</v>
      </c>
      <c r="F88" s="85">
        <v>133.05613305613306</v>
      </c>
      <c r="G88" s="90" t="s">
        <v>13</v>
      </c>
    </row>
    <row r="89" spans="1:12" x14ac:dyDescent="0.2">
      <c r="A89" s="92" t="s">
        <v>62</v>
      </c>
      <c r="B89" s="93" t="s">
        <v>806</v>
      </c>
      <c r="C89" s="94">
        <v>5</v>
      </c>
      <c r="D89" s="94">
        <v>0</v>
      </c>
      <c r="E89" s="94">
        <v>0</v>
      </c>
      <c r="F89" s="95">
        <v>131.85654008438817</v>
      </c>
      <c r="G89" s="90" t="s">
        <v>13</v>
      </c>
    </row>
    <row r="90" spans="1:12" x14ac:dyDescent="0.2">
      <c r="A90" s="82" t="s">
        <v>24</v>
      </c>
      <c r="B90" s="83" t="s">
        <v>844</v>
      </c>
      <c r="C90" s="84">
        <v>5</v>
      </c>
      <c r="D90" s="84">
        <v>0</v>
      </c>
      <c r="E90" s="84">
        <v>0</v>
      </c>
      <c r="F90" s="85">
        <v>126.55024044545685</v>
      </c>
      <c r="G90" s="90" t="s">
        <v>13</v>
      </c>
    </row>
    <row r="91" spans="1:12" x14ac:dyDescent="0.2">
      <c r="A91" s="92" t="s">
        <v>22</v>
      </c>
      <c r="B91" s="93" t="s">
        <v>51</v>
      </c>
      <c r="C91" s="94">
        <v>5</v>
      </c>
      <c r="D91" s="94">
        <v>0</v>
      </c>
      <c r="E91" s="94">
        <v>0</v>
      </c>
      <c r="F91" s="95">
        <v>125.84948401711553</v>
      </c>
      <c r="G91" s="90" t="s">
        <v>13</v>
      </c>
      <c r="L91" s="118"/>
    </row>
    <row r="92" spans="1:12" x14ac:dyDescent="0.2">
      <c r="A92" s="82" t="s">
        <v>30</v>
      </c>
      <c r="B92" s="83" t="s">
        <v>570</v>
      </c>
      <c r="C92" s="84">
        <v>0</v>
      </c>
      <c r="D92" s="84">
        <v>6</v>
      </c>
      <c r="E92" s="84">
        <v>1</v>
      </c>
      <c r="F92" s="85">
        <v>123.43502027861047</v>
      </c>
      <c r="G92" s="90" t="s">
        <v>13</v>
      </c>
    </row>
    <row r="93" spans="1:12" x14ac:dyDescent="0.2">
      <c r="A93" s="92" t="s">
        <v>20</v>
      </c>
      <c r="B93" s="93" t="s">
        <v>20</v>
      </c>
      <c r="C93" s="94">
        <v>112</v>
      </c>
      <c r="D93" s="94">
        <v>23</v>
      </c>
      <c r="E93" s="94">
        <v>0</v>
      </c>
      <c r="F93" s="95">
        <v>123.39472601800649</v>
      </c>
      <c r="G93" s="90" t="s">
        <v>13</v>
      </c>
    </row>
    <row r="94" spans="1:12" x14ac:dyDescent="0.2">
      <c r="A94" s="82" t="s">
        <v>98</v>
      </c>
      <c r="B94" s="83" t="s">
        <v>811</v>
      </c>
      <c r="C94" s="84">
        <v>5</v>
      </c>
      <c r="D94" s="84">
        <v>0</v>
      </c>
      <c r="E94" s="84">
        <v>0</v>
      </c>
      <c r="F94" s="85">
        <v>123.30456226880395</v>
      </c>
      <c r="G94" s="90" t="s">
        <v>13</v>
      </c>
    </row>
    <row r="95" spans="1:12" x14ac:dyDescent="0.2">
      <c r="A95" s="92" t="s">
        <v>20</v>
      </c>
      <c r="B95" s="93" t="s">
        <v>861</v>
      </c>
      <c r="C95" s="94">
        <v>6</v>
      </c>
      <c r="D95" s="94">
        <v>0</v>
      </c>
      <c r="E95" s="94">
        <v>0</v>
      </c>
      <c r="F95" s="95">
        <v>122.59910093992644</v>
      </c>
      <c r="G95" s="90" t="s">
        <v>13</v>
      </c>
    </row>
    <row r="96" spans="1:12" x14ac:dyDescent="0.2">
      <c r="A96" s="82" t="s">
        <v>71</v>
      </c>
      <c r="B96" s="83" t="s">
        <v>657</v>
      </c>
      <c r="C96" s="84">
        <v>15</v>
      </c>
      <c r="D96" s="84">
        <v>0</v>
      </c>
      <c r="E96" s="84">
        <v>0</v>
      </c>
      <c r="F96" s="85">
        <v>122.040517451794</v>
      </c>
      <c r="G96" s="90" t="s">
        <v>13</v>
      </c>
    </row>
    <row r="97" spans="1:7" x14ac:dyDescent="0.2">
      <c r="A97" s="92" t="s">
        <v>22</v>
      </c>
      <c r="B97" s="93" t="s">
        <v>265</v>
      </c>
      <c r="C97" s="94">
        <v>6</v>
      </c>
      <c r="D97" s="94">
        <v>0</v>
      </c>
      <c r="E97" s="94">
        <v>0</v>
      </c>
      <c r="F97" s="95">
        <v>120.96774193548387</v>
      </c>
      <c r="G97" s="90" t="s">
        <v>13</v>
      </c>
    </row>
    <row r="98" spans="1:7" x14ac:dyDescent="0.2">
      <c r="A98" s="82" t="s">
        <v>45</v>
      </c>
      <c r="B98" s="83" t="s">
        <v>521</v>
      </c>
      <c r="C98" s="84">
        <v>26</v>
      </c>
      <c r="D98" s="84">
        <v>0</v>
      </c>
      <c r="E98" s="84">
        <v>0</v>
      </c>
      <c r="F98" s="85">
        <v>120.73929599702795</v>
      </c>
      <c r="G98" s="90" t="s">
        <v>13</v>
      </c>
    </row>
    <row r="99" spans="1:7" x14ac:dyDescent="0.2">
      <c r="A99" s="92" t="s">
        <v>80</v>
      </c>
      <c r="B99" s="93" t="s">
        <v>534</v>
      </c>
      <c r="C99" s="94">
        <v>4</v>
      </c>
      <c r="D99" s="94">
        <v>0</v>
      </c>
      <c r="E99" s="94">
        <v>0</v>
      </c>
      <c r="F99" s="95">
        <v>120.70006035003017</v>
      </c>
      <c r="G99" s="90" t="s">
        <v>13</v>
      </c>
    </row>
    <row r="100" spans="1:7" x14ac:dyDescent="0.2">
      <c r="A100" s="82" t="s">
        <v>90</v>
      </c>
      <c r="B100" s="83" t="s">
        <v>688</v>
      </c>
      <c r="C100" s="84">
        <v>13</v>
      </c>
      <c r="D100" s="84">
        <v>0</v>
      </c>
      <c r="E100" s="84">
        <v>0</v>
      </c>
      <c r="F100" s="85">
        <v>119.97046880767812</v>
      </c>
      <c r="G100" s="90" t="s">
        <v>13</v>
      </c>
    </row>
    <row r="101" spans="1:7" x14ac:dyDescent="0.2">
      <c r="A101" s="92" t="s">
        <v>71</v>
      </c>
      <c r="B101" s="93" t="s">
        <v>71</v>
      </c>
      <c r="C101" s="94">
        <v>179</v>
      </c>
      <c r="D101" s="94">
        <v>1</v>
      </c>
      <c r="E101" s="94">
        <v>0</v>
      </c>
      <c r="F101" s="95">
        <v>119.3372803033819</v>
      </c>
      <c r="G101" s="90" t="s">
        <v>13</v>
      </c>
    </row>
    <row r="102" spans="1:7" x14ac:dyDescent="0.2">
      <c r="A102" s="82" t="s">
        <v>20</v>
      </c>
      <c r="B102" s="83" t="s">
        <v>814</v>
      </c>
      <c r="C102" s="84">
        <v>101</v>
      </c>
      <c r="D102" s="84">
        <v>2</v>
      </c>
      <c r="E102" s="84">
        <v>0</v>
      </c>
      <c r="F102" s="85">
        <v>115.61342462678192</v>
      </c>
      <c r="G102" s="90" t="s">
        <v>13</v>
      </c>
    </row>
    <row r="103" spans="1:7" x14ac:dyDescent="0.2">
      <c r="A103" s="92" t="s">
        <v>26</v>
      </c>
      <c r="B103" s="93" t="s">
        <v>308</v>
      </c>
      <c r="C103" s="94">
        <v>4</v>
      </c>
      <c r="D103" s="94">
        <v>0</v>
      </c>
      <c r="E103" s="94">
        <v>0</v>
      </c>
      <c r="F103" s="95">
        <v>114.02508551881414</v>
      </c>
      <c r="G103" s="90" t="s">
        <v>13</v>
      </c>
    </row>
    <row r="104" spans="1:7" x14ac:dyDescent="0.2">
      <c r="A104" s="82" t="s">
        <v>90</v>
      </c>
      <c r="B104" s="83" t="s">
        <v>540</v>
      </c>
      <c r="C104" s="84">
        <v>20</v>
      </c>
      <c r="D104" s="84">
        <v>0</v>
      </c>
      <c r="E104" s="84">
        <v>0</v>
      </c>
      <c r="F104" s="85">
        <v>113.59118532401887</v>
      </c>
      <c r="G104" s="90" t="s">
        <v>13</v>
      </c>
    </row>
    <row r="105" spans="1:7" x14ac:dyDescent="0.2">
      <c r="A105" s="92" t="s">
        <v>102</v>
      </c>
      <c r="B105" s="93" t="s">
        <v>668</v>
      </c>
      <c r="C105" s="94">
        <v>7</v>
      </c>
      <c r="D105" s="94">
        <v>0</v>
      </c>
      <c r="E105" s="94">
        <v>0</v>
      </c>
      <c r="F105" s="95">
        <v>112.93965795417876</v>
      </c>
      <c r="G105" s="90" t="s">
        <v>13</v>
      </c>
    </row>
    <row r="106" spans="1:7" x14ac:dyDescent="0.2">
      <c r="A106" s="82" t="s">
        <v>33</v>
      </c>
      <c r="B106" s="83" t="s">
        <v>759</v>
      </c>
      <c r="C106" s="84">
        <v>51</v>
      </c>
      <c r="D106" s="84">
        <v>0</v>
      </c>
      <c r="E106" s="84">
        <v>0</v>
      </c>
      <c r="F106" s="85">
        <v>112.11748153359127</v>
      </c>
      <c r="G106" s="90" t="s">
        <v>13</v>
      </c>
    </row>
    <row r="107" spans="1:7" x14ac:dyDescent="0.2">
      <c r="A107" s="92" t="s">
        <v>24</v>
      </c>
      <c r="B107" s="93" t="s">
        <v>160</v>
      </c>
      <c r="C107" s="94">
        <v>9</v>
      </c>
      <c r="D107" s="94">
        <v>0</v>
      </c>
      <c r="E107" s="94">
        <v>0</v>
      </c>
      <c r="F107" s="95">
        <v>112.09366048075726</v>
      </c>
      <c r="G107" s="90" t="s">
        <v>13</v>
      </c>
    </row>
    <row r="108" spans="1:7" x14ac:dyDescent="0.2">
      <c r="A108" s="82" t="s">
        <v>142</v>
      </c>
      <c r="B108" s="83" t="s">
        <v>143</v>
      </c>
      <c r="C108" s="84">
        <v>3</v>
      </c>
      <c r="D108" s="84">
        <v>0</v>
      </c>
      <c r="E108" s="84">
        <v>0</v>
      </c>
      <c r="F108" s="85">
        <v>112.06574523720583</v>
      </c>
      <c r="G108" s="90" t="s">
        <v>13</v>
      </c>
    </row>
    <row r="109" spans="1:7" x14ac:dyDescent="0.2">
      <c r="A109" s="92" t="s">
        <v>28</v>
      </c>
      <c r="B109" s="93" t="s">
        <v>542</v>
      </c>
      <c r="C109" s="94">
        <v>4</v>
      </c>
      <c r="D109" s="94">
        <v>0</v>
      </c>
      <c r="E109" s="94">
        <v>0</v>
      </c>
      <c r="F109" s="95">
        <v>110.28398125172319</v>
      </c>
      <c r="G109" s="90" t="s">
        <v>13</v>
      </c>
    </row>
    <row r="110" spans="1:7" x14ac:dyDescent="0.2">
      <c r="A110" s="82" t="s">
        <v>24</v>
      </c>
      <c r="B110" s="83" t="s">
        <v>24</v>
      </c>
      <c r="C110" s="84">
        <v>361</v>
      </c>
      <c r="D110" s="84">
        <v>2</v>
      </c>
      <c r="E110" s="84">
        <v>0</v>
      </c>
      <c r="F110" s="85">
        <v>109.87979816019445</v>
      </c>
      <c r="G110" s="90" t="s">
        <v>13</v>
      </c>
    </row>
    <row r="111" spans="1:7" x14ac:dyDescent="0.2">
      <c r="A111" s="92" t="s">
        <v>28</v>
      </c>
      <c r="B111" s="93" t="s">
        <v>29</v>
      </c>
      <c r="C111" s="94">
        <v>21</v>
      </c>
      <c r="D111" s="94">
        <v>0</v>
      </c>
      <c r="E111" s="94">
        <v>0</v>
      </c>
      <c r="F111" s="95">
        <v>109.56902848794741</v>
      </c>
      <c r="G111" s="90" t="s">
        <v>13</v>
      </c>
    </row>
    <row r="112" spans="1:7" x14ac:dyDescent="0.2">
      <c r="A112" s="82" t="s">
        <v>28</v>
      </c>
      <c r="B112" s="83" t="s">
        <v>153</v>
      </c>
      <c r="C112" s="84">
        <v>4</v>
      </c>
      <c r="D112" s="84">
        <v>0</v>
      </c>
      <c r="E112" s="84">
        <v>0</v>
      </c>
      <c r="F112" s="85">
        <v>107.78765831312315</v>
      </c>
      <c r="G112" s="90" t="s">
        <v>13</v>
      </c>
    </row>
    <row r="113" spans="1:7" x14ac:dyDescent="0.2">
      <c r="A113" s="92" t="s">
        <v>17</v>
      </c>
      <c r="B113" s="93" t="s">
        <v>55</v>
      </c>
      <c r="C113" s="94">
        <v>5</v>
      </c>
      <c r="D113" s="94">
        <v>0</v>
      </c>
      <c r="E113" s="94">
        <v>0</v>
      </c>
      <c r="F113" s="95">
        <v>105.24100189433804</v>
      </c>
      <c r="G113" s="90" t="s">
        <v>13</v>
      </c>
    </row>
    <row r="114" spans="1:7" x14ac:dyDescent="0.2">
      <c r="A114" s="82" t="s">
        <v>11</v>
      </c>
      <c r="B114" s="83" t="s">
        <v>317</v>
      </c>
      <c r="C114" s="84">
        <v>16</v>
      </c>
      <c r="D114" s="84">
        <v>0</v>
      </c>
      <c r="E114" s="84">
        <v>0</v>
      </c>
      <c r="F114" s="85">
        <v>105.02133245815556</v>
      </c>
      <c r="G114" s="90" t="s">
        <v>13</v>
      </c>
    </row>
    <row r="115" spans="1:7" x14ac:dyDescent="0.2">
      <c r="A115" s="92" t="s">
        <v>98</v>
      </c>
      <c r="B115" s="93" t="s">
        <v>547</v>
      </c>
      <c r="C115" s="94">
        <v>6</v>
      </c>
      <c r="D115" s="94">
        <v>0</v>
      </c>
      <c r="E115" s="94">
        <v>0</v>
      </c>
      <c r="F115" s="95">
        <v>104.93179433368311</v>
      </c>
      <c r="G115" s="90" t="s">
        <v>13</v>
      </c>
    </row>
    <row r="116" spans="1:7" x14ac:dyDescent="0.2">
      <c r="A116" s="82" t="s">
        <v>28</v>
      </c>
      <c r="B116" s="83" t="s">
        <v>549</v>
      </c>
      <c r="C116" s="84">
        <v>11</v>
      </c>
      <c r="D116" s="84">
        <v>0</v>
      </c>
      <c r="E116" s="84">
        <v>0</v>
      </c>
      <c r="F116" s="85">
        <v>102.50675612710837</v>
      </c>
      <c r="G116" s="90" t="s">
        <v>13</v>
      </c>
    </row>
    <row r="117" spans="1:7" x14ac:dyDescent="0.2">
      <c r="A117" s="92" t="s">
        <v>33</v>
      </c>
      <c r="B117" s="93" t="s">
        <v>109</v>
      </c>
      <c r="C117" s="94">
        <v>41</v>
      </c>
      <c r="D117" s="94">
        <v>0</v>
      </c>
      <c r="E117" s="94">
        <v>0</v>
      </c>
      <c r="F117" s="95">
        <v>102.42062401638729</v>
      </c>
      <c r="G117" s="90" t="s">
        <v>13</v>
      </c>
    </row>
    <row r="118" spans="1:7" x14ac:dyDescent="0.2">
      <c r="A118" s="82" t="s">
        <v>30</v>
      </c>
      <c r="B118" s="83" t="s">
        <v>520</v>
      </c>
      <c r="C118" s="84">
        <v>5</v>
      </c>
      <c r="D118" s="84">
        <v>0</v>
      </c>
      <c r="E118" s="84">
        <v>0</v>
      </c>
      <c r="F118" s="85">
        <v>102.27040294538762</v>
      </c>
      <c r="G118" s="90" t="s">
        <v>13</v>
      </c>
    </row>
    <row r="119" spans="1:7" x14ac:dyDescent="0.2">
      <c r="A119" s="92" t="s">
        <v>33</v>
      </c>
      <c r="B119" s="93" t="s">
        <v>206</v>
      </c>
      <c r="C119" s="94">
        <v>22</v>
      </c>
      <c r="D119" s="94">
        <v>0</v>
      </c>
      <c r="E119" s="94">
        <v>0</v>
      </c>
      <c r="F119" s="95">
        <v>101.36847440446022</v>
      </c>
      <c r="G119" s="90" t="s">
        <v>13</v>
      </c>
    </row>
    <row r="120" spans="1:7" x14ac:dyDescent="0.2">
      <c r="A120" s="120" t="s">
        <v>24</v>
      </c>
      <c r="B120" s="121" t="s">
        <v>237</v>
      </c>
      <c r="C120" s="122">
        <v>7</v>
      </c>
      <c r="D120" s="122">
        <v>0</v>
      </c>
      <c r="E120" s="122">
        <v>0</v>
      </c>
      <c r="F120" s="123">
        <v>101.3317892298784</v>
      </c>
      <c r="G120" s="91" t="s">
        <v>13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opLeftCell="A144" workbookViewId="0">
      <selection activeCell="A61" sqref="A61:G177"/>
    </sheetView>
  </sheetViews>
  <sheetFormatPr defaultRowHeight="15" x14ac:dyDescent="0.25"/>
  <cols>
    <col min="1" max="1" width="20.85546875" style="159" bestFit="1" customWidth="1"/>
    <col min="2" max="2" width="23.85546875" style="159" bestFit="1" customWidth="1"/>
    <col min="3" max="3" width="7.85546875" style="160" bestFit="1" customWidth="1"/>
    <col min="4" max="4" width="4.85546875" style="160" bestFit="1" customWidth="1"/>
    <col min="5" max="5" width="4.5703125" style="160" bestFit="1" customWidth="1"/>
    <col min="6" max="6" width="9.140625" style="168"/>
    <col min="7" max="16384" width="9.140625" style="159"/>
  </cols>
  <sheetData>
    <row r="1" spans="1:7" x14ac:dyDescent="0.25">
      <c r="A1" s="159" t="s">
        <v>2</v>
      </c>
      <c r="B1" s="159" t="s">
        <v>872</v>
      </c>
      <c r="C1" s="160" t="s">
        <v>867</v>
      </c>
      <c r="D1" s="160" t="s">
        <v>868</v>
      </c>
      <c r="E1" s="160" t="s">
        <v>1126</v>
      </c>
      <c r="F1" s="168" t="s">
        <v>4</v>
      </c>
      <c r="G1" s="159" t="s">
        <v>5</v>
      </c>
    </row>
    <row r="2" spans="1:7" x14ac:dyDescent="0.25">
      <c r="A2" s="159" t="s">
        <v>30</v>
      </c>
      <c r="B2" s="159" t="s">
        <v>404</v>
      </c>
      <c r="C2" s="160">
        <v>374</v>
      </c>
      <c r="D2" s="160">
        <v>0</v>
      </c>
      <c r="E2" s="160">
        <v>0</v>
      </c>
      <c r="F2" s="168">
        <v>1772.8479332574896</v>
      </c>
      <c r="G2" s="159" t="s">
        <v>1127</v>
      </c>
    </row>
    <row r="3" spans="1:7" x14ac:dyDescent="0.25">
      <c r="A3" s="159" t="s">
        <v>142</v>
      </c>
      <c r="B3" s="159" t="s">
        <v>387</v>
      </c>
      <c r="C3" s="160">
        <v>71</v>
      </c>
      <c r="D3" s="160">
        <v>0</v>
      </c>
      <c r="E3" s="160">
        <v>0</v>
      </c>
      <c r="F3" s="168">
        <v>1683.6613706426369</v>
      </c>
      <c r="G3" s="159" t="s">
        <v>1127</v>
      </c>
    </row>
    <row r="4" spans="1:7" x14ac:dyDescent="0.25">
      <c r="A4" s="159" t="s">
        <v>14</v>
      </c>
      <c r="B4" s="159" t="s">
        <v>49</v>
      </c>
      <c r="C4" s="160">
        <v>99</v>
      </c>
      <c r="D4" s="160">
        <v>0</v>
      </c>
      <c r="E4" s="160">
        <v>0</v>
      </c>
      <c r="F4" s="168">
        <v>1188.0475219008761</v>
      </c>
      <c r="G4" s="159" t="s">
        <v>1127</v>
      </c>
    </row>
    <row r="5" spans="1:7" x14ac:dyDescent="0.25">
      <c r="A5" s="159" t="s">
        <v>22</v>
      </c>
      <c r="B5" s="159" t="s">
        <v>728</v>
      </c>
      <c r="C5" s="160">
        <v>46</v>
      </c>
      <c r="D5" s="160">
        <v>0</v>
      </c>
      <c r="E5" s="160">
        <v>0</v>
      </c>
      <c r="F5" s="168">
        <v>1145.703611457036</v>
      </c>
      <c r="G5" s="159" t="s">
        <v>1127</v>
      </c>
    </row>
    <row r="6" spans="1:7" x14ac:dyDescent="0.25">
      <c r="A6" s="159" t="s">
        <v>22</v>
      </c>
      <c r="B6" s="159" t="s">
        <v>44</v>
      </c>
      <c r="C6" s="160">
        <v>4</v>
      </c>
      <c r="D6" s="160">
        <v>68</v>
      </c>
      <c r="E6" s="160">
        <v>0</v>
      </c>
      <c r="F6" s="168">
        <v>971.52880852786393</v>
      </c>
      <c r="G6" s="159" t="s">
        <v>1127</v>
      </c>
    </row>
    <row r="7" spans="1:7" x14ac:dyDescent="0.25">
      <c r="A7" s="159" t="s">
        <v>22</v>
      </c>
      <c r="B7" s="159" t="s">
        <v>584</v>
      </c>
      <c r="C7" s="160">
        <v>45</v>
      </c>
      <c r="D7" s="160">
        <v>0</v>
      </c>
      <c r="E7" s="160">
        <v>0</v>
      </c>
      <c r="F7" s="168">
        <v>928.02639719529805</v>
      </c>
      <c r="G7" s="159" t="s">
        <v>1127</v>
      </c>
    </row>
    <row r="8" spans="1:7" x14ac:dyDescent="0.25">
      <c r="A8" s="159" t="s">
        <v>45</v>
      </c>
      <c r="B8" s="159" t="s">
        <v>200</v>
      </c>
      <c r="C8" s="160">
        <v>159</v>
      </c>
      <c r="D8" s="160">
        <v>0</v>
      </c>
      <c r="E8" s="160">
        <v>0</v>
      </c>
      <c r="F8" s="168">
        <v>896.33012007441221</v>
      </c>
      <c r="G8" s="159" t="s">
        <v>1127</v>
      </c>
    </row>
    <row r="9" spans="1:7" x14ac:dyDescent="0.25">
      <c r="A9" s="159" t="s">
        <v>45</v>
      </c>
      <c r="B9" s="159" t="s">
        <v>631</v>
      </c>
      <c r="C9" s="160">
        <v>70</v>
      </c>
      <c r="D9" s="160">
        <v>0</v>
      </c>
      <c r="E9" s="160">
        <v>2</v>
      </c>
      <c r="F9" s="168">
        <v>833.14047674149504</v>
      </c>
      <c r="G9" s="159" t="s">
        <v>1127</v>
      </c>
    </row>
    <row r="10" spans="1:7" x14ac:dyDescent="0.25">
      <c r="A10" s="159" t="s">
        <v>26</v>
      </c>
      <c r="B10" s="159" t="s">
        <v>322</v>
      </c>
      <c r="C10" s="160">
        <v>554</v>
      </c>
      <c r="D10" s="160">
        <v>0</v>
      </c>
      <c r="E10" s="160">
        <v>0</v>
      </c>
      <c r="F10" s="168">
        <v>820.25466390287238</v>
      </c>
      <c r="G10" s="159" t="s">
        <v>1127</v>
      </c>
    </row>
    <row r="11" spans="1:7" x14ac:dyDescent="0.25">
      <c r="A11" s="159" t="s">
        <v>26</v>
      </c>
      <c r="B11" s="159" t="s">
        <v>598</v>
      </c>
      <c r="C11" s="160">
        <v>86</v>
      </c>
      <c r="D11" s="160">
        <v>1</v>
      </c>
      <c r="E11" s="160">
        <v>0</v>
      </c>
      <c r="F11" s="168">
        <v>773.40208018490534</v>
      </c>
      <c r="G11" s="159" t="s">
        <v>1127</v>
      </c>
    </row>
    <row r="12" spans="1:7" x14ac:dyDescent="0.25">
      <c r="A12" s="159" t="s">
        <v>26</v>
      </c>
      <c r="B12" s="159" t="s">
        <v>713</v>
      </c>
      <c r="C12" s="160">
        <v>202</v>
      </c>
      <c r="D12" s="160">
        <v>0</v>
      </c>
      <c r="E12" s="160">
        <v>7</v>
      </c>
      <c r="F12" s="168">
        <v>744.99180152562917</v>
      </c>
      <c r="G12" s="159" t="s">
        <v>1127</v>
      </c>
    </row>
    <row r="13" spans="1:7" x14ac:dyDescent="0.25">
      <c r="A13" s="159" t="s">
        <v>24</v>
      </c>
      <c r="B13" s="159" t="s">
        <v>405</v>
      </c>
      <c r="C13" s="160">
        <v>106</v>
      </c>
      <c r="D13" s="160">
        <v>1</v>
      </c>
      <c r="E13" s="160">
        <v>0</v>
      </c>
      <c r="F13" s="168">
        <v>708.51542842007677</v>
      </c>
      <c r="G13" s="159" t="s">
        <v>1127</v>
      </c>
    </row>
    <row r="14" spans="1:7" x14ac:dyDescent="0.25">
      <c r="A14" s="159" t="s">
        <v>40</v>
      </c>
      <c r="B14" s="159" t="s">
        <v>574</v>
      </c>
      <c r="C14" s="160">
        <v>148</v>
      </c>
      <c r="D14" s="160">
        <v>0</v>
      </c>
      <c r="E14" s="160">
        <v>0</v>
      </c>
      <c r="F14" s="168">
        <v>691.00756373144088</v>
      </c>
      <c r="G14" s="159" t="s">
        <v>1127</v>
      </c>
    </row>
    <row r="15" spans="1:7" x14ac:dyDescent="0.25">
      <c r="A15" s="159" t="s">
        <v>80</v>
      </c>
      <c r="B15" s="159" t="s">
        <v>284</v>
      </c>
      <c r="C15" s="160">
        <v>25</v>
      </c>
      <c r="D15" s="160">
        <v>0</v>
      </c>
      <c r="E15" s="160">
        <v>0</v>
      </c>
      <c r="F15" s="168">
        <v>675.85834009191672</v>
      </c>
      <c r="G15" s="159" t="s">
        <v>1127</v>
      </c>
    </row>
    <row r="16" spans="1:7" x14ac:dyDescent="0.25">
      <c r="A16" s="159" t="s">
        <v>26</v>
      </c>
      <c r="B16" s="159" t="s">
        <v>188</v>
      </c>
      <c r="C16" s="160">
        <v>76</v>
      </c>
      <c r="D16" s="160">
        <v>0</v>
      </c>
      <c r="E16" s="160">
        <v>0</v>
      </c>
      <c r="F16" s="168">
        <v>664.39374071160069</v>
      </c>
      <c r="G16" s="159" t="s">
        <v>1127</v>
      </c>
    </row>
    <row r="17" spans="1:7" x14ac:dyDescent="0.25">
      <c r="A17" s="159" t="s">
        <v>22</v>
      </c>
      <c r="B17" s="159" t="s">
        <v>208</v>
      </c>
      <c r="C17" s="160">
        <v>37</v>
      </c>
      <c r="D17" s="160">
        <v>1</v>
      </c>
      <c r="E17" s="160">
        <v>4</v>
      </c>
      <c r="F17" s="168">
        <v>598.54638734501918</v>
      </c>
      <c r="G17" s="159" t="s">
        <v>1127</v>
      </c>
    </row>
    <row r="18" spans="1:7" x14ac:dyDescent="0.25">
      <c r="A18" s="159" t="s">
        <v>40</v>
      </c>
      <c r="B18" s="159" t="s">
        <v>40</v>
      </c>
      <c r="C18" s="160">
        <v>459</v>
      </c>
      <c r="D18" s="160">
        <v>0</v>
      </c>
      <c r="E18" s="160">
        <v>1</v>
      </c>
      <c r="F18" s="168">
        <v>578.75467092764313</v>
      </c>
      <c r="G18" s="159" t="s">
        <v>1127</v>
      </c>
    </row>
    <row r="19" spans="1:7" x14ac:dyDescent="0.25">
      <c r="A19" s="159" t="s">
        <v>142</v>
      </c>
      <c r="B19" s="159" t="s">
        <v>209</v>
      </c>
      <c r="C19" s="160">
        <v>60</v>
      </c>
      <c r="D19" s="160">
        <v>0</v>
      </c>
      <c r="E19" s="160">
        <v>0</v>
      </c>
      <c r="F19" s="168">
        <v>575.5395683453238</v>
      </c>
      <c r="G19" s="159" t="s">
        <v>1127</v>
      </c>
    </row>
    <row r="20" spans="1:7" x14ac:dyDescent="0.25">
      <c r="A20" s="159" t="s">
        <v>28</v>
      </c>
      <c r="B20" s="159" t="s">
        <v>755</v>
      </c>
      <c r="C20" s="160">
        <v>22</v>
      </c>
      <c r="D20" s="160">
        <v>0</v>
      </c>
      <c r="E20" s="160">
        <v>0</v>
      </c>
      <c r="F20" s="168">
        <v>569.21086675291076</v>
      </c>
      <c r="G20" s="159" t="s">
        <v>1127</v>
      </c>
    </row>
    <row r="21" spans="1:7" x14ac:dyDescent="0.25">
      <c r="A21" s="159" t="s">
        <v>135</v>
      </c>
      <c r="B21" s="159" t="s">
        <v>683</v>
      </c>
      <c r="C21" s="160">
        <v>22</v>
      </c>
      <c r="D21" s="160">
        <v>0</v>
      </c>
      <c r="E21" s="160">
        <v>0</v>
      </c>
      <c r="F21" s="168">
        <v>569.06363166063113</v>
      </c>
      <c r="G21" s="159" t="s">
        <v>1127</v>
      </c>
    </row>
    <row r="22" spans="1:7" x14ac:dyDescent="0.25">
      <c r="A22" s="159" t="s">
        <v>22</v>
      </c>
      <c r="B22" s="159" t="s">
        <v>644</v>
      </c>
      <c r="C22" s="160">
        <v>78</v>
      </c>
      <c r="D22" s="160">
        <v>9</v>
      </c>
      <c r="E22" s="160">
        <v>9</v>
      </c>
      <c r="F22" s="168">
        <v>551.78756178871129</v>
      </c>
      <c r="G22" s="159" t="s">
        <v>1127</v>
      </c>
    </row>
    <row r="23" spans="1:7" x14ac:dyDescent="0.25">
      <c r="A23" s="159" t="s">
        <v>11</v>
      </c>
      <c r="B23" s="159" t="s">
        <v>172</v>
      </c>
      <c r="C23" s="160">
        <v>52</v>
      </c>
      <c r="D23" s="160">
        <v>0</v>
      </c>
      <c r="E23" s="160">
        <v>0</v>
      </c>
      <c r="F23" s="168">
        <v>537.24558322140717</v>
      </c>
      <c r="G23" s="159" t="s">
        <v>1127</v>
      </c>
    </row>
    <row r="24" spans="1:7" x14ac:dyDescent="0.25">
      <c r="A24" s="159" t="s">
        <v>28</v>
      </c>
      <c r="B24" s="159" t="s">
        <v>564</v>
      </c>
      <c r="C24" s="160">
        <v>103</v>
      </c>
      <c r="D24" s="160">
        <v>0</v>
      </c>
      <c r="E24" s="160">
        <v>0</v>
      </c>
      <c r="F24" s="168">
        <v>513.66447237183331</v>
      </c>
      <c r="G24" s="159" t="s">
        <v>1127</v>
      </c>
    </row>
    <row r="25" spans="1:7" x14ac:dyDescent="0.25">
      <c r="A25" s="159" t="s">
        <v>14</v>
      </c>
      <c r="B25" s="159" t="s">
        <v>14</v>
      </c>
      <c r="C25" s="160">
        <v>115</v>
      </c>
      <c r="D25" s="160">
        <v>1</v>
      </c>
      <c r="E25" s="160">
        <v>0</v>
      </c>
      <c r="F25" s="168">
        <v>513.09271054493991</v>
      </c>
      <c r="G25" s="159" t="s">
        <v>1127</v>
      </c>
    </row>
    <row r="26" spans="1:7" x14ac:dyDescent="0.25">
      <c r="A26" s="159" t="s">
        <v>45</v>
      </c>
      <c r="B26" s="159" t="s">
        <v>736</v>
      </c>
      <c r="C26" s="160">
        <v>36</v>
      </c>
      <c r="D26" s="160">
        <v>0</v>
      </c>
      <c r="E26" s="160">
        <v>0</v>
      </c>
      <c r="F26" s="168">
        <v>486.0267314702308</v>
      </c>
      <c r="G26" s="159" t="s">
        <v>10</v>
      </c>
    </row>
    <row r="27" spans="1:7" x14ac:dyDescent="0.25">
      <c r="A27" s="159" t="s">
        <v>80</v>
      </c>
      <c r="B27" s="159" t="s">
        <v>213</v>
      </c>
      <c r="C27" s="160">
        <v>64</v>
      </c>
      <c r="D27" s="160">
        <v>0</v>
      </c>
      <c r="E27" s="160">
        <v>0</v>
      </c>
      <c r="F27" s="168">
        <v>477.71889228931855</v>
      </c>
      <c r="G27" s="159" t="s">
        <v>10</v>
      </c>
    </row>
    <row r="28" spans="1:7" x14ac:dyDescent="0.25">
      <c r="A28" s="159" t="s">
        <v>53</v>
      </c>
      <c r="B28" s="159" t="s">
        <v>212</v>
      </c>
      <c r="C28" s="160">
        <v>73</v>
      </c>
      <c r="D28" s="160">
        <v>0</v>
      </c>
      <c r="E28" s="160">
        <v>0</v>
      </c>
      <c r="F28" s="168">
        <v>475.01301405517961</v>
      </c>
      <c r="G28" s="159" t="s">
        <v>10</v>
      </c>
    </row>
    <row r="29" spans="1:7" x14ac:dyDescent="0.25">
      <c r="A29" s="159" t="s">
        <v>62</v>
      </c>
      <c r="B29" s="159" t="s">
        <v>853</v>
      </c>
      <c r="C29" s="160">
        <v>188</v>
      </c>
      <c r="D29" s="160">
        <v>0</v>
      </c>
      <c r="E29" s="160">
        <v>1</v>
      </c>
      <c r="F29" s="168">
        <v>448.4092149279935</v>
      </c>
      <c r="G29" s="159" t="s">
        <v>10</v>
      </c>
    </row>
    <row r="30" spans="1:7" x14ac:dyDescent="0.25">
      <c r="A30" s="159" t="s">
        <v>33</v>
      </c>
      <c r="B30" s="159" t="s">
        <v>649</v>
      </c>
      <c r="C30" s="160">
        <v>18</v>
      </c>
      <c r="D30" s="160">
        <v>0</v>
      </c>
      <c r="E30" s="160">
        <v>0</v>
      </c>
      <c r="F30" s="168">
        <v>447.87260512565319</v>
      </c>
      <c r="G30" s="159" t="s">
        <v>10</v>
      </c>
    </row>
    <row r="31" spans="1:7" x14ac:dyDescent="0.25">
      <c r="A31" s="159" t="s">
        <v>80</v>
      </c>
      <c r="B31" s="159" t="s">
        <v>80</v>
      </c>
      <c r="C31" s="160">
        <v>350</v>
      </c>
      <c r="D31" s="160">
        <v>0</v>
      </c>
      <c r="E31" s="160">
        <v>0</v>
      </c>
      <c r="F31" s="168">
        <v>417.6212294768996</v>
      </c>
      <c r="G31" s="159" t="s">
        <v>10</v>
      </c>
    </row>
    <row r="32" spans="1:7" x14ac:dyDescent="0.25">
      <c r="A32" s="159" t="s">
        <v>26</v>
      </c>
      <c r="B32" s="159" t="s">
        <v>556</v>
      </c>
      <c r="C32" s="160">
        <v>13</v>
      </c>
      <c r="D32" s="160">
        <v>0</v>
      </c>
      <c r="E32" s="160">
        <v>0</v>
      </c>
      <c r="F32" s="168">
        <v>413.48600508905849</v>
      </c>
      <c r="G32" s="159" t="s">
        <v>10</v>
      </c>
    </row>
    <row r="33" spans="1:7" x14ac:dyDescent="0.25">
      <c r="A33" s="159" t="s">
        <v>71</v>
      </c>
      <c r="B33" s="159" t="s">
        <v>816</v>
      </c>
      <c r="C33" s="160">
        <v>27</v>
      </c>
      <c r="D33" s="160">
        <v>0</v>
      </c>
      <c r="E33" s="160">
        <v>0</v>
      </c>
      <c r="F33" s="168">
        <v>412.90717235051227</v>
      </c>
      <c r="G33" s="159" t="s">
        <v>10</v>
      </c>
    </row>
    <row r="34" spans="1:7" x14ac:dyDescent="0.25">
      <c r="A34" s="159" t="s">
        <v>26</v>
      </c>
      <c r="B34" s="159" t="s">
        <v>567</v>
      </c>
      <c r="C34" s="160">
        <v>33</v>
      </c>
      <c r="D34" s="160">
        <v>0</v>
      </c>
      <c r="E34" s="160">
        <v>0</v>
      </c>
      <c r="F34" s="168">
        <v>399.03264812575571</v>
      </c>
      <c r="G34" s="159" t="s">
        <v>10</v>
      </c>
    </row>
    <row r="35" spans="1:7" x14ac:dyDescent="0.25">
      <c r="A35" s="159" t="s">
        <v>26</v>
      </c>
      <c r="B35" s="159" t="s">
        <v>572</v>
      </c>
      <c r="C35" s="160">
        <v>364</v>
      </c>
      <c r="D35" s="160">
        <v>0</v>
      </c>
      <c r="E35" s="160">
        <v>0</v>
      </c>
      <c r="F35" s="168">
        <v>390.97324411123401</v>
      </c>
      <c r="G35" s="159" t="s">
        <v>10</v>
      </c>
    </row>
    <row r="36" spans="1:7" x14ac:dyDescent="0.25">
      <c r="A36" s="159" t="s">
        <v>26</v>
      </c>
      <c r="B36" s="159" t="s">
        <v>112</v>
      </c>
      <c r="C36" s="160">
        <v>189</v>
      </c>
      <c r="D36" s="160">
        <v>0</v>
      </c>
      <c r="E36" s="160">
        <v>0</v>
      </c>
      <c r="F36" s="168">
        <v>376.74919268030141</v>
      </c>
      <c r="G36" s="159" t="s">
        <v>10</v>
      </c>
    </row>
    <row r="37" spans="1:7" x14ac:dyDescent="0.25">
      <c r="A37" s="159" t="s">
        <v>26</v>
      </c>
      <c r="B37" s="159" t="s">
        <v>163</v>
      </c>
      <c r="C37" s="160">
        <v>20</v>
      </c>
      <c r="D37" s="160">
        <v>1</v>
      </c>
      <c r="E37" s="160">
        <v>0</v>
      </c>
      <c r="F37" s="168">
        <v>374.19814682822528</v>
      </c>
      <c r="G37" s="159" t="s">
        <v>10</v>
      </c>
    </row>
    <row r="38" spans="1:7" x14ac:dyDescent="0.25">
      <c r="A38" s="159" t="s">
        <v>30</v>
      </c>
      <c r="B38" s="159" t="s">
        <v>624</v>
      </c>
      <c r="C38" s="160">
        <v>44</v>
      </c>
      <c r="D38" s="160">
        <v>0</v>
      </c>
      <c r="E38" s="160">
        <v>1</v>
      </c>
      <c r="F38" s="168">
        <v>373.10339109526575</v>
      </c>
      <c r="G38" s="159" t="s">
        <v>10</v>
      </c>
    </row>
    <row r="39" spans="1:7" x14ac:dyDescent="0.25">
      <c r="A39" s="159" t="s">
        <v>33</v>
      </c>
      <c r="B39" s="159" t="s">
        <v>85</v>
      </c>
      <c r="C39" s="160">
        <v>70</v>
      </c>
      <c r="D39" s="160">
        <v>1</v>
      </c>
      <c r="E39" s="160">
        <v>0</v>
      </c>
      <c r="F39" s="168">
        <v>371.84455850005236</v>
      </c>
      <c r="G39" s="159" t="s">
        <v>10</v>
      </c>
    </row>
    <row r="40" spans="1:7" x14ac:dyDescent="0.25">
      <c r="A40" s="159" t="s">
        <v>121</v>
      </c>
      <c r="B40" s="159" t="s">
        <v>157</v>
      </c>
      <c r="C40" s="160">
        <v>14</v>
      </c>
      <c r="D40" s="160">
        <v>0</v>
      </c>
      <c r="E40" s="160">
        <v>0</v>
      </c>
      <c r="F40" s="168">
        <v>367.45406824146983</v>
      </c>
      <c r="G40" s="159" t="s">
        <v>10</v>
      </c>
    </row>
    <row r="41" spans="1:7" x14ac:dyDescent="0.25">
      <c r="A41" s="159" t="s">
        <v>28</v>
      </c>
      <c r="B41" s="159" t="s">
        <v>329</v>
      </c>
      <c r="C41" s="160">
        <v>20</v>
      </c>
      <c r="D41" s="160">
        <v>0</v>
      </c>
      <c r="E41" s="160">
        <v>0</v>
      </c>
      <c r="F41" s="168">
        <v>367.24201248622842</v>
      </c>
      <c r="G41" s="159" t="s">
        <v>10</v>
      </c>
    </row>
    <row r="42" spans="1:7" x14ac:dyDescent="0.25">
      <c r="A42" s="159" t="s">
        <v>71</v>
      </c>
      <c r="B42" s="159" t="s">
        <v>191</v>
      </c>
      <c r="C42" s="160">
        <v>109</v>
      </c>
      <c r="D42" s="160">
        <v>1</v>
      </c>
      <c r="E42" s="160">
        <v>0</v>
      </c>
      <c r="F42" s="168">
        <v>362.74897770742643</v>
      </c>
      <c r="G42" s="159" t="s">
        <v>10</v>
      </c>
    </row>
    <row r="43" spans="1:7" x14ac:dyDescent="0.25">
      <c r="A43" s="159" t="s">
        <v>22</v>
      </c>
      <c r="B43" s="159" t="s">
        <v>743</v>
      </c>
      <c r="C43" s="160">
        <v>21</v>
      </c>
      <c r="D43" s="160">
        <v>0</v>
      </c>
      <c r="E43" s="160">
        <v>0</v>
      </c>
      <c r="F43" s="168">
        <v>362.19385995170745</v>
      </c>
      <c r="G43" s="159" t="s">
        <v>10</v>
      </c>
    </row>
    <row r="44" spans="1:7" x14ac:dyDescent="0.25">
      <c r="A44" s="159" t="s">
        <v>22</v>
      </c>
      <c r="B44" s="159" t="s">
        <v>279</v>
      </c>
      <c r="C44" s="160">
        <v>18</v>
      </c>
      <c r="D44" s="160">
        <v>0</v>
      </c>
      <c r="E44" s="160">
        <v>0</v>
      </c>
      <c r="F44" s="168">
        <v>361.15569823434993</v>
      </c>
      <c r="G44" s="159" t="s">
        <v>10</v>
      </c>
    </row>
    <row r="45" spans="1:7" x14ac:dyDescent="0.25">
      <c r="A45" s="159" t="s">
        <v>33</v>
      </c>
      <c r="B45" s="159" t="s">
        <v>375</v>
      </c>
      <c r="C45" s="160">
        <v>43</v>
      </c>
      <c r="D45" s="160">
        <v>0</v>
      </c>
      <c r="E45" s="160">
        <v>0</v>
      </c>
      <c r="F45" s="168">
        <v>349.50825002032025</v>
      </c>
      <c r="G45" s="159" t="s">
        <v>10</v>
      </c>
    </row>
    <row r="46" spans="1:7" x14ac:dyDescent="0.25">
      <c r="A46" s="159" t="s">
        <v>22</v>
      </c>
      <c r="B46" s="159" t="s">
        <v>478</v>
      </c>
      <c r="C46" s="160">
        <v>94</v>
      </c>
      <c r="D46" s="160">
        <v>0</v>
      </c>
      <c r="E46" s="160">
        <v>2</v>
      </c>
      <c r="F46" s="168">
        <v>347.32272069464545</v>
      </c>
      <c r="G46" s="159" t="s">
        <v>10</v>
      </c>
    </row>
    <row r="47" spans="1:7" x14ac:dyDescent="0.25">
      <c r="A47" s="159" t="s">
        <v>22</v>
      </c>
      <c r="B47" s="159" t="s">
        <v>247</v>
      </c>
      <c r="C47" s="160">
        <v>34</v>
      </c>
      <c r="D47" s="160">
        <v>0</v>
      </c>
      <c r="E47" s="160">
        <v>0</v>
      </c>
      <c r="F47" s="168">
        <v>338.64541832669323</v>
      </c>
      <c r="G47" s="159" t="s">
        <v>10</v>
      </c>
    </row>
    <row r="48" spans="1:7" x14ac:dyDescent="0.25">
      <c r="A48" s="159" t="s">
        <v>28</v>
      </c>
      <c r="B48" s="159" t="s">
        <v>185</v>
      </c>
      <c r="C48" s="160">
        <v>62</v>
      </c>
      <c r="D48" s="160">
        <v>2</v>
      </c>
      <c r="E48" s="160">
        <v>0</v>
      </c>
      <c r="F48" s="168">
        <v>336.71805124427846</v>
      </c>
      <c r="G48" s="159" t="s">
        <v>10</v>
      </c>
    </row>
    <row r="49" spans="1:7" x14ac:dyDescent="0.25">
      <c r="A49" s="159" t="s">
        <v>11</v>
      </c>
      <c r="B49" s="159" t="s">
        <v>571</v>
      </c>
      <c r="C49" s="160">
        <v>51</v>
      </c>
      <c r="D49" s="160">
        <v>1</v>
      </c>
      <c r="E49" s="160">
        <v>0</v>
      </c>
      <c r="F49" s="168">
        <v>334.55574856848739</v>
      </c>
      <c r="G49" s="159" t="s">
        <v>10</v>
      </c>
    </row>
    <row r="50" spans="1:7" x14ac:dyDescent="0.25">
      <c r="A50" s="159" t="s">
        <v>28</v>
      </c>
      <c r="B50" s="159" t="s">
        <v>257</v>
      </c>
      <c r="C50" s="160">
        <v>22</v>
      </c>
      <c r="D50" s="160">
        <v>0</v>
      </c>
      <c r="E50" s="160">
        <v>0</v>
      </c>
      <c r="F50" s="168">
        <v>331.02618116160096</v>
      </c>
      <c r="G50" s="159" t="s">
        <v>10</v>
      </c>
    </row>
    <row r="51" spans="1:7" x14ac:dyDescent="0.25">
      <c r="A51" s="159" t="s">
        <v>38</v>
      </c>
      <c r="B51" s="159" t="s">
        <v>857</v>
      </c>
      <c r="C51" s="160">
        <v>21</v>
      </c>
      <c r="D51" s="160">
        <v>0</v>
      </c>
      <c r="E51" s="160">
        <v>0</v>
      </c>
      <c r="F51" s="168">
        <v>321.93775869998467</v>
      </c>
      <c r="G51" s="159" t="s">
        <v>10</v>
      </c>
    </row>
    <row r="52" spans="1:7" x14ac:dyDescent="0.25">
      <c r="A52" s="159" t="s">
        <v>20</v>
      </c>
      <c r="B52" s="159" t="s">
        <v>255</v>
      </c>
      <c r="C52" s="160">
        <v>8</v>
      </c>
      <c r="D52" s="160">
        <v>1</v>
      </c>
      <c r="E52" s="160">
        <v>0</v>
      </c>
      <c r="F52" s="168">
        <v>319.82942430703622</v>
      </c>
      <c r="G52" s="159" t="s">
        <v>10</v>
      </c>
    </row>
    <row r="53" spans="1:7" x14ac:dyDescent="0.25">
      <c r="A53" s="159" t="s">
        <v>28</v>
      </c>
      <c r="B53" s="159" t="s">
        <v>562</v>
      </c>
      <c r="C53" s="160">
        <v>19</v>
      </c>
      <c r="D53" s="160">
        <v>0</v>
      </c>
      <c r="E53" s="160">
        <v>0</v>
      </c>
      <c r="F53" s="168">
        <v>319.1132012092711</v>
      </c>
      <c r="G53" s="159" t="s">
        <v>10</v>
      </c>
    </row>
    <row r="54" spans="1:7" x14ac:dyDescent="0.25">
      <c r="A54" s="159" t="s">
        <v>20</v>
      </c>
      <c r="B54" s="159" t="s">
        <v>533</v>
      </c>
      <c r="C54" s="160">
        <v>22</v>
      </c>
      <c r="D54" s="160">
        <v>0</v>
      </c>
      <c r="E54" s="160">
        <v>0</v>
      </c>
      <c r="F54" s="168">
        <v>317.04856607580342</v>
      </c>
      <c r="G54" s="159" t="s">
        <v>10</v>
      </c>
    </row>
    <row r="55" spans="1:7" x14ac:dyDescent="0.25">
      <c r="A55" s="159" t="s">
        <v>20</v>
      </c>
      <c r="B55" s="159" t="s">
        <v>829</v>
      </c>
      <c r="C55" s="160">
        <v>39</v>
      </c>
      <c r="D55" s="160">
        <v>0</v>
      </c>
      <c r="E55" s="160">
        <v>0</v>
      </c>
      <c r="F55" s="168">
        <v>313.27817495381157</v>
      </c>
      <c r="G55" s="159" t="s">
        <v>10</v>
      </c>
    </row>
    <row r="56" spans="1:7" x14ac:dyDescent="0.25">
      <c r="A56" s="159" t="s">
        <v>36</v>
      </c>
      <c r="B56" s="159" t="s">
        <v>231</v>
      </c>
      <c r="C56" s="160">
        <v>36</v>
      </c>
      <c r="D56" s="160">
        <v>0</v>
      </c>
      <c r="E56" s="160">
        <v>0</v>
      </c>
      <c r="F56" s="168">
        <v>312.36442516268983</v>
      </c>
      <c r="G56" s="159" t="s">
        <v>10</v>
      </c>
    </row>
    <row r="57" spans="1:7" x14ac:dyDescent="0.25">
      <c r="A57" s="159" t="s">
        <v>26</v>
      </c>
      <c r="B57" s="159" t="s">
        <v>461</v>
      </c>
      <c r="C57" s="160">
        <v>10</v>
      </c>
      <c r="D57" s="160">
        <v>0</v>
      </c>
      <c r="E57" s="160">
        <v>0</v>
      </c>
      <c r="F57" s="168">
        <v>309.31023816888342</v>
      </c>
      <c r="G57" s="159" t="s">
        <v>10</v>
      </c>
    </row>
    <row r="58" spans="1:7" x14ac:dyDescent="0.25">
      <c r="A58" s="159" t="s">
        <v>26</v>
      </c>
      <c r="B58" s="159" t="s">
        <v>372</v>
      </c>
      <c r="C58" s="160">
        <v>33</v>
      </c>
      <c r="D58" s="160">
        <v>0</v>
      </c>
      <c r="E58" s="160">
        <v>0</v>
      </c>
      <c r="F58" s="168">
        <v>308.15202166402094</v>
      </c>
      <c r="G58" s="159" t="s">
        <v>10</v>
      </c>
    </row>
    <row r="59" spans="1:7" x14ac:dyDescent="0.25">
      <c r="A59" s="159" t="s">
        <v>17</v>
      </c>
      <c r="B59" s="159" t="s">
        <v>18</v>
      </c>
      <c r="C59" s="160">
        <v>12</v>
      </c>
      <c r="D59" s="160">
        <v>0</v>
      </c>
      <c r="E59" s="160">
        <v>0</v>
      </c>
      <c r="F59" s="168">
        <v>300.45067601402104</v>
      </c>
      <c r="G59" s="159" t="s">
        <v>10</v>
      </c>
    </row>
    <row r="60" spans="1:7" x14ac:dyDescent="0.25">
      <c r="A60" s="159" t="s">
        <v>40</v>
      </c>
      <c r="B60" s="159" t="s">
        <v>75</v>
      </c>
      <c r="C60" s="160">
        <v>32</v>
      </c>
      <c r="D60" s="160">
        <v>0</v>
      </c>
      <c r="E60" s="160">
        <v>0</v>
      </c>
      <c r="F60" s="168">
        <v>300.27212161020924</v>
      </c>
      <c r="G60" s="159" t="s">
        <v>10</v>
      </c>
    </row>
    <row r="61" spans="1:7" x14ac:dyDescent="0.25">
      <c r="A61" s="159" t="s">
        <v>24</v>
      </c>
      <c r="B61" s="159" t="s">
        <v>25</v>
      </c>
      <c r="C61" s="160">
        <v>6</v>
      </c>
      <c r="D61" s="160">
        <v>0</v>
      </c>
      <c r="E61" s="160">
        <v>0</v>
      </c>
      <c r="F61" s="168">
        <v>299.25187032418955</v>
      </c>
      <c r="G61" s="159" t="s">
        <v>13</v>
      </c>
    </row>
    <row r="62" spans="1:7" x14ac:dyDescent="0.25">
      <c r="A62" s="159" t="s">
        <v>22</v>
      </c>
      <c r="B62" s="159" t="s">
        <v>280</v>
      </c>
      <c r="C62" s="160">
        <v>22</v>
      </c>
      <c r="D62" s="160">
        <v>0</v>
      </c>
      <c r="E62" s="160">
        <v>0</v>
      </c>
      <c r="F62" s="168">
        <v>292.28112129666533</v>
      </c>
      <c r="G62" s="159" t="s">
        <v>13</v>
      </c>
    </row>
    <row r="63" spans="1:7" x14ac:dyDescent="0.25">
      <c r="A63" s="159" t="s">
        <v>38</v>
      </c>
      <c r="B63" s="159" t="s">
        <v>82</v>
      </c>
      <c r="C63" s="160">
        <v>41</v>
      </c>
      <c r="D63" s="160">
        <v>0</v>
      </c>
      <c r="E63" s="160">
        <v>0</v>
      </c>
      <c r="F63" s="168">
        <v>291.08981185658502</v>
      </c>
      <c r="G63" s="159" t="s">
        <v>13</v>
      </c>
    </row>
    <row r="64" spans="1:7" x14ac:dyDescent="0.25">
      <c r="A64" s="159" t="s">
        <v>62</v>
      </c>
      <c r="B64" s="159" t="s">
        <v>616</v>
      </c>
      <c r="C64" s="160">
        <v>31</v>
      </c>
      <c r="D64" s="160">
        <v>0</v>
      </c>
      <c r="E64" s="160">
        <v>0</v>
      </c>
      <c r="F64" s="168">
        <v>286.61242603550295</v>
      </c>
      <c r="G64" s="159" t="s">
        <v>13</v>
      </c>
    </row>
    <row r="65" spans="1:7" x14ac:dyDescent="0.25">
      <c r="A65" s="159" t="s">
        <v>36</v>
      </c>
      <c r="B65" s="159" t="s">
        <v>395</v>
      </c>
      <c r="C65" s="160">
        <v>275</v>
      </c>
      <c r="D65" s="160">
        <v>0</v>
      </c>
      <c r="E65" s="160">
        <v>0</v>
      </c>
      <c r="F65" s="168">
        <v>285.30226478125098</v>
      </c>
      <c r="G65" s="159" t="s">
        <v>13</v>
      </c>
    </row>
    <row r="66" spans="1:7" x14ac:dyDescent="0.25">
      <c r="A66" s="159" t="s">
        <v>20</v>
      </c>
      <c r="B66" s="159" t="s">
        <v>835</v>
      </c>
      <c r="C66" s="160">
        <v>16</v>
      </c>
      <c r="D66" s="160">
        <v>2</v>
      </c>
      <c r="E66" s="160">
        <v>0</v>
      </c>
      <c r="F66" s="168">
        <v>277.30704051763979</v>
      </c>
      <c r="G66" s="159" t="s">
        <v>13</v>
      </c>
    </row>
    <row r="67" spans="1:7" x14ac:dyDescent="0.25">
      <c r="A67" s="159" t="s">
        <v>22</v>
      </c>
      <c r="B67" s="159" t="s">
        <v>852</v>
      </c>
      <c r="C67" s="160">
        <v>15</v>
      </c>
      <c r="D67" s="160">
        <v>0</v>
      </c>
      <c r="E67" s="160">
        <v>0</v>
      </c>
      <c r="F67" s="168">
        <v>276.75276752767525</v>
      </c>
      <c r="G67" s="159" t="s">
        <v>13</v>
      </c>
    </row>
    <row r="68" spans="1:7" x14ac:dyDescent="0.25">
      <c r="A68" s="159" t="s">
        <v>11</v>
      </c>
      <c r="B68" s="159" t="s">
        <v>139</v>
      </c>
      <c r="C68" s="160">
        <v>10</v>
      </c>
      <c r="D68" s="160">
        <v>0</v>
      </c>
      <c r="E68" s="160">
        <v>0</v>
      </c>
      <c r="F68" s="168">
        <v>276.54867256637169</v>
      </c>
      <c r="G68" s="159" t="s">
        <v>13</v>
      </c>
    </row>
    <row r="69" spans="1:7" x14ac:dyDescent="0.25">
      <c r="A69" s="159" t="s">
        <v>26</v>
      </c>
      <c r="B69" s="159" t="s">
        <v>158</v>
      </c>
      <c r="C69" s="160">
        <v>148</v>
      </c>
      <c r="D69" s="160">
        <v>0</v>
      </c>
      <c r="E69" s="160">
        <v>0</v>
      </c>
      <c r="F69" s="168">
        <v>274.75587569153083</v>
      </c>
      <c r="G69" s="159" t="s">
        <v>13</v>
      </c>
    </row>
    <row r="70" spans="1:7" x14ac:dyDescent="0.25">
      <c r="A70" s="159" t="s">
        <v>26</v>
      </c>
      <c r="B70" s="159" t="s">
        <v>73</v>
      </c>
      <c r="C70" s="160">
        <v>25</v>
      </c>
      <c r="D70" s="160">
        <v>0</v>
      </c>
      <c r="E70" s="160">
        <v>0</v>
      </c>
      <c r="F70" s="168">
        <v>273.46313716910959</v>
      </c>
      <c r="G70" s="159" t="s">
        <v>13</v>
      </c>
    </row>
    <row r="71" spans="1:7" x14ac:dyDescent="0.25">
      <c r="A71" s="159" t="s">
        <v>20</v>
      </c>
      <c r="B71" s="159" t="s">
        <v>21</v>
      </c>
      <c r="C71" s="160">
        <v>25</v>
      </c>
      <c r="D71" s="160">
        <v>1</v>
      </c>
      <c r="E71" s="160">
        <v>0</v>
      </c>
      <c r="F71" s="168">
        <v>271.54046997389031</v>
      </c>
      <c r="G71" s="159" t="s">
        <v>13</v>
      </c>
    </row>
    <row r="72" spans="1:7" x14ac:dyDescent="0.25">
      <c r="A72" s="159" t="s">
        <v>26</v>
      </c>
      <c r="B72" s="159" t="s">
        <v>770</v>
      </c>
      <c r="C72" s="160">
        <v>18</v>
      </c>
      <c r="D72" s="160">
        <v>0</v>
      </c>
      <c r="E72" s="160">
        <v>0</v>
      </c>
      <c r="F72" s="168">
        <v>269.29982046678634</v>
      </c>
      <c r="G72" s="159" t="s">
        <v>13</v>
      </c>
    </row>
    <row r="73" spans="1:7" x14ac:dyDescent="0.25">
      <c r="A73" s="159" t="s">
        <v>22</v>
      </c>
      <c r="B73" s="159" t="s">
        <v>824</v>
      </c>
      <c r="C73" s="160">
        <v>18</v>
      </c>
      <c r="D73" s="160">
        <v>0</v>
      </c>
      <c r="E73" s="160">
        <v>0</v>
      </c>
      <c r="F73" s="168">
        <v>268.73693639892502</v>
      </c>
      <c r="G73" s="159" t="s">
        <v>13</v>
      </c>
    </row>
    <row r="74" spans="1:7" x14ac:dyDescent="0.25">
      <c r="A74" s="159" t="s">
        <v>24</v>
      </c>
      <c r="B74" s="159" t="s">
        <v>336</v>
      </c>
      <c r="C74" s="160">
        <v>149</v>
      </c>
      <c r="D74" s="160">
        <v>3</v>
      </c>
      <c r="E74" s="160">
        <v>5</v>
      </c>
      <c r="F74" s="168">
        <v>266.2731929039042</v>
      </c>
      <c r="G74" s="159" t="s">
        <v>13</v>
      </c>
    </row>
    <row r="75" spans="1:7" x14ac:dyDescent="0.25">
      <c r="A75" s="159" t="s">
        <v>62</v>
      </c>
      <c r="B75" s="159" t="s">
        <v>660</v>
      </c>
      <c r="C75" s="160">
        <v>46</v>
      </c>
      <c r="D75" s="160">
        <v>1</v>
      </c>
      <c r="E75" s="160">
        <v>0</v>
      </c>
      <c r="F75" s="168">
        <v>263.18736700638368</v>
      </c>
      <c r="G75" s="159" t="s">
        <v>13</v>
      </c>
    </row>
    <row r="76" spans="1:7" x14ac:dyDescent="0.25">
      <c r="A76" s="159" t="s">
        <v>62</v>
      </c>
      <c r="B76" s="159" t="s">
        <v>62</v>
      </c>
      <c r="C76" s="160">
        <v>277</v>
      </c>
      <c r="D76" s="160">
        <v>6</v>
      </c>
      <c r="E76" s="160">
        <v>10</v>
      </c>
      <c r="F76" s="168">
        <v>256.42147639259616</v>
      </c>
      <c r="G76" s="159" t="s">
        <v>13</v>
      </c>
    </row>
    <row r="77" spans="1:7" x14ac:dyDescent="0.25">
      <c r="A77" s="159" t="s">
        <v>53</v>
      </c>
      <c r="B77" s="159" t="s">
        <v>66</v>
      </c>
      <c r="C77" s="160">
        <v>94</v>
      </c>
      <c r="D77" s="160">
        <v>0</v>
      </c>
      <c r="E77" s="160">
        <v>0</v>
      </c>
      <c r="F77" s="168">
        <v>256.09589974117966</v>
      </c>
      <c r="G77" s="159" t="s">
        <v>13</v>
      </c>
    </row>
    <row r="78" spans="1:7" x14ac:dyDescent="0.25">
      <c r="A78" s="159" t="s">
        <v>24</v>
      </c>
      <c r="B78" s="159" t="s">
        <v>415</v>
      </c>
      <c r="C78" s="160">
        <v>99</v>
      </c>
      <c r="D78" s="160">
        <v>0</v>
      </c>
      <c r="E78" s="160">
        <v>0</v>
      </c>
      <c r="F78" s="168">
        <v>255.01004585029105</v>
      </c>
      <c r="G78" s="159" t="s">
        <v>13</v>
      </c>
    </row>
    <row r="79" spans="1:7" x14ac:dyDescent="0.25">
      <c r="A79" s="159" t="s">
        <v>22</v>
      </c>
      <c r="B79" s="159" t="s">
        <v>531</v>
      </c>
      <c r="C79" s="160">
        <v>8</v>
      </c>
      <c r="D79" s="160">
        <v>0</v>
      </c>
      <c r="E79" s="160">
        <v>0</v>
      </c>
      <c r="F79" s="168">
        <v>248.52438645542094</v>
      </c>
      <c r="G79" s="159" t="s">
        <v>13</v>
      </c>
    </row>
    <row r="80" spans="1:7" x14ac:dyDescent="0.25">
      <c r="A80" s="159" t="s">
        <v>22</v>
      </c>
      <c r="B80" s="159" t="s">
        <v>493</v>
      </c>
      <c r="C80" s="160">
        <v>1</v>
      </c>
      <c r="D80" s="160">
        <v>7</v>
      </c>
      <c r="E80" s="160">
        <v>0</v>
      </c>
      <c r="F80" s="168">
        <v>247.90827393864271</v>
      </c>
      <c r="G80" s="159" t="s">
        <v>13</v>
      </c>
    </row>
    <row r="81" spans="1:7" x14ac:dyDescent="0.25">
      <c r="A81" s="159" t="s">
        <v>102</v>
      </c>
      <c r="B81" s="159" t="s">
        <v>442</v>
      </c>
      <c r="C81" s="160">
        <v>12</v>
      </c>
      <c r="D81" s="160">
        <v>0</v>
      </c>
      <c r="E81" s="160">
        <v>0</v>
      </c>
      <c r="F81" s="168">
        <v>247.72914946325349</v>
      </c>
      <c r="G81" s="159" t="s">
        <v>13</v>
      </c>
    </row>
    <row r="82" spans="1:7" x14ac:dyDescent="0.25">
      <c r="A82" s="159" t="s">
        <v>11</v>
      </c>
      <c r="B82" s="159" t="s">
        <v>700</v>
      </c>
      <c r="C82" s="160">
        <v>19</v>
      </c>
      <c r="D82" s="160">
        <v>0</v>
      </c>
      <c r="E82" s="160">
        <v>0</v>
      </c>
      <c r="F82" s="168">
        <v>246.8814968814969</v>
      </c>
      <c r="G82" s="159" t="s">
        <v>13</v>
      </c>
    </row>
    <row r="83" spans="1:7" x14ac:dyDescent="0.25">
      <c r="A83" s="159" t="s">
        <v>30</v>
      </c>
      <c r="B83" s="159" t="s">
        <v>316</v>
      </c>
      <c r="C83" s="160">
        <v>18</v>
      </c>
      <c r="D83" s="160">
        <v>0</v>
      </c>
      <c r="E83" s="160">
        <v>0</v>
      </c>
      <c r="F83" s="168">
        <v>242.9477662302605</v>
      </c>
      <c r="G83" s="159" t="s">
        <v>13</v>
      </c>
    </row>
    <row r="84" spans="1:7" x14ac:dyDescent="0.25">
      <c r="A84" s="159" t="s">
        <v>24</v>
      </c>
      <c r="B84" s="159" t="s">
        <v>618</v>
      </c>
      <c r="C84" s="160">
        <v>29</v>
      </c>
      <c r="D84" s="160">
        <v>0</v>
      </c>
      <c r="E84" s="160">
        <v>0</v>
      </c>
      <c r="F84" s="168">
        <v>242.31283422459896</v>
      </c>
      <c r="G84" s="159" t="s">
        <v>13</v>
      </c>
    </row>
    <row r="85" spans="1:7" x14ac:dyDescent="0.25">
      <c r="A85" s="159" t="s">
        <v>33</v>
      </c>
      <c r="B85" s="159" t="s">
        <v>401</v>
      </c>
      <c r="C85" s="160">
        <v>36</v>
      </c>
      <c r="D85" s="160">
        <v>0</v>
      </c>
      <c r="E85" s="160">
        <v>0</v>
      </c>
      <c r="F85" s="168">
        <v>233.16062176165801</v>
      </c>
      <c r="G85" s="159" t="s">
        <v>13</v>
      </c>
    </row>
    <row r="86" spans="1:7" x14ac:dyDescent="0.25">
      <c r="A86" s="159" t="s">
        <v>24</v>
      </c>
      <c r="B86" s="159" t="s">
        <v>611</v>
      </c>
      <c r="C86" s="160">
        <v>14</v>
      </c>
      <c r="D86" s="160">
        <v>0</v>
      </c>
      <c r="E86" s="160">
        <v>0</v>
      </c>
      <c r="F86" s="168">
        <v>231.63467902051622</v>
      </c>
      <c r="G86" s="159" t="s">
        <v>13</v>
      </c>
    </row>
    <row r="87" spans="1:7" x14ac:dyDescent="0.25">
      <c r="A87" s="159" t="s">
        <v>26</v>
      </c>
      <c r="B87" s="159" t="s">
        <v>27</v>
      </c>
      <c r="C87" s="160">
        <v>10</v>
      </c>
      <c r="D87" s="160">
        <v>0</v>
      </c>
      <c r="E87" s="160">
        <v>0</v>
      </c>
      <c r="F87" s="168">
        <v>224.82014388489208</v>
      </c>
      <c r="G87" s="159" t="s">
        <v>13</v>
      </c>
    </row>
    <row r="88" spans="1:7" x14ac:dyDescent="0.25">
      <c r="A88" s="159" t="s">
        <v>22</v>
      </c>
      <c r="B88" s="159" t="s">
        <v>167</v>
      </c>
      <c r="C88" s="160">
        <v>10</v>
      </c>
      <c r="D88" s="160">
        <v>0</v>
      </c>
      <c r="E88" s="160">
        <v>0</v>
      </c>
      <c r="F88" s="168">
        <v>222.32103156958647</v>
      </c>
      <c r="G88" s="159" t="s">
        <v>13</v>
      </c>
    </row>
    <row r="89" spans="1:7" x14ac:dyDescent="0.25">
      <c r="A89" s="159" t="s">
        <v>40</v>
      </c>
      <c r="B89" s="159" t="s">
        <v>351</v>
      </c>
      <c r="C89" s="160">
        <v>42</v>
      </c>
      <c r="D89" s="160">
        <v>0</v>
      </c>
      <c r="E89" s="160">
        <v>0</v>
      </c>
      <c r="F89" s="168">
        <v>220.76215505913271</v>
      </c>
      <c r="G89" s="159" t="s">
        <v>13</v>
      </c>
    </row>
    <row r="90" spans="1:7" x14ac:dyDescent="0.25">
      <c r="A90" s="159" t="s">
        <v>8</v>
      </c>
      <c r="B90" s="159" t="s">
        <v>346</v>
      </c>
      <c r="C90" s="160">
        <v>3</v>
      </c>
      <c r="D90" s="160">
        <v>0</v>
      </c>
      <c r="E90" s="160">
        <v>0</v>
      </c>
      <c r="F90" s="168">
        <v>215.98272138228944</v>
      </c>
      <c r="G90" s="159" t="s">
        <v>13</v>
      </c>
    </row>
    <row r="91" spans="1:7" x14ac:dyDescent="0.25">
      <c r="A91" s="159" t="s">
        <v>90</v>
      </c>
      <c r="B91" s="159" t="s">
        <v>115</v>
      </c>
      <c r="C91" s="160">
        <v>13</v>
      </c>
      <c r="D91" s="160">
        <v>0</v>
      </c>
      <c r="E91" s="160">
        <v>0</v>
      </c>
      <c r="F91" s="168">
        <v>215.55297628917262</v>
      </c>
      <c r="G91" s="159" t="s">
        <v>13</v>
      </c>
    </row>
    <row r="92" spans="1:7" x14ac:dyDescent="0.25">
      <c r="A92" s="159" t="s">
        <v>11</v>
      </c>
      <c r="B92" s="159" t="s">
        <v>524</v>
      </c>
      <c r="C92" s="160">
        <v>19</v>
      </c>
      <c r="D92" s="160">
        <v>0</v>
      </c>
      <c r="E92" s="160">
        <v>0</v>
      </c>
      <c r="F92" s="168">
        <v>215.54169030062394</v>
      </c>
      <c r="G92" s="159" t="s">
        <v>13</v>
      </c>
    </row>
    <row r="93" spans="1:7" x14ac:dyDescent="0.25">
      <c r="A93" s="159" t="s">
        <v>102</v>
      </c>
      <c r="B93" s="159" t="s">
        <v>680</v>
      </c>
      <c r="C93" s="160">
        <v>9</v>
      </c>
      <c r="D93" s="160">
        <v>0</v>
      </c>
      <c r="E93" s="160">
        <v>0</v>
      </c>
      <c r="F93" s="168">
        <v>215.46564519990423</v>
      </c>
      <c r="G93" s="159" t="s">
        <v>13</v>
      </c>
    </row>
    <row r="94" spans="1:7" x14ac:dyDescent="0.25">
      <c r="A94" s="159" t="s">
        <v>40</v>
      </c>
      <c r="B94" s="159" t="s">
        <v>77</v>
      </c>
      <c r="C94" s="160">
        <v>32</v>
      </c>
      <c r="D94" s="160">
        <v>0</v>
      </c>
      <c r="E94" s="160">
        <v>0</v>
      </c>
      <c r="F94" s="168">
        <v>213.97525911066532</v>
      </c>
      <c r="G94" s="159" t="s">
        <v>13</v>
      </c>
    </row>
    <row r="95" spans="1:7" x14ac:dyDescent="0.25">
      <c r="A95" s="159" t="s">
        <v>24</v>
      </c>
      <c r="B95" s="159" t="s">
        <v>465</v>
      </c>
      <c r="C95" s="160">
        <v>16</v>
      </c>
      <c r="D95" s="160">
        <v>0</v>
      </c>
      <c r="E95" s="160">
        <v>0</v>
      </c>
      <c r="F95" s="168">
        <v>213.8751503809651</v>
      </c>
      <c r="G95" s="159" t="s">
        <v>13</v>
      </c>
    </row>
    <row r="96" spans="1:7" x14ac:dyDescent="0.25">
      <c r="A96" s="159" t="s">
        <v>11</v>
      </c>
      <c r="B96" s="159" t="s">
        <v>337</v>
      </c>
      <c r="C96" s="160">
        <v>9</v>
      </c>
      <c r="D96" s="160">
        <v>0</v>
      </c>
      <c r="E96" s="160">
        <v>0</v>
      </c>
      <c r="F96" s="168">
        <v>209.10780669144978</v>
      </c>
      <c r="G96" s="159" t="s">
        <v>13</v>
      </c>
    </row>
    <row r="97" spans="1:7" x14ac:dyDescent="0.25">
      <c r="A97" s="159" t="s">
        <v>17</v>
      </c>
      <c r="B97" s="159" t="s">
        <v>640</v>
      </c>
      <c r="C97" s="160">
        <v>49</v>
      </c>
      <c r="D97" s="160">
        <v>0</v>
      </c>
      <c r="E97" s="160">
        <v>0</v>
      </c>
      <c r="F97" s="168">
        <v>205.76131687242801</v>
      </c>
      <c r="G97" s="159" t="s">
        <v>13</v>
      </c>
    </row>
    <row r="98" spans="1:7" x14ac:dyDescent="0.25">
      <c r="A98" s="159" t="s">
        <v>20</v>
      </c>
      <c r="B98" s="159" t="s">
        <v>299</v>
      </c>
      <c r="C98" s="160">
        <v>11</v>
      </c>
      <c r="D98" s="160">
        <v>0</v>
      </c>
      <c r="E98" s="160">
        <v>0</v>
      </c>
      <c r="F98" s="168">
        <v>205.1473330846699</v>
      </c>
      <c r="G98" s="159" t="s">
        <v>13</v>
      </c>
    </row>
    <row r="99" spans="1:7" x14ac:dyDescent="0.25">
      <c r="A99" s="159" t="s">
        <v>17</v>
      </c>
      <c r="B99" s="159" t="s">
        <v>756</v>
      </c>
      <c r="C99" s="160">
        <v>11</v>
      </c>
      <c r="D99" s="160">
        <v>0</v>
      </c>
      <c r="E99" s="160">
        <v>0</v>
      </c>
      <c r="F99" s="168">
        <v>201.6868353502017</v>
      </c>
      <c r="G99" s="159" t="s">
        <v>13</v>
      </c>
    </row>
    <row r="100" spans="1:7" x14ac:dyDescent="0.25">
      <c r="A100" s="159" t="s">
        <v>22</v>
      </c>
      <c r="B100" s="159" t="s">
        <v>859</v>
      </c>
      <c r="C100" s="160">
        <v>23</v>
      </c>
      <c r="D100" s="160">
        <v>0</v>
      </c>
      <c r="E100" s="160">
        <v>0</v>
      </c>
      <c r="F100" s="168">
        <v>200.94356106936922</v>
      </c>
      <c r="G100" s="159" t="s">
        <v>13</v>
      </c>
    </row>
    <row r="101" spans="1:7" x14ac:dyDescent="0.25">
      <c r="A101" s="159" t="s">
        <v>30</v>
      </c>
      <c r="B101" s="159" t="s">
        <v>412</v>
      </c>
      <c r="C101" s="160">
        <v>29</v>
      </c>
      <c r="D101" s="160">
        <v>0</v>
      </c>
      <c r="E101" s="160">
        <v>1</v>
      </c>
      <c r="F101" s="168">
        <v>200.58839261834714</v>
      </c>
      <c r="G101" s="159" t="s">
        <v>13</v>
      </c>
    </row>
    <row r="102" spans="1:7" x14ac:dyDescent="0.25">
      <c r="A102" s="159" t="s">
        <v>28</v>
      </c>
      <c r="B102" s="159" t="s">
        <v>394</v>
      </c>
      <c r="C102" s="160">
        <v>25</v>
      </c>
      <c r="D102" s="160">
        <v>0</v>
      </c>
      <c r="E102" s="160">
        <v>0</v>
      </c>
      <c r="F102" s="168">
        <v>197.14533554136111</v>
      </c>
      <c r="G102" s="159" t="s">
        <v>13</v>
      </c>
    </row>
    <row r="103" spans="1:7" x14ac:dyDescent="0.25">
      <c r="A103" s="159" t="s">
        <v>22</v>
      </c>
      <c r="B103" s="159" t="s">
        <v>483</v>
      </c>
      <c r="C103" s="160">
        <v>8</v>
      </c>
      <c r="D103" s="160">
        <v>0</v>
      </c>
      <c r="E103" s="160">
        <v>0</v>
      </c>
      <c r="F103" s="168">
        <v>193.51717464925011</v>
      </c>
      <c r="G103" s="159" t="s">
        <v>13</v>
      </c>
    </row>
    <row r="104" spans="1:7" x14ac:dyDescent="0.25">
      <c r="A104" s="159" t="s">
        <v>53</v>
      </c>
      <c r="B104" s="159" t="s">
        <v>826</v>
      </c>
      <c r="C104" s="160">
        <v>38</v>
      </c>
      <c r="D104" s="160">
        <v>0</v>
      </c>
      <c r="E104" s="160">
        <v>0</v>
      </c>
      <c r="F104" s="168">
        <v>191.94827499116028</v>
      </c>
      <c r="G104" s="159" t="s">
        <v>13</v>
      </c>
    </row>
    <row r="105" spans="1:7" x14ac:dyDescent="0.25">
      <c r="A105" s="159" t="s">
        <v>28</v>
      </c>
      <c r="B105" s="159" t="s">
        <v>28</v>
      </c>
      <c r="C105" s="160">
        <v>260</v>
      </c>
      <c r="D105" s="160">
        <v>6</v>
      </c>
      <c r="E105" s="160">
        <v>3</v>
      </c>
      <c r="F105" s="168">
        <v>191.8208721075338</v>
      </c>
      <c r="G105" s="159" t="s">
        <v>13</v>
      </c>
    </row>
    <row r="106" spans="1:7" x14ac:dyDescent="0.25">
      <c r="A106" s="159" t="s">
        <v>22</v>
      </c>
      <c r="B106" s="159" t="s">
        <v>338</v>
      </c>
      <c r="C106" s="160">
        <v>13</v>
      </c>
      <c r="D106" s="160">
        <v>0</v>
      </c>
      <c r="E106" s="160">
        <v>0</v>
      </c>
      <c r="F106" s="168">
        <v>189.94739918176504</v>
      </c>
      <c r="G106" s="159" t="s">
        <v>13</v>
      </c>
    </row>
    <row r="107" spans="1:7" x14ac:dyDescent="0.25">
      <c r="A107" s="159" t="s">
        <v>45</v>
      </c>
      <c r="B107" s="159" t="s">
        <v>862</v>
      </c>
      <c r="C107" s="160">
        <v>63</v>
      </c>
      <c r="D107" s="160">
        <v>0</v>
      </c>
      <c r="E107" s="160">
        <v>2</v>
      </c>
      <c r="F107" s="168">
        <v>188.64638959832831</v>
      </c>
      <c r="G107" s="159" t="s">
        <v>13</v>
      </c>
    </row>
    <row r="108" spans="1:7" x14ac:dyDescent="0.25">
      <c r="A108" s="159" t="s">
        <v>102</v>
      </c>
      <c r="B108" s="159" t="s">
        <v>673</v>
      </c>
      <c r="C108" s="160">
        <v>78</v>
      </c>
      <c r="D108" s="160">
        <v>0</v>
      </c>
      <c r="E108" s="160">
        <v>0</v>
      </c>
      <c r="F108" s="168">
        <v>188.63817746499311</v>
      </c>
      <c r="G108" s="159" t="s">
        <v>13</v>
      </c>
    </row>
    <row r="109" spans="1:7" x14ac:dyDescent="0.25">
      <c r="A109" s="159" t="s">
        <v>28</v>
      </c>
      <c r="B109" s="159" t="s">
        <v>204</v>
      </c>
      <c r="C109" s="160">
        <v>10</v>
      </c>
      <c r="D109" s="160">
        <v>2</v>
      </c>
      <c r="E109" s="160">
        <v>0</v>
      </c>
      <c r="F109" s="168">
        <v>188.50141376060321</v>
      </c>
      <c r="G109" s="159" t="s">
        <v>13</v>
      </c>
    </row>
    <row r="110" spans="1:7" x14ac:dyDescent="0.25">
      <c r="A110" s="159" t="s">
        <v>94</v>
      </c>
      <c r="B110" s="159" t="s">
        <v>679</v>
      </c>
      <c r="C110" s="160">
        <v>16</v>
      </c>
      <c r="D110" s="160">
        <v>0</v>
      </c>
      <c r="E110" s="160">
        <v>0</v>
      </c>
      <c r="F110" s="168">
        <v>187.33169418100925</v>
      </c>
      <c r="G110" s="159" t="s">
        <v>13</v>
      </c>
    </row>
    <row r="111" spans="1:7" x14ac:dyDescent="0.25">
      <c r="A111" s="159" t="s">
        <v>20</v>
      </c>
      <c r="B111" s="159" t="s">
        <v>744</v>
      </c>
      <c r="C111" s="160">
        <v>14</v>
      </c>
      <c r="D111" s="160">
        <v>0</v>
      </c>
      <c r="E111" s="160">
        <v>0</v>
      </c>
      <c r="F111" s="168">
        <v>185.35681186283597</v>
      </c>
      <c r="G111" s="159" t="s">
        <v>13</v>
      </c>
    </row>
    <row r="112" spans="1:7" x14ac:dyDescent="0.25">
      <c r="A112" s="159" t="s">
        <v>142</v>
      </c>
      <c r="B112" s="159" t="s">
        <v>142</v>
      </c>
      <c r="C112" s="160">
        <v>184</v>
      </c>
      <c r="D112" s="160">
        <v>0</v>
      </c>
      <c r="E112" s="160">
        <v>7</v>
      </c>
      <c r="F112" s="168">
        <v>183.53560686865191</v>
      </c>
      <c r="G112" s="159" t="s">
        <v>13</v>
      </c>
    </row>
    <row r="113" spans="1:7" x14ac:dyDescent="0.25">
      <c r="A113" s="159" t="s">
        <v>14</v>
      </c>
      <c r="B113" s="159" t="s">
        <v>529</v>
      </c>
      <c r="C113" s="160">
        <v>48</v>
      </c>
      <c r="D113" s="160">
        <v>0</v>
      </c>
      <c r="E113" s="160">
        <v>1</v>
      </c>
      <c r="F113" s="168">
        <v>181.50164833129605</v>
      </c>
      <c r="G113" s="159" t="s">
        <v>13</v>
      </c>
    </row>
    <row r="114" spans="1:7" x14ac:dyDescent="0.25">
      <c r="A114" s="159" t="s">
        <v>8</v>
      </c>
      <c r="B114" s="159" t="s">
        <v>379</v>
      </c>
      <c r="C114" s="160">
        <v>12</v>
      </c>
      <c r="D114" s="160">
        <v>0</v>
      </c>
      <c r="E114" s="160">
        <v>0</v>
      </c>
      <c r="F114" s="168">
        <v>175.72118904671254</v>
      </c>
      <c r="G114" s="159" t="s">
        <v>13</v>
      </c>
    </row>
    <row r="115" spans="1:7" x14ac:dyDescent="0.25">
      <c r="A115" s="159" t="s">
        <v>45</v>
      </c>
      <c r="B115" s="159" t="s">
        <v>176</v>
      </c>
      <c r="C115" s="160">
        <v>15</v>
      </c>
      <c r="D115" s="160">
        <v>0</v>
      </c>
      <c r="E115" s="160">
        <v>0</v>
      </c>
      <c r="F115" s="168">
        <v>174.39832577607254</v>
      </c>
      <c r="G115" s="159" t="s">
        <v>13</v>
      </c>
    </row>
    <row r="116" spans="1:7" x14ac:dyDescent="0.25">
      <c r="A116" s="159" t="s">
        <v>102</v>
      </c>
      <c r="B116" s="159" t="s">
        <v>563</v>
      </c>
      <c r="C116" s="160">
        <v>11</v>
      </c>
      <c r="D116" s="160">
        <v>0</v>
      </c>
      <c r="E116" s="160">
        <v>0</v>
      </c>
      <c r="F116" s="168">
        <v>173.72078332280478</v>
      </c>
      <c r="G116" s="159" t="s">
        <v>13</v>
      </c>
    </row>
    <row r="117" spans="1:7" x14ac:dyDescent="0.25">
      <c r="A117" s="159" t="s">
        <v>90</v>
      </c>
      <c r="B117" s="159" t="s">
        <v>290</v>
      </c>
      <c r="C117" s="160">
        <v>9</v>
      </c>
      <c r="D117" s="160">
        <v>0</v>
      </c>
      <c r="E117" s="160">
        <v>0</v>
      </c>
      <c r="F117" s="168">
        <v>173.57762777242044</v>
      </c>
      <c r="G117" s="159" t="s">
        <v>13</v>
      </c>
    </row>
    <row r="118" spans="1:7" x14ac:dyDescent="0.25">
      <c r="A118" s="159" t="s">
        <v>33</v>
      </c>
      <c r="B118" s="159" t="s">
        <v>245</v>
      </c>
      <c r="C118" s="160">
        <v>6</v>
      </c>
      <c r="D118" s="160">
        <v>0</v>
      </c>
      <c r="E118" s="160">
        <v>0</v>
      </c>
      <c r="F118" s="168">
        <v>169.7792869269949</v>
      </c>
      <c r="G118" s="159" t="s">
        <v>13</v>
      </c>
    </row>
    <row r="119" spans="1:7" x14ac:dyDescent="0.25">
      <c r="A119" s="159" t="s">
        <v>14</v>
      </c>
      <c r="B119" s="159" t="s">
        <v>385</v>
      </c>
      <c r="C119" s="160">
        <v>33</v>
      </c>
      <c r="D119" s="160">
        <v>0</v>
      </c>
      <c r="E119" s="160">
        <v>0</v>
      </c>
      <c r="F119" s="168">
        <v>167.36826089161636</v>
      </c>
      <c r="G119" s="159" t="s">
        <v>13</v>
      </c>
    </row>
    <row r="120" spans="1:7" x14ac:dyDescent="0.25">
      <c r="A120" s="159" t="s">
        <v>53</v>
      </c>
      <c r="B120" s="159" t="s">
        <v>849</v>
      </c>
      <c r="C120" s="160">
        <v>22</v>
      </c>
      <c r="D120" s="160">
        <v>1</v>
      </c>
      <c r="E120" s="160">
        <v>0</v>
      </c>
      <c r="F120" s="168">
        <v>167.10258645742516</v>
      </c>
      <c r="G120" s="159" t="s">
        <v>13</v>
      </c>
    </row>
    <row r="121" spans="1:7" x14ac:dyDescent="0.25">
      <c r="A121" s="159" t="s">
        <v>53</v>
      </c>
      <c r="B121" s="159" t="s">
        <v>462</v>
      </c>
      <c r="C121" s="160">
        <v>8</v>
      </c>
      <c r="D121" s="160">
        <v>0</v>
      </c>
      <c r="E121" s="160">
        <v>0</v>
      </c>
      <c r="F121" s="168">
        <v>162.76703967446591</v>
      </c>
      <c r="G121" s="159" t="s">
        <v>13</v>
      </c>
    </row>
    <row r="122" spans="1:7" x14ac:dyDescent="0.25">
      <c r="A122" s="159" t="s">
        <v>14</v>
      </c>
      <c r="B122" s="159" t="s">
        <v>808</v>
      </c>
      <c r="C122" s="160">
        <v>5</v>
      </c>
      <c r="D122" s="160">
        <v>0</v>
      </c>
      <c r="E122" s="160">
        <v>0</v>
      </c>
      <c r="F122" s="168">
        <v>160.3077909586406</v>
      </c>
      <c r="G122" s="159" t="s">
        <v>13</v>
      </c>
    </row>
    <row r="123" spans="1:7" x14ac:dyDescent="0.25">
      <c r="A123" s="159" t="s">
        <v>53</v>
      </c>
      <c r="B123" s="159" t="s">
        <v>733</v>
      </c>
      <c r="C123" s="160">
        <v>5</v>
      </c>
      <c r="D123" s="160">
        <v>0</v>
      </c>
      <c r="E123" s="160">
        <v>0</v>
      </c>
      <c r="F123" s="168">
        <v>158.17779183802594</v>
      </c>
      <c r="G123" s="159" t="s">
        <v>13</v>
      </c>
    </row>
    <row r="124" spans="1:7" x14ac:dyDescent="0.25">
      <c r="A124" s="159" t="s">
        <v>11</v>
      </c>
      <c r="B124" s="159" t="s">
        <v>244</v>
      </c>
      <c r="C124" s="160">
        <v>14</v>
      </c>
      <c r="D124" s="160">
        <v>0</v>
      </c>
      <c r="E124" s="160">
        <v>0</v>
      </c>
      <c r="F124" s="168">
        <v>157.60441292356188</v>
      </c>
      <c r="G124" s="159" t="s">
        <v>13</v>
      </c>
    </row>
    <row r="125" spans="1:7" x14ac:dyDescent="0.25">
      <c r="A125" s="159" t="s">
        <v>135</v>
      </c>
      <c r="B125" s="159" t="s">
        <v>459</v>
      </c>
      <c r="C125" s="160">
        <v>6</v>
      </c>
      <c r="D125" s="160">
        <v>4</v>
      </c>
      <c r="E125" s="160">
        <v>0</v>
      </c>
      <c r="F125" s="168">
        <v>153.32720024532352</v>
      </c>
      <c r="G125" s="159" t="s">
        <v>13</v>
      </c>
    </row>
    <row r="126" spans="1:7" x14ac:dyDescent="0.25">
      <c r="A126" s="159" t="s">
        <v>98</v>
      </c>
      <c r="B126" s="159" t="s">
        <v>145</v>
      </c>
      <c r="C126" s="160">
        <v>68</v>
      </c>
      <c r="D126" s="160">
        <v>0</v>
      </c>
      <c r="E126" s="160">
        <v>0</v>
      </c>
      <c r="F126" s="168">
        <v>153.23253036482865</v>
      </c>
      <c r="G126" s="159" t="s">
        <v>13</v>
      </c>
    </row>
    <row r="127" spans="1:7" x14ac:dyDescent="0.25">
      <c r="A127" s="159" t="s">
        <v>11</v>
      </c>
      <c r="B127" s="159" t="s">
        <v>622</v>
      </c>
      <c r="C127" s="160">
        <v>48</v>
      </c>
      <c r="D127" s="160">
        <v>0</v>
      </c>
      <c r="E127" s="160">
        <v>0</v>
      </c>
      <c r="F127" s="168">
        <v>151.98049583636765</v>
      </c>
      <c r="G127" s="159" t="s">
        <v>13</v>
      </c>
    </row>
    <row r="128" spans="1:7" x14ac:dyDescent="0.25">
      <c r="A128" s="159" t="s">
        <v>121</v>
      </c>
      <c r="B128" s="159" t="s">
        <v>370</v>
      </c>
      <c r="C128" s="160">
        <v>18</v>
      </c>
      <c r="D128" s="160">
        <v>0</v>
      </c>
      <c r="E128" s="160">
        <v>0</v>
      </c>
      <c r="F128" s="168">
        <v>151.52790638942673</v>
      </c>
      <c r="G128" s="159" t="s">
        <v>13</v>
      </c>
    </row>
    <row r="129" spans="1:7" x14ac:dyDescent="0.25">
      <c r="A129" s="159" t="s">
        <v>38</v>
      </c>
      <c r="B129" s="159" t="s">
        <v>201</v>
      </c>
      <c r="C129" s="160">
        <v>111</v>
      </c>
      <c r="D129" s="160">
        <v>1</v>
      </c>
      <c r="E129" s="160">
        <v>0</v>
      </c>
      <c r="F129" s="168">
        <v>149.95113199716164</v>
      </c>
      <c r="G129" s="159" t="s">
        <v>13</v>
      </c>
    </row>
    <row r="130" spans="1:7" x14ac:dyDescent="0.25">
      <c r="A130" s="159" t="s">
        <v>28</v>
      </c>
      <c r="B130" s="159" t="s">
        <v>794</v>
      </c>
      <c r="C130" s="160">
        <v>13</v>
      </c>
      <c r="D130" s="160">
        <v>0</v>
      </c>
      <c r="E130" s="160">
        <v>0</v>
      </c>
      <c r="F130" s="168">
        <v>149.68336211859528</v>
      </c>
      <c r="G130" s="159" t="s">
        <v>13</v>
      </c>
    </row>
    <row r="131" spans="1:7" x14ac:dyDescent="0.25">
      <c r="A131" s="159" t="s">
        <v>57</v>
      </c>
      <c r="B131" s="159" t="s">
        <v>58</v>
      </c>
      <c r="C131" s="160">
        <v>18</v>
      </c>
      <c r="D131" s="160">
        <v>0</v>
      </c>
      <c r="E131" s="160">
        <v>0</v>
      </c>
      <c r="F131" s="168">
        <v>147.03479823558243</v>
      </c>
      <c r="G131" s="159" t="s">
        <v>13</v>
      </c>
    </row>
    <row r="132" spans="1:7" x14ac:dyDescent="0.25">
      <c r="A132" s="159" t="s">
        <v>80</v>
      </c>
      <c r="B132" s="159" t="s">
        <v>137</v>
      </c>
      <c r="C132" s="160">
        <v>10</v>
      </c>
      <c r="D132" s="160">
        <v>0</v>
      </c>
      <c r="E132" s="160">
        <v>0</v>
      </c>
      <c r="F132" s="168">
        <v>144.73874656245476</v>
      </c>
      <c r="G132" s="159" t="s">
        <v>13</v>
      </c>
    </row>
    <row r="133" spans="1:7" x14ac:dyDescent="0.25">
      <c r="A133" s="159" t="s">
        <v>53</v>
      </c>
      <c r="B133" s="159" t="s">
        <v>785</v>
      </c>
      <c r="C133" s="160">
        <v>6</v>
      </c>
      <c r="D133" s="160">
        <v>0</v>
      </c>
      <c r="E133" s="160">
        <v>0</v>
      </c>
      <c r="F133" s="168">
        <v>142.55167498218105</v>
      </c>
      <c r="G133" s="159" t="s">
        <v>13</v>
      </c>
    </row>
    <row r="134" spans="1:7" x14ac:dyDescent="0.25">
      <c r="A134" s="159" t="s">
        <v>102</v>
      </c>
      <c r="B134" s="159" t="s">
        <v>625</v>
      </c>
      <c r="C134" s="160">
        <v>54</v>
      </c>
      <c r="D134" s="160">
        <v>0</v>
      </c>
      <c r="E134" s="160">
        <v>0</v>
      </c>
      <c r="F134" s="168">
        <v>142.29249011857706</v>
      </c>
      <c r="G134" s="159" t="s">
        <v>13</v>
      </c>
    </row>
    <row r="135" spans="1:7" x14ac:dyDescent="0.25">
      <c r="A135" s="159" t="s">
        <v>26</v>
      </c>
      <c r="B135" s="159" t="s">
        <v>258</v>
      </c>
      <c r="C135" s="160">
        <v>18</v>
      </c>
      <c r="D135" s="160">
        <v>0</v>
      </c>
      <c r="E135" s="160">
        <v>0</v>
      </c>
      <c r="F135" s="168">
        <v>142.18009478672985</v>
      </c>
      <c r="G135" s="159" t="s">
        <v>13</v>
      </c>
    </row>
    <row r="136" spans="1:7" x14ac:dyDescent="0.25">
      <c r="A136" s="159" t="s">
        <v>20</v>
      </c>
      <c r="B136" s="159" t="s">
        <v>276</v>
      </c>
      <c r="C136" s="160">
        <v>11</v>
      </c>
      <c r="D136" s="160">
        <v>0</v>
      </c>
      <c r="E136" s="160">
        <v>0</v>
      </c>
      <c r="F136" s="168">
        <v>140.09169638308711</v>
      </c>
      <c r="G136" s="159" t="s">
        <v>13</v>
      </c>
    </row>
    <row r="137" spans="1:7" x14ac:dyDescent="0.25">
      <c r="A137" s="159" t="s">
        <v>22</v>
      </c>
      <c r="B137" s="159" t="s">
        <v>239</v>
      </c>
      <c r="C137" s="160">
        <v>30</v>
      </c>
      <c r="D137" s="160">
        <v>2</v>
      </c>
      <c r="E137" s="160">
        <v>0</v>
      </c>
      <c r="F137" s="168">
        <v>139.7868250917351</v>
      </c>
      <c r="G137" s="159" t="s">
        <v>13</v>
      </c>
    </row>
    <row r="138" spans="1:7" x14ac:dyDescent="0.25">
      <c r="A138" s="159" t="s">
        <v>11</v>
      </c>
      <c r="B138" s="159" t="s">
        <v>144</v>
      </c>
      <c r="C138" s="160">
        <v>16</v>
      </c>
      <c r="D138" s="160">
        <v>0</v>
      </c>
      <c r="E138" s="160">
        <v>0</v>
      </c>
      <c r="F138" s="168">
        <v>139.19095258808179</v>
      </c>
      <c r="G138" s="159" t="s">
        <v>13</v>
      </c>
    </row>
    <row r="139" spans="1:7" x14ac:dyDescent="0.25">
      <c r="A139" s="159" t="s">
        <v>71</v>
      </c>
      <c r="B139" s="159" t="s">
        <v>452</v>
      </c>
      <c r="C139" s="160">
        <v>25</v>
      </c>
      <c r="D139" s="160">
        <v>0</v>
      </c>
      <c r="E139" s="160">
        <v>0</v>
      </c>
      <c r="F139" s="168">
        <v>138.95836807292537</v>
      </c>
      <c r="G139" s="159" t="s">
        <v>13</v>
      </c>
    </row>
    <row r="140" spans="1:7" x14ac:dyDescent="0.25">
      <c r="A140" s="159" t="s">
        <v>53</v>
      </c>
      <c r="B140" s="159" t="s">
        <v>54</v>
      </c>
      <c r="C140" s="160">
        <v>5</v>
      </c>
      <c r="D140" s="160">
        <v>0</v>
      </c>
      <c r="E140" s="160">
        <v>0</v>
      </c>
      <c r="F140" s="168">
        <v>138.65779256794232</v>
      </c>
      <c r="G140" s="159" t="s">
        <v>13</v>
      </c>
    </row>
    <row r="141" spans="1:7" x14ac:dyDescent="0.25">
      <c r="A141" s="159" t="s">
        <v>26</v>
      </c>
      <c r="B141" s="159" t="s">
        <v>546</v>
      </c>
      <c r="C141" s="160">
        <v>135</v>
      </c>
      <c r="D141" s="160">
        <v>1</v>
      </c>
      <c r="E141" s="160">
        <v>1</v>
      </c>
      <c r="F141" s="168">
        <v>137.31582640072168</v>
      </c>
      <c r="G141" s="159" t="s">
        <v>13</v>
      </c>
    </row>
    <row r="142" spans="1:7" x14ac:dyDescent="0.25">
      <c r="A142" s="159" t="s">
        <v>11</v>
      </c>
      <c r="B142" s="159" t="s">
        <v>597</v>
      </c>
      <c r="C142" s="160">
        <v>6</v>
      </c>
      <c r="D142" s="160">
        <v>0</v>
      </c>
      <c r="E142" s="160">
        <v>0</v>
      </c>
      <c r="F142" s="168">
        <v>137.01758392327014</v>
      </c>
      <c r="G142" s="159" t="s">
        <v>13</v>
      </c>
    </row>
    <row r="143" spans="1:7" x14ac:dyDescent="0.25">
      <c r="A143" s="159" t="s">
        <v>11</v>
      </c>
      <c r="B143" s="159" t="s">
        <v>325</v>
      </c>
      <c r="C143" s="160">
        <v>4</v>
      </c>
      <c r="D143" s="160">
        <v>0</v>
      </c>
      <c r="E143" s="160">
        <v>0</v>
      </c>
      <c r="F143" s="168">
        <v>136.65869490946361</v>
      </c>
      <c r="G143" s="159" t="s">
        <v>13</v>
      </c>
    </row>
    <row r="144" spans="1:7" x14ac:dyDescent="0.25">
      <c r="A144" s="159" t="s">
        <v>14</v>
      </c>
      <c r="B144" s="159" t="s">
        <v>455</v>
      </c>
      <c r="C144" s="160">
        <v>27</v>
      </c>
      <c r="D144" s="160">
        <v>0</v>
      </c>
      <c r="E144" s="160">
        <v>0</v>
      </c>
      <c r="F144" s="168">
        <v>135.48775592131673</v>
      </c>
      <c r="G144" s="159" t="s">
        <v>13</v>
      </c>
    </row>
    <row r="145" spans="1:7" x14ac:dyDescent="0.25">
      <c r="A145" s="159" t="s">
        <v>142</v>
      </c>
      <c r="B145" s="159" t="s">
        <v>165</v>
      </c>
      <c r="C145" s="160">
        <v>16</v>
      </c>
      <c r="D145" s="160">
        <v>0</v>
      </c>
      <c r="E145" s="160">
        <v>0</v>
      </c>
      <c r="F145" s="168">
        <v>133.05613305613306</v>
      </c>
      <c r="G145" s="159" t="s">
        <v>13</v>
      </c>
    </row>
    <row r="146" spans="1:7" x14ac:dyDescent="0.25">
      <c r="A146" s="159" t="s">
        <v>62</v>
      </c>
      <c r="B146" s="159" t="s">
        <v>806</v>
      </c>
      <c r="C146" s="160">
        <v>5</v>
      </c>
      <c r="D146" s="160">
        <v>0</v>
      </c>
      <c r="E146" s="160">
        <v>0</v>
      </c>
      <c r="F146" s="168">
        <v>131.85654008438817</v>
      </c>
      <c r="G146" s="159" t="s">
        <v>13</v>
      </c>
    </row>
    <row r="147" spans="1:7" x14ac:dyDescent="0.25">
      <c r="A147" s="159" t="s">
        <v>24</v>
      </c>
      <c r="B147" s="159" t="s">
        <v>844</v>
      </c>
      <c r="C147" s="160">
        <v>5</v>
      </c>
      <c r="D147" s="160">
        <v>0</v>
      </c>
      <c r="E147" s="160">
        <v>0</v>
      </c>
      <c r="F147" s="168">
        <v>126.55024044545685</v>
      </c>
      <c r="G147" s="159" t="s">
        <v>13</v>
      </c>
    </row>
    <row r="148" spans="1:7" x14ac:dyDescent="0.25">
      <c r="A148" s="159" t="s">
        <v>22</v>
      </c>
      <c r="B148" s="159" t="s">
        <v>51</v>
      </c>
      <c r="C148" s="160">
        <v>5</v>
      </c>
      <c r="D148" s="160">
        <v>0</v>
      </c>
      <c r="E148" s="160">
        <v>0</v>
      </c>
      <c r="F148" s="168">
        <v>125.84948401711553</v>
      </c>
      <c r="G148" s="159" t="s">
        <v>13</v>
      </c>
    </row>
    <row r="149" spans="1:7" x14ac:dyDescent="0.25">
      <c r="A149" s="159" t="s">
        <v>30</v>
      </c>
      <c r="B149" s="159" t="s">
        <v>570</v>
      </c>
      <c r="C149" s="160">
        <v>0</v>
      </c>
      <c r="D149" s="160">
        <v>6</v>
      </c>
      <c r="E149" s="160">
        <v>1</v>
      </c>
      <c r="F149" s="168">
        <v>123.43502027861047</v>
      </c>
      <c r="G149" s="159" t="s">
        <v>13</v>
      </c>
    </row>
    <row r="150" spans="1:7" x14ac:dyDescent="0.25">
      <c r="A150" s="159" t="s">
        <v>20</v>
      </c>
      <c r="B150" s="159" t="s">
        <v>20</v>
      </c>
      <c r="C150" s="160">
        <v>112</v>
      </c>
      <c r="D150" s="160">
        <v>23</v>
      </c>
      <c r="E150" s="160">
        <v>0</v>
      </c>
      <c r="F150" s="168">
        <v>123.39472601800649</v>
      </c>
      <c r="G150" s="159" t="s">
        <v>13</v>
      </c>
    </row>
    <row r="151" spans="1:7" x14ac:dyDescent="0.25">
      <c r="A151" s="159" t="s">
        <v>98</v>
      </c>
      <c r="B151" s="159" t="s">
        <v>811</v>
      </c>
      <c r="C151" s="160">
        <v>5</v>
      </c>
      <c r="D151" s="160">
        <v>0</v>
      </c>
      <c r="E151" s="160">
        <v>0</v>
      </c>
      <c r="F151" s="168">
        <v>123.30456226880395</v>
      </c>
      <c r="G151" s="159" t="s">
        <v>13</v>
      </c>
    </row>
    <row r="152" spans="1:7" x14ac:dyDescent="0.25">
      <c r="A152" s="159" t="s">
        <v>20</v>
      </c>
      <c r="B152" s="159" t="s">
        <v>861</v>
      </c>
      <c r="C152" s="160">
        <v>6</v>
      </c>
      <c r="D152" s="160">
        <v>0</v>
      </c>
      <c r="E152" s="160">
        <v>0</v>
      </c>
      <c r="F152" s="168">
        <v>122.59910093992644</v>
      </c>
      <c r="G152" s="159" t="s">
        <v>13</v>
      </c>
    </row>
    <row r="153" spans="1:7" x14ac:dyDescent="0.25">
      <c r="A153" s="159" t="s">
        <v>71</v>
      </c>
      <c r="B153" s="159" t="s">
        <v>657</v>
      </c>
      <c r="C153" s="160">
        <v>15</v>
      </c>
      <c r="D153" s="160">
        <v>0</v>
      </c>
      <c r="E153" s="160">
        <v>0</v>
      </c>
      <c r="F153" s="168">
        <v>122.040517451794</v>
      </c>
      <c r="G153" s="159" t="s">
        <v>13</v>
      </c>
    </row>
    <row r="154" spans="1:7" x14ac:dyDescent="0.25">
      <c r="A154" s="159" t="s">
        <v>22</v>
      </c>
      <c r="B154" s="159" t="s">
        <v>265</v>
      </c>
      <c r="C154" s="160">
        <v>6</v>
      </c>
      <c r="D154" s="160">
        <v>0</v>
      </c>
      <c r="E154" s="160">
        <v>0</v>
      </c>
      <c r="F154" s="168">
        <v>120.96774193548387</v>
      </c>
      <c r="G154" s="159" t="s">
        <v>13</v>
      </c>
    </row>
    <row r="155" spans="1:7" x14ac:dyDescent="0.25">
      <c r="A155" s="159" t="s">
        <v>45</v>
      </c>
      <c r="B155" s="159" t="s">
        <v>521</v>
      </c>
      <c r="C155" s="160">
        <v>26</v>
      </c>
      <c r="D155" s="160">
        <v>0</v>
      </c>
      <c r="E155" s="160">
        <v>0</v>
      </c>
      <c r="F155" s="168">
        <v>120.73929599702795</v>
      </c>
      <c r="G155" s="159" t="s">
        <v>13</v>
      </c>
    </row>
    <row r="156" spans="1:7" x14ac:dyDescent="0.25">
      <c r="A156" s="159" t="s">
        <v>80</v>
      </c>
      <c r="B156" s="159" t="s">
        <v>534</v>
      </c>
      <c r="C156" s="160">
        <v>4</v>
      </c>
      <c r="D156" s="160">
        <v>0</v>
      </c>
      <c r="E156" s="160">
        <v>0</v>
      </c>
      <c r="F156" s="168">
        <v>120.70006035003017</v>
      </c>
      <c r="G156" s="159" t="s">
        <v>13</v>
      </c>
    </row>
    <row r="157" spans="1:7" x14ac:dyDescent="0.25">
      <c r="A157" s="159" t="s">
        <v>90</v>
      </c>
      <c r="B157" s="159" t="s">
        <v>688</v>
      </c>
      <c r="C157" s="160">
        <v>13</v>
      </c>
      <c r="D157" s="160">
        <v>0</v>
      </c>
      <c r="E157" s="160">
        <v>0</v>
      </c>
      <c r="F157" s="168">
        <v>119.97046880767812</v>
      </c>
      <c r="G157" s="159" t="s">
        <v>13</v>
      </c>
    </row>
    <row r="158" spans="1:7" x14ac:dyDescent="0.25">
      <c r="A158" s="159" t="s">
        <v>71</v>
      </c>
      <c r="B158" s="159" t="s">
        <v>71</v>
      </c>
      <c r="C158" s="160">
        <v>179</v>
      </c>
      <c r="D158" s="160">
        <v>1</v>
      </c>
      <c r="E158" s="160">
        <v>0</v>
      </c>
      <c r="F158" s="168">
        <v>119.3372803033819</v>
      </c>
      <c r="G158" s="159" t="s">
        <v>13</v>
      </c>
    </row>
    <row r="159" spans="1:7" x14ac:dyDescent="0.25">
      <c r="A159" s="159" t="s">
        <v>20</v>
      </c>
      <c r="B159" s="159" t="s">
        <v>814</v>
      </c>
      <c r="C159" s="160">
        <v>101</v>
      </c>
      <c r="D159" s="160">
        <v>2</v>
      </c>
      <c r="E159" s="160">
        <v>0</v>
      </c>
      <c r="F159" s="168">
        <v>115.61342462678192</v>
      </c>
      <c r="G159" s="159" t="s">
        <v>13</v>
      </c>
    </row>
    <row r="160" spans="1:7" x14ac:dyDescent="0.25">
      <c r="A160" s="159" t="s">
        <v>26</v>
      </c>
      <c r="B160" s="159" t="s">
        <v>308</v>
      </c>
      <c r="C160" s="160">
        <v>4</v>
      </c>
      <c r="D160" s="160">
        <v>0</v>
      </c>
      <c r="E160" s="160">
        <v>0</v>
      </c>
      <c r="F160" s="168">
        <v>114.02508551881414</v>
      </c>
      <c r="G160" s="159" t="s">
        <v>13</v>
      </c>
    </row>
    <row r="161" spans="1:7" x14ac:dyDescent="0.25">
      <c r="A161" s="159" t="s">
        <v>90</v>
      </c>
      <c r="B161" s="159" t="s">
        <v>540</v>
      </c>
      <c r="C161" s="160">
        <v>20</v>
      </c>
      <c r="D161" s="160">
        <v>0</v>
      </c>
      <c r="E161" s="160">
        <v>0</v>
      </c>
      <c r="F161" s="168">
        <v>113.59118532401887</v>
      </c>
      <c r="G161" s="159" t="s">
        <v>13</v>
      </c>
    </row>
    <row r="162" spans="1:7" x14ac:dyDescent="0.25">
      <c r="A162" s="159" t="s">
        <v>102</v>
      </c>
      <c r="B162" s="159" t="s">
        <v>668</v>
      </c>
      <c r="C162" s="160">
        <v>7</v>
      </c>
      <c r="D162" s="160">
        <v>0</v>
      </c>
      <c r="E162" s="160">
        <v>0</v>
      </c>
      <c r="F162" s="168">
        <v>112.93965795417876</v>
      </c>
      <c r="G162" s="159" t="s">
        <v>13</v>
      </c>
    </row>
    <row r="163" spans="1:7" x14ac:dyDescent="0.25">
      <c r="A163" s="159" t="s">
        <v>33</v>
      </c>
      <c r="B163" s="159" t="s">
        <v>759</v>
      </c>
      <c r="C163" s="160">
        <v>51</v>
      </c>
      <c r="D163" s="160">
        <v>0</v>
      </c>
      <c r="E163" s="160">
        <v>0</v>
      </c>
      <c r="F163" s="168">
        <v>112.11748153359127</v>
      </c>
      <c r="G163" s="159" t="s">
        <v>13</v>
      </c>
    </row>
    <row r="164" spans="1:7" x14ac:dyDescent="0.25">
      <c r="A164" s="159" t="s">
        <v>24</v>
      </c>
      <c r="B164" s="159" t="s">
        <v>160</v>
      </c>
      <c r="C164" s="160">
        <v>9</v>
      </c>
      <c r="D164" s="160">
        <v>0</v>
      </c>
      <c r="E164" s="160">
        <v>0</v>
      </c>
      <c r="F164" s="168">
        <v>112.09366048075726</v>
      </c>
      <c r="G164" s="159" t="s">
        <v>13</v>
      </c>
    </row>
    <row r="165" spans="1:7" x14ac:dyDescent="0.25">
      <c r="A165" s="159" t="s">
        <v>142</v>
      </c>
      <c r="B165" s="159" t="s">
        <v>143</v>
      </c>
      <c r="C165" s="160">
        <v>3</v>
      </c>
      <c r="D165" s="160">
        <v>0</v>
      </c>
      <c r="E165" s="160">
        <v>0</v>
      </c>
      <c r="F165" s="168">
        <v>112.06574523720583</v>
      </c>
      <c r="G165" s="159" t="s">
        <v>13</v>
      </c>
    </row>
    <row r="166" spans="1:7" x14ac:dyDescent="0.25">
      <c r="A166" s="159" t="s">
        <v>28</v>
      </c>
      <c r="B166" s="159" t="s">
        <v>542</v>
      </c>
      <c r="C166" s="160">
        <v>4</v>
      </c>
      <c r="D166" s="160">
        <v>0</v>
      </c>
      <c r="E166" s="160">
        <v>0</v>
      </c>
      <c r="F166" s="168">
        <v>110.28398125172319</v>
      </c>
      <c r="G166" s="159" t="s">
        <v>13</v>
      </c>
    </row>
    <row r="167" spans="1:7" x14ac:dyDescent="0.25">
      <c r="A167" s="159" t="s">
        <v>24</v>
      </c>
      <c r="B167" s="159" t="s">
        <v>24</v>
      </c>
      <c r="C167" s="160">
        <v>361</v>
      </c>
      <c r="D167" s="160">
        <v>2</v>
      </c>
      <c r="E167" s="160">
        <v>0</v>
      </c>
      <c r="F167" s="168">
        <v>109.87979816019445</v>
      </c>
      <c r="G167" s="159" t="s">
        <v>13</v>
      </c>
    </row>
    <row r="168" spans="1:7" x14ac:dyDescent="0.25">
      <c r="A168" s="159" t="s">
        <v>28</v>
      </c>
      <c r="B168" s="159" t="s">
        <v>29</v>
      </c>
      <c r="C168" s="160">
        <v>21</v>
      </c>
      <c r="D168" s="160">
        <v>0</v>
      </c>
      <c r="E168" s="160">
        <v>0</v>
      </c>
      <c r="F168" s="168">
        <v>109.56902848794741</v>
      </c>
      <c r="G168" s="159" t="s">
        <v>13</v>
      </c>
    </row>
    <row r="169" spans="1:7" x14ac:dyDescent="0.25">
      <c r="A169" s="159" t="s">
        <v>28</v>
      </c>
      <c r="B169" s="159" t="s">
        <v>153</v>
      </c>
      <c r="C169" s="160">
        <v>4</v>
      </c>
      <c r="D169" s="160">
        <v>0</v>
      </c>
      <c r="E169" s="160">
        <v>0</v>
      </c>
      <c r="F169" s="168">
        <v>107.78765831312315</v>
      </c>
      <c r="G169" s="159" t="s">
        <v>13</v>
      </c>
    </row>
    <row r="170" spans="1:7" x14ac:dyDescent="0.25">
      <c r="A170" s="159" t="s">
        <v>17</v>
      </c>
      <c r="B170" s="159" t="s">
        <v>55</v>
      </c>
      <c r="C170" s="160">
        <v>5</v>
      </c>
      <c r="D170" s="160">
        <v>0</v>
      </c>
      <c r="E170" s="160">
        <v>0</v>
      </c>
      <c r="F170" s="168">
        <v>105.24100189433804</v>
      </c>
      <c r="G170" s="159" t="s">
        <v>13</v>
      </c>
    </row>
    <row r="171" spans="1:7" x14ac:dyDescent="0.25">
      <c r="A171" s="159" t="s">
        <v>11</v>
      </c>
      <c r="B171" s="159" t="s">
        <v>317</v>
      </c>
      <c r="C171" s="160">
        <v>16</v>
      </c>
      <c r="D171" s="160">
        <v>0</v>
      </c>
      <c r="E171" s="160">
        <v>0</v>
      </c>
      <c r="F171" s="168">
        <v>105.02133245815556</v>
      </c>
      <c r="G171" s="159" t="s">
        <v>13</v>
      </c>
    </row>
    <row r="172" spans="1:7" x14ac:dyDescent="0.25">
      <c r="A172" s="159" t="s">
        <v>98</v>
      </c>
      <c r="B172" s="159" t="s">
        <v>547</v>
      </c>
      <c r="C172" s="160">
        <v>6</v>
      </c>
      <c r="D172" s="160">
        <v>0</v>
      </c>
      <c r="E172" s="160">
        <v>0</v>
      </c>
      <c r="F172" s="168">
        <v>104.93179433368311</v>
      </c>
      <c r="G172" s="159" t="s">
        <v>13</v>
      </c>
    </row>
    <row r="173" spans="1:7" x14ac:dyDescent="0.25">
      <c r="A173" s="159" t="s">
        <v>28</v>
      </c>
      <c r="B173" s="159" t="s">
        <v>549</v>
      </c>
      <c r="C173" s="160">
        <v>11</v>
      </c>
      <c r="D173" s="160">
        <v>0</v>
      </c>
      <c r="E173" s="160">
        <v>0</v>
      </c>
      <c r="F173" s="168">
        <v>102.50675612710837</v>
      </c>
      <c r="G173" s="159" t="s">
        <v>13</v>
      </c>
    </row>
    <row r="174" spans="1:7" x14ac:dyDescent="0.25">
      <c r="A174" s="159" t="s">
        <v>33</v>
      </c>
      <c r="B174" s="159" t="s">
        <v>109</v>
      </c>
      <c r="C174" s="160">
        <v>41</v>
      </c>
      <c r="D174" s="160">
        <v>0</v>
      </c>
      <c r="E174" s="160">
        <v>0</v>
      </c>
      <c r="F174" s="168">
        <v>102.42062401638729</v>
      </c>
      <c r="G174" s="159" t="s">
        <v>13</v>
      </c>
    </row>
    <row r="175" spans="1:7" x14ac:dyDescent="0.25">
      <c r="A175" s="159" t="s">
        <v>30</v>
      </c>
      <c r="B175" s="159" t="s">
        <v>520</v>
      </c>
      <c r="C175" s="160">
        <v>5</v>
      </c>
      <c r="D175" s="160">
        <v>0</v>
      </c>
      <c r="E175" s="160">
        <v>0</v>
      </c>
      <c r="F175" s="168">
        <v>102.27040294538762</v>
      </c>
      <c r="G175" s="159" t="s">
        <v>13</v>
      </c>
    </row>
    <row r="176" spans="1:7" x14ac:dyDescent="0.25">
      <c r="A176" s="159" t="s">
        <v>33</v>
      </c>
      <c r="B176" s="159" t="s">
        <v>206</v>
      </c>
      <c r="C176" s="160">
        <v>22</v>
      </c>
      <c r="D176" s="160">
        <v>0</v>
      </c>
      <c r="E176" s="160">
        <v>0</v>
      </c>
      <c r="F176" s="168">
        <v>101.36847440446022</v>
      </c>
      <c r="G176" s="159" t="s">
        <v>13</v>
      </c>
    </row>
    <row r="177" spans="1:7" x14ac:dyDescent="0.25">
      <c r="A177" s="159" t="s">
        <v>24</v>
      </c>
      <c r="B177" s="159" t="s">
        <v>237</v>
      </c>
      <c r="C177" s="160">
        <v>7</v>
      </c>
      <c r="D177" s="160">
        <v>0</v>
      </c>
      <c r="E177" s="160">
        <v>0</v>
      </c>
      <c r="F177" s="168">
        <v>101.3317892298784</v>
      </c>
      <c r="G177" s="159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Dengue</vt:lpstr>
      <vt:lpstr>Chik</vt:lpstr>
      <vt:lpstr>zika</vt:lpstr>
      <vt:lpstr>LIRAa</vt:lpstr>
      <vt:lpstr>Consolidado</vt:lpstr>
      <vt:lpstr>Muito Alta</vt:lpstr>
      <vt:lpstr>Alta</vt:lpstr>
      <vt:lpstr>Media</vt:lpstr>
      <vt:lpstr>Planilha1</vt:lpstr>
      <vt:lpstr>Media!Titulos_de_impressao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2020-01-20T18:09:52Z</cp:lastPrinted>
  <dcterms:created xsi:type="dcterms:W3CDTF">2016-01-22T18:58:14Z</dcterms:created>
  <dcterms:modified xsi:type="dcterms:W3CDTF">2020-04-27T16:30:02Z</dcterms:modified>
</cp:coreProperties>
</file>