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 Dengue\2020\Maio\25-05\"/>
    </mc:Choice>
  </mc:AlternateContent>
  <bookViews>
    <workbookView xWindow="-120" yWindow="-120" windowWidth="20730" windowHeight="11160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Inc" sheetId="15" r:id="rId6"/>
    <sheet name="Planilha1" sheetId="24" r:id="rId7"/>
  </sheets>
  <externalReferences>
    <externalReference r:id="rId8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5" l="1"/>
  <c r="F858" i="3" l="1"/>
  <c r="G858" i="3"/>
  <c r="H858" i="3"/>
  <c r="I858" i="3"/>
  <c r="J34" i="3" l="1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5" i="3"/>
  <c r="J858" i="3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0" i="5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9" i="1"/>
  <c r="P5" i="1"/>
  <c r="P8" i="1"/>
  <c r="P7" i="1"/>
  <c r="P6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5" i="3"/>
  <c r="H859" i="5" l="1"/>
  <c r="Q10" i="8"/>
  <c r="G858" i="5"/>
  <c r="F858" i="5" l="1"/>
  <c r="M857" i="3" l="1"/>
  <c r="N857" i="3" s="1"/>
  <c r="I858" i="5"/>
  <c r="L858" i="5" s="1"/>
  <c r="M858" i="5" s="1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F857" i="5" l="1"/>
  <c r="F856" i="5"/>
  <c r="I856" i="5" s="1"/>
  <c r="L856" i="5" s="1"/>
  <c r="M856" i="5" s="1"/>
  <c r="F855" i="5"/>
  <c r="F854" i="5"/>
  <c r="F853" i="5"/>
  <c r="F852" i="5"/>
  <c r="F851" i="5"/>
  <c r="F850" i="5"/>
  <c r="F849" i="5"/>
  <c r="F848" i="5"/>
  <c r="F847" i="5"/>
  <c r="I847" i="5" s="1"/>
  <c r="L847" i="5" s="1"/>
  <c r="M847" i="5" s="1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I832" i="5" s="1"/>
  <c r="L832" i="5" s="1"/>
  <c r="M832" i="5" s="1"/>
  <c r="F831" i="5"/>
  <c r="I831" i="5" s="1"/>
  <c r="L831" i="5" s="1"/>
  <c r="M831" i="5" s="1"/>
  <c r="F830" i="5"/>
  <c r="F829" i="5"/>
  <c r="F828" i="5"/>
  <c r="F827" i="5"/>
  <c r="F826" i="5"/>
  <c r="I826" i="5" s="1"/>
  <c r="L826" i="5" s="1"/>
  <c r="M826" i="5" s="1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I803" i="5" s="1"/>
  <c r="L803" i="5" s="1"/>
  <c r="M803" i="5" s="1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I769" i="5" s="1"/>
  <c r="L769" i="5" s="1"/>
  <c r="M769" i="5" s="1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I724" i="5" s="1"/>
  <c r="L724" i="5" s="1"/>
  <c r="M724" i="5" s="1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I708" i="5" s="1"/>
  <c r="L708" i="5" s="1"/>
  <c r="M708" i="5" s="1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I654" i="5" s="1"/>
  <c r="L654" i="5" s="1"/>
  <c r="M654" i="5" s="1"/>
  <c r="F653" i="5"/>
  <c r="F652" i="5"/>
  <c r="F651" i="5"/>
  <c r="F650" i="5"/>
  <c r="F649" i="5"/>
  <c r="F648" i="5"/>
  <c r="F647" i="5"/>
  <c r="F646" i="5"/>
  <c r="I646" i="5" s="1"/>
  <c r="L646" i="5" s="1"/>
  <c r="M646" i="5" s="1"/>
  <c r="F645" i="5"/>
  <c r="I645" i="5" s="1"/>
  <c r="L645" i="5" s="1"/>
  <c r="M645" i="5" s="1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I609" i="5" s="1"/>
  <c r="L609" i="5" s="1"/>
  <c r="M609" i="5" s="1"/>
  <c r="F608" i="5"/>
  <c r="F607" i="5"/>
  <c r="F606" i="5"/>
  <c r="I606" i="5" s="1"/>
  <c r="L606" i="5" s="1"/>
  <c r="M606" i="5" s="1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I574" i="5" s="1"/>
  <c r="L574" i="5" s="1"/>
  <c r="M574" i="5" s="1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I556" i="5" s="1"/>
  <c r="L556" i="5" s="1"/>
  <c r="M556" i="5" s="1"/>
  <c r="F555" i="5"/>
  <c r="F554" i="5"/>
  <c r="I554" i="5" s="1"/>
  <c r="L554" i="5" s="1"/>
  <c r="M554" i="5" s="1"/>
  <c r="F553" i="5"/>
  <c r="F552" i="5"/>
  <c r="F551" i="5"/>
  <c r="F550" i="5"/>
  <c r="F549" i="5"/>
  <c r="F548" i="5"/>
  <c r="F547" i="5"/>
  <c r="I547" i="5" s="1"/>
  <c r="L547" i="5" s="1"/>
  <c r="M547" i="5" s="1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I531" i="5" s="1"/>
  <c r="L531" i="5" s="1"/>
  <c r="M531" i="5" s="1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I513" i="5" s="1"/>
  <c r="L513" i="5" s="1"/>
  <c r="M513" i="5" s="1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I463" i="5" s="1"/>
  <c r="L463" i="5" s="1"/>
  <c r="M463" i="5" s="1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I394" i="5" s="1"/>
  <c r="L394" i="5" s="1"/>
  <c r="M394" i="5" s="1"/>
  <c r="F393" i="5"/>
  <c r="F392" i="5"/>
  <c r="I392" i="5" s="1"/>
  <c r="L392" i="5" s="1"/>
  <c r="M392" i="5" s="1"/>
  <c r="F391" i="5"/>
  <c r="F390" i="5"/>
  <c r="F389" i="5"/>
  <c r="F388" i="5"/>
  <c r="F387" i="5"/>
  <c r="F386" i="5"/>
  <c r="F385" i="5"/>
  <c r="F384" i="5"/>
  <c r="F383" i="5"/>
  <c r="F382" i="5"/>
  <c r="F381" i="5"/>
  <c r="I381" i="5" s="1"/>
  <c r="L381" i="5" s="1"/>
  <c r="M381" i="5" s="1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I365" i="5" s="1"/>
  <c r="L365" i="5" s="1"/>
  <c r="M365" i="5" s="1"/>
  <c r="F364" i="5"/>
  <c r="F363" i="5"/>
  <c r="I363" i="5" s="1"/>
  <c r="L363" i="5" s="1"/>
  <c r="M363" i="5" s="1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I332" i="5" s="1"/>
  <c r="L332" i="5" s="1"/>
  <c r="M332" i="5" s="1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I310" i="5" s="1"/>
  <c r="L310" i="5" s="1"/>
  <c r="M310" i="5" s="1"/>
  <c r="F309" i="5"/>
  <c r="F308" i="5"/>
  <c r="F307" i="5"/>
  <c r="F306" i="5"/>
  <c r="F305" i="5"/>
  <c r="F304" i="5"/>
  <c r="I304" i="5" s="1"/>
  <c r="L304" i="5" s="1"/>
  <c r="M304" i="5" s="1"/>
  <c r="F303" i="5"/>
  <c r="F302" i="5"/>
  <c r="F301" i="5"/>
  <c r="F300" i="5"/>
  <c r="F299" i="5"/>
  <c r="F298" i="5"/>
  <c r="F297" i="5"/>
  <c r="F296" i="5"/>
  <c r="I296" i="5" s="1"/>
  <c r="L296" i="5" s="1"/>
  <c r="M296" i="5" s="1"/>
  <c r="F295" i="5"/>
  <c r="F294" i="5"/>
  <c r="F293" i="5"/>
  <c r="F292" i="5"/>
  <c r="F291" i="5"/>
  <c r="F290" i="5"/>
  <c r="F289" i="5"/>
  <c r="F288" i="5"/>
  <c r="F287" i="5"/>
  <c r="I287" i="5" s="1"/>
  <c r="L287" i="5" s="1"/>
  <c r="M287" i="5" s="1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I246" i="5" s="1"/>
  <c r="L246" i="5" s="1"/>
  <c r="M246" i="5" s="1"/>
  <c r="F245" i="5"/>
  <c r="F244" i="5"/>
  <c r="F243" i="5"/>
  <c r="F242" i="5"/>
  <c r="I242" i="5" s="1"/>
  <c r="L242" i="5" s="1"/>
  <c r="M242" i="5" s="1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I209" i="5" s="1"/>
  <c r="L209" i="5" s="1"/>
  <c r="M209" i="5" s="1"/>
  <c r="F208" i="5"/>
  <c r="F207" i="5"/>
  <c r="I207" i="5" s="1"/>
  <c r="L207" i="5" s="1"/>
  <c r="M207" i="5" s="1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I179" i="5" s="1"/>
  <c r="L179" i="5" s="1"/>
  <c r="M179" i="5" s="1"/>
  <c r="F178" i="5"/>
  <c r="I178" i="5" s="1"/>
  <c r="L178" i="5" s="1"/>
  <c r="M178" i="5" s="1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I142" i="5" s="1"/>
  <c r="L142" i="5" s="1"/>
  <c r="M142" i="5" s="1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I127" i="5" s="1"/>
  <c r="L127" i="5" s="1"/>
  <c r="M127" i="5" s="1"/>
  <c r="F126" i="5"/>
  <c r="F125" i="5"/>
  <c r="F124" i="5"/>
  <c r="F123" i="5"/>
  <c r="I123" i="5" s="1"/>
  <c r="L123" i="5" s="1"/>
  <c r="M123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I84" i="5" s="1"/>
  <c r="L84" i="5" s="1"/>
  <c r="M84" i="5" s="1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I56" i="5" s="1"/>
  <c r="L56" i="5" s="1"/>
  <c r="M56" i="5" s="1"/>
  <c r="F55" i="5"/>
  <c r="F54" i="5"/>
  <c r="F53" i="5"/>
  <c r="F52" i="5"/>
  <c r="F51" i="5"/>
  <c r="F50" i="5"/>
  <c r="I50" i="5" s="1"/>
  <c r="L50" i="5" s="1"/>
  <c r="M50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859" i="5" l="1"/>
  <c r="M10" i="3"/>
  <c r="N10" i="3" s="1"/>
  <c r="M26" i="3"/>
  <c r="N26" i="3" s="1"/>
  <c r="M34" i="3"/>
  <c r="N34" i="3" s="1"/>
  <c r="M42" i="3"/>
  <c r="N42" i="3" s="1"/>
  <c r="M54" i="3"/>
  <c r="N54" i="3" s="1"/>
  <c r="M62" i="3"/>
  <c r="N62" i="3" s="1"/>
  <c r="M74" i="3"/>
  <c r="N74" i="3" s="1"/>
  <c r="M86" i="3"/>
  <c r="N86" i="3" s="1"/>
  <c r="M98" i="3"/>
  <c r="N98" i="3" s="1"/>
  <c r="M110" i="3"/>
  <c r="N110" i="3" s="1"/>
  <c r="M122" i="3"/>
  <c r="N122" i="3" s="1"/>
  <c r="M130" i="3"/>
  <c r="N130" i="3" s="1"/>
  <c r="M142" i="3"/>
  <c r="N142" i="3" s="1"/>
  <c r="M154" i="3"/>
  <c r="N154" i="3" s="1"/>
  <c r="M166" i="3"/>
  <c r="N166" i="3" s="1"/>
  <c r="M178" i="3"/>
  <c r="N178" i="3" s="1"/>
  <c r="M190" i="3"/>
  <c r="N190" i="3" s="1"/>
  <c r="M202" i="3"/>
  <c r="N202" i="3" s="1"/>
  <c r="M214" i="3"/>
  <c r="N214" i="3" s="1"/>
  <c r="M226" i="3"/>
  <c r="N226" i="3" s="1"/>
  <c r="M234" i="3"/>
  <c r="N234" i="3" s="1"/>
  <c r="M242" i="3"/>
  <c r="N242" i="3" s="1"/>
  <c r="M246" i="3"/>
  <c r="N246" i="3" s="1"/>
  <c r="M254" i="3"/>
  <c r="N254" i="3" s="1"/>
  <c r="M262" i="3"/>
  <c r="N262" i="3" s="1"/>
  <c r="M266" i="3"/>
  <c r="N266" i="3" s="1"/>
  <c r="M270" i="3"/>
  <c r="N270" i="3" s="1"/>
  <c r="M274" i="3"/>
  <c r="N274" i="3" s="1"/>
  <c r="M278" i="3"/>
  <c r="N278" i="3" s="1"/>
  <c r="M282" i="3"/>
  <c r="N282" i="3" s="1"/>
  <c r="M294" i="3"/>
  <c r="N294" i="3" s="1"/>
  <c r="M298" i="3"/>
  <c r="N298" i="3" s="1"/>
  <c r="M302" i="3"/>
  <c r="N302" i="3" s="1"/>
  <c r="M306" i="3"/>
  <c r="N306" i="3" s="1"/>
  <c r="M310" i="3"/>
  <c r="N310" i="3" s="1"/>
  <c r="M314" i="3"/>
  <c r="N314" i="3" s="1"/>
  <c r="M318" i="3"/>
  <c r="N318" i="3" s="1"/>
  <c r="M322" i="3"/>
  <c r="N322" i="3" s="1"/>
  <c r="M326" i="3"/>
  <c r="N326" i="3" s="1"/>
  <c r="M330" i="3"/>
  <c r="N330" i="3" s="1"/>
  <c r="M334" i="3"/>
  <c r="N334" i="3" s="1"/>
  <c r="M338" i="3"/>
  <c r="N338" i="3" s="1"/>
  <c r="M342" i="3"/>
  <c r="N342" i="3" s="1"/>
  <c r="M346" i="3"/>
  <c r="N346" i="3" s="1"/>
  <c r="M350" i="3"/>
  <c r="N350" i="3" s="1"/>
  <c r="M354" i="3"/>
  <c r="N354" i="3" s="1"/>
  <c r="M358" i="3"/>
  <c r="N358" i="3" s="1"/>
  <c r="M362" i="3"/>
  <c r="N362" i="3" s="1"/>
  <c r="M366" i="3"/>
  <c r="N366" i="3" s="1"/>
  <c r="M370" i="3"/>
  <c r="N370" i="3" s="1"/>
  <c r="M374" i="3"/>
  <c r="N374" i="3" s="1"/>
  <c r="M378" i="3"/>
  <c r="N378" i="3" s="1"/>
  <c r="M382" i="3"/>
  <c r="N382" i="3" s="1"/>
  <c r="M386" i="3"/>
  <c r="N386" i="3" s="1"/>
  <c r="M390" i="3"/>
  <c r="N390" i="3" s="1"/>
  <c r="M394" i="3"/>
  <c r="N394" i="3" s="1"/>
  <c r="M398" i="3"/>
  <c r="N398" i="3" s="1"/>
  <c r="M402" i="3"/>
  <c r="N402" i="3" s="1"/>
  <c r="M406" i="3"/>
  <c r="N406" i="3" s="1"/>
  <c r="M410" i="3"/>
  <c r="N410" i="3" s="1"/>
  <c r="M414" i="3"/>
  <c r="N414" i="3" s="1"/>
  <c r="M418" i="3"/>
  <c r="N418" i="3" s="1"/>
  <c r="M422" i="3"/>
  <c r="N422" i="3" s="1"/>
  <c r="M426" i="3"/>
  <c r="N426" i="3" s="1"/>
  <c r="M430" i="3"/>
  <c r="N430" i="3" s="1"/>
  <c r="M434" i="3"/>
  <c r="N434" i="3" s="1"/>
  <c r="M438" i="3"/>
  <c r="N438" i="3" s="1"/>
  <c r="M442" i="3"/>
  <c r="N442" i="3" s="1"/>
  <c r="M446" i="3"/>
  <c r="N446" i="3" s="1"/>
  <c r="M450" i="3"/>
  <c r="N450" i="3" s="1"/>
  <c r="M454" i="3"/>
  <c r="N454" i="3" s="1"/>
  <c r="M462" i="3"/>
  <c r="N462" i="3" s="1"/>
  <c r="M458" i="3"/>
  <c r="N458" i="3" s="1"/>
  <c r="M14" i="3"/>
  <c r="N14" i="3" s="1"/>
  <c r="M22" i="3"/>
  <c r="N22" i="3" s="1"/>
  <c r="M38" i="3"/>
  <c r="N38" i="3" s="1"/>
  <c r="M50" i="3"/>
  <c r="N50" i="3" s="1"/>
  <c r="M66" i="3"/>
  <c r="N66" i="3" s="1"/>
  <c r="M82" i="3"/>
  <c r="N82" i="3" s="1"/>
  <c r="M94" i="3"/>
  <c r="N94" i="3" s="1"/>
  <c r="M106" i="3"/>
  <c r="N106" i="3" s="1"/>
  <c r="M118" i="3"/>
  <c r="N118" i="3" s="1"/>
  <c r="M134" i="3"/>
  <c r="N134" i="3" s="1"/>
  <c r="M146" i="3"/>
  <c r="N146" i="3" s="1"/>
  <c r="M158" i="3"/>
  <c r="N158" i="3" s="1"/>
  <c r="M174" i="3"/>
  <c r="N174" i="3" s="1"/>
  <c r="M186" i="3"/>
  <c r="N186" i="3" s="1"/>
  <c r="M198" i="3"/>
  <c r="N198" i="3" s="1"/>
  <c r="M210" i="3"/>
  <c r="N210" i="3" s="1"/>
  <c r="M222" i="3"/>
  <c r="N222" i="3" s="1"/>
  <c r="M238" i="3"/>
  <c r="N238" i="3" s="1"/>
  <c r="M250" i="3"/>
  <c r="N250" i="3" s="1"/>
  <c r="M286" i="3"/>
  <c r="N286" i="3" s="1"/>
  <c r="M470" i="3"/>
  <c r="N470" i="3" s="1"/>
  <c r="M6" i="3"/>
  <c r="N6" i="3" s="1"/>
  <c r="M18" i="3"/>
  <c r="N18" i="3" s="1"/>
  <c r="M30" i="3"/>
  <c r="N30" i="3" s="1"/>
  <c r="M46" i="3"/>
  <c r="N46" i="3" s="1"/>
  <c r="M58" i="3"/>
  <c r="N58" i="3" s="1"/>
  <c r="M70" i="3"/>
  <c r="N70" i="3" s="1"/>
  <c r="M78" i="3"/>
  <c r="N78" i="3" s="1"/>
  <c r="M90" i="3"/>
  <c r="N90" i="3" s="1"/>
  <c r="M102" i="3"/>
  <c r="N102" i="3" s="1"/>
  <c r="M114" i="3"/>
  <c r="N114" i="3" s="1"/>
  <c r="M126" i="3"/>
  <c r="N126" i="3" s="1"/>
  <c r="M138" i="3"/>
  <c r="N138" i="3" s="1"/>
  <c r="M150" i="3"/>
  <c r="N150" i="3" s="1"/>
  <c r="M162" i="3"/>
  <c r="N162" i="3" s="1"/>
  <c r="M170" i="3"/>
  <c r="N170" i="3" s="1"/>
  <c r="M182" i="3"/>
  <c r="N182" i="3" s="1"/>
  <c r="M194" i="3"/>
  <c r="N194" i="3" s="1"/>
  <c r="M206" i="3"/>
  <c r="N206" i="3" s="1"/>
  <c r="M218" i="3"/>
  <c r="N218" i="3" s="1"/>
  <c r="M230" i="3"/>
  <c r="N230" i="3" s="1"/>
  <c r="M258" i="3"/>
  <c r="N258" i="3" s="1"/>
  <c r="M224" i="3"/>
  <c r="N224" i="3" s="1"/>
  <c r="M466" i="3"/>
  <c r="N466" i="3" s="1"/>
  <c r="M474" i="3"/>
  <c r="N474" i="3" s="1"/>
  <c r="M482" i="3"/>
  <c r="N482" i="3" s="1"/>
  <c r="M490" i="3"/>
  <c r="N490" i="3" s="1"/>
  <c r="M498" i="3"/>
  <c r="N498" i="3" s="1"/>
  <c r="M506" i="3"/>
  <c r="N506" i="3" s="1"/>
  <c r="M514" i="3"/>
  <c r="N514" i="3" s="1"/>
  <c r="M522" i="3"/>
  <c r="N522" i="3" s="1"/>
  <c r="M530" i="3"/>
  <c r="N530" i="3" s="1"/>
  <c r="M538" i="3"/>
  <c r="N538" i="3" s="1"/>
  <c r="M546" i="3"/>
  <c r="N546" i="3" s="1"/>
  <c r="M554" i="3"/>
  <c r="N554" i="3" s="1"/>
  <c r="M562" i="3"/>
  <c r="N562" i="3" s="1"/>
  <c r="M570" i="3"/>
  <c r="N570" i="3" s="1"/>
  <c r="M578" i="3"/>
  <c r="N578" i="3" s="1"/>
  <c r="M586" i="3"/>
  <c r="N586" i="3" s="1"/>
  <c r="M594" i="3"/>
  <c r="N594" i="3" s="1"/>
  <c r="M602" i="3"/>
  <c r="N602" i="3" s="1"/>
  <c r="M610" i="3"/>
  <c r="N610" i="3" s="1"/>
  <c r="M618" i="3"/>
  <c r="N618" i="3" s="1"/>
  <c r="M626" i="3"/>
  <c r="N626" i="3" s="1"/>
  <c r="M634" i="3"/>
  <c r="N634" i="3" s="1"/>
  <c r="M642" i="3"/>
  <c r="N642" i="3" s="1"/>
  <c r="M650" i="3"/>
  <c r="N650" i="3" s="1"/>
  <c r="M658" i="3"/>
  <c r="N658" i="3" s="1"/>
  <c r="M666" i="3"/>
  <c r="N666" i="3" s="1"/>
  <c r="M674" i="3"/>
  <c r="N674" i="3" s="1"/>
  <c r="M678" i="3"/>
  <c r="N678" i="3" s="1"/>
  <c r="M686" i="3"/>
  <c r="N686" i="3" s="1"/>
  <c r="M694" i="3"/>
  <c r="N694" i="3" s="1"/>
  <c r="M702" i="3"/>
  <c r="N702" i="3" s="1"/>
  <c r="M710" i="3"/>
  <c r="N710" i="3" s="1"/>
  <c r="M718" i="3"/>
  <c r="N718" i="3" s="1"/>
  <c r="M726" i="3"/>
  <c r="N726" i="3" s="1"/>
  <c r="M734" i="3"/>
  <c r="N734" i="3" s="1"/>
  <c r="M742" i="3"/>
  <c r="N742" i="3" s="1"/>
  <c r="M750" i="3"/>
  <c r="N750" i="3" s="1"/>
  <c r="M758" i="3"/>
  <c r="N758" i="3" s="1"/>
  <c r="M766" i="3"/>
  <c r="N766" i="3" s="1"/>
  <c r="M774" i="3"/>
  <c r="N774" i="3" s="1"/>
  <c r="M782" i="3"/>
  <c r="N782" i="3" s="1"/>
  <c r="M790" i="3"/>
  <c r="N790" i="3" s="1"/>
  <c r="M798" i="3"/>
  <c r="N798" i="3" s="1"/>
  <c r="M806" i="3"/>
  <c r="N806" i="3" s="1"/>
  <c r="M814" i="3"/>
  <c r="N814" i="3" s="1"/>
  <c r="M822" i="3"/>
  <c r="N822" i="3" s="1"/>
  <c r="M830" i="3"/>
  <c r="N830" i="3" s="1"/>
  <c r="M834" i="3"/>
  <c r="N834" i="3" s="1"/>
  <c r="M846" i="3"/>
  <c r="N846" i="3" s="1"/>
  <c r="M854" i="3"/>
  <c r="N854" i="3" s="1"/>
  <c r="M7" i="3"/>
  <c r="N7" i="3" s="1"/>
  <c r="M15" i="3"/>
  <c r="N15" i="3" s="1"/>
  <c r="M23" i="3"/>
  <c r="N23" i="3" s="1"/>
  <c r="M31" i="3"/>
  <c r="N31" i="3" s="1"/>
  <c r="M39" i="3"/>
  <c r="N39" i="3" s="1"/>
  <c r="M47" i="3"/>
  <c r="N47" i="3" s="1"/>
  <c r="M8" i="3"/>
  <c r="N8" i="3" s="1"/>
  <c r="M12" i="3"/>
  <c r="N12" i="3" s="1"/>
  <c r="M16" i="3"/>
  <c r="N16" i="3" s="1"/>
  <c r="M20" i="3"/>
  <c r="N20" i="3" s="1"/>
  <c r="M24" i="3"/>
  <c r="N24" i="3" s="1"/>
  <c r="M28" i="3"/>
  <c r="N28" i="3" s="1"/>
  <c r="M32" i="3"/>
  <c r="N32" i="3" s="1"/>
  <c r="M36" i="3"/>
  <c r="N36" i="3" s="1"/>
  <c r="M40" i="3"/>
  <c r="N40" i="3" s="1"/>
  <c r="M44" i="3"/>
  <c r="N44" i="3" s="1"/>
  <c r="M48" i="3"/>
  <c r="N48" i="3" s="1"/>
  <c r="M52" i="3"/>
  <c r="N52" i="3" s="1"/>
  <c r="M56" i="3"/>
  <c r="N56" i="3" s="1"/>
  <c r="M60" i="3"/>
  <c r="N60" i="3" s="1"/>
  <c r="M64" i="3"/>
  <c r="N64" i="3" s="1"/>
  <c r="M68" i="3"/>
  <c r="N68" i="3" s="1"/>
  <c r="M72" i="3"/>
  <c r="N72" i="3" s="1"/>
  <c r="M76" i="3"/>
  <c r="N76" i="3" s="1"/>
  <c r="M80" i="3"/>
  <c r="N80" i="3" s="1"/>
  <c r="M84" i="3"/>
  <c r="N84" i="3" s="1"/>
  <c r="M88" i="3"/>
  <c r="N88" i="3" s="1"/>
  <c r="M92" i="3"/>
  <c r="N92" i="3" s="1"/>
  <c r="M96" i="3"/>
  <c r="N96" i="3" s="1"/>
  <c r="M100" i="3"/>
  <c r="N100" i="3" s="1"/>
  <c r="M104" i="3"/>
  <c r="N104" i="3" s="1"/>
  <c r="M108" i="3"/>
  <c r="N108" i="3" s="1"/>
  <c r="M112" i="3"/>
  <c r="N112" i="3" s="1"/>
  <c r="M116" i="3"/>
  <c r="N116" i="3" s="1"/>
  <c r="M120" i="3"/>
  <c r="N120" i="3" s="1"/>
  <c r="M124" i="3"/>
  <c r="N124" i="3" s="1"/>
  <c r="M128" i="3"/>
  <c r="N128" i="3" s="1"/>
  <c r="M132" i="3"/>
  <c r="N132" i="3" s="1"/>
  <c r="M136" i="3"/>
  <c r="N136" i="3" s="1"/>
  <c r="M140" i="3"/>
  <c r="N140" i="3" s="1"/>
  <c r="M144" i="3"/>
  <c r="N144" i="3" s="1"/>
  <c r="M148" i="3"/>
  <c r="N148" i="3" s="1"/>
  <c r="M152" i="3"/>
  <c r="N152" i="3" s="1"/>
  <c r="M156" i="3"/>
  <c r="N156" i="3" s="1"/>
  <c r="M160" i="3"/>
  <c r="N160" i="3" s="1"/>
  <c r="M164" i="3"/>
  <c r="N164" i="3" s="1"/>
  <c r="M168" i="3"/>
  <c r="N168" i="3" s="1"/>
  <c r="M172" i="3"/>
  <c r="N172" i="3" s="1"/>
  <c r="M176" i="3"/>
  <c r="N176" i="3" s="1"/>
  <c r="M180" i="3"/>
  <c r="N180" i="3" s="1"/>
  <c r="M184" i="3"/>
  <c r="N184" i="3" s="1"/>
  <c r="M188" i="3"/>
  <c r="N188" i="3" s="1"/>
  <c r="M192" i="3"/>
  <c r="N192" i="3" s="1"/>
  <c r="M196" i="3"/>
  <c r="N196" i="3" s="1"/>
  <c r="M200" i="3"/>
  <c r="N200" i="3" s="1"/>
  <c r="M204" i="3"/>
  <c r="N204" i="3" s="1"/>
  <c r="M208" i="3"/>
  <c r="N208" i="3" s="1"/>
  <c r="M212" i="3"/>
  <c r="N212" i="3" s="1"/>
  <c r="M216" i="3"/>
  <c r="N216" i="3" s="1"/>
  <c r="M220" i="3"/>
  <c r="N220" i="3" s="1"/>
  <c r="M228" i="3"/>
  <c r="N228" i="3" s="1"/>
  <c r="M232" i="3"/>
  <c r="N232" i="3" s="1"/>
  <c r="M240" i="3"/>
  <c r="N240" i="3" s="1"/>
  <c r="M248" i="3"/>
  <c r="N248" i="3" s="1"/>
  <c r="M256" i="3"/>
  <c r="N256" i="3" s="1"/>
  <c r="M264" i="3"/>
  <c r="N264" i="3" s="1"/>
  <c r="M272" i="3"/>
  <c r="N272" i="3" s="1"/>
  <c r="M280" i="3"/>
  <c r="N280" i="3" s="1"/>
  <c r="M288" i="3"/>
  <c r="N288" i="3" s="1"/>
  <c r="M296" i="3"/>
  <c r="N296" i="3" s="1"/>
  <c r="M308" i="3"/>
  <c r="N308" i="3" s="1"/>
  <c r="M344" i="3"/>
  <c r="N344" i="3" s="1"/>
  <c r="M5" i="3"/>
  <c r="N5" i="3" s="1"/>
  <c r="M9" i="3"/>
  <c r="N9" i="3" s="1"/>
  <c r="M13" i="3"/>
  <c r="N13" i="3" s="1"/>
  <c r="M17" i="3"/>
  <c r="N17" i="3" s="1"/>
  <c r="M21" i="3"/>
  <c r="N21" i="3" s="1"/>
  <c r="M25" i="3"/>
  <c r="N25" i="3" s="1"/>
  <c r="M29" i="3"/>
  <c r="N29" i="3" s="1"/>
  <c r="M33" i="3"/>
  <c r="N33" i="3" s="1"/>
  <c r="M37" i="3"/>
  <c r="N37" i="3" s="1"/>
  <c r="M41" i="3"/>
  <c r="N41" i="3" s="1"/>
  <c r="M45" i="3"/>
  <c r="N45" i="3" s="1"/>
  <c r="M49" i="3"/>
  <c r="N49" i="3" s="1"/>
  <c r="M53" i="3"/>
  <c r="N53" i="3" s="1"/>
  <c r="M57" i="3"/>
  <c r="N57" i="3" s="1"/>
  <c r="M61" i="3"/>
  <c r="N61" i="3" s="1"/>
  <c r="M65" i="3"/>
  <c r="N65" i="3" s="1"/>
  <c r="M69" i="3"/>
  <c r="N69" i="3" s="1"/>
  <c r="M73" i="3"/>
  <c r="N73" i="3" s="1"/>
  <c r="M77" i="3"/>
  <c r="N77" i="3" s="1"/>
  <c r="M81" i="3"/>
  <c r="N81" i="3" s="1"/>
  <c r="M85" i="3"/>
  <c r="N85" i="3" s="1"/>
  <c r="M89" i="3"/>
  <c r="N89" i="3" s="1"/>
  <c r="M93" i="3"/>
  <c r="N93" i="3" s="1"/>
  <c r="M97" i="3"/>
  <c r="N97" i="3" s="1"/>
  <c r="M101" i="3"/>
  <c r="N101" i="3" s="1"/>
  <c r="M105" i="3"/>
  <c r="N105" i="3" s="1"/>
  <c r="M109" i="3"/>
  <c r="N109" i="3" s="1"/>
  <c r="M113" i="3"/>
  <c r="N113" i="3" s="1"/>
  <c r="M117" i="3"/>
  <c r="N117" i="3" s="1"/>
  <c r="M121" i="3"/>
  <c r="N121" i="3" s="1"/>
  <c r="M125" i="3"/>
  <c r="N125" i="3" s="1"/>
  <c r="M129" i="3"/>
  <c r="N129" i="3" s="1"/>
  <c r="M133" i="3"/>
  <c r="N133" i="3" s="1"/>
  <c r="M137" i="3"/>
  <c r="N137" i="3" s="1"/>
  <c r="M141" i="3"/>
  <c r="N141" i="3" s="1"/>
  <c r="M145" i="3"/>
  <c r="N145" i="3" s="1"/>
  <c r="M149" i="3"/>
  <c r="N149" i="3" s="1"/>
  <c r="M153" i="3"/>
  <c r="N153" i="3" s="1"/>
  <c r="M157" i="3"/>
  <c r="N157" i="3" s="1"/>
  <c r="M161" i="3"/>
  <c r="N161" i="3" s="1"/>
  <c r="M165" i="3"/>
  <c r="N165" i="3" s="1"/>
  <c r="M169" i="3"/>
  <c r="N169" i="3" s="1"/>
  <c r="M173" i="3"/>
  <c r="N173" i="3" s="1"/>
  <c r="M177" i="3"/>
  <c r="N177" i="3" s="1"/>
  <c r="M181" i="3"/>
  <c r="N181" i="3" s="1"/>
  <c r="M185" i="3"/>
  <c r="N185" i="3" s="1"/>
  <c r="M189" i="3"/>
  <c r="N189" i="3" s="1"/>
  <c r="M193" i="3"/>
  <c r="N193" i="3" s="1"/>
  <c r="M197" i="3"/>
  <c r="N197" i="3" s="1"/>
  <c r="M201" i="3"/>
  <c r="N201" i="3" s="1"/>
  <c r="M205" i="3"/>
  <c r="N205" i="3" s="1"/>
  <c r="M209" i="3"/>
  <c r="N209" i="3" s="1"/>
  <c r="M213" i="3"/>
  <c r="N213" i="3" s="1"/>
  <c r="M217" i="3"/>
  <c r="N217" i="3" s="1"/>
  <c r="M221" i="3"/>
  <c r="N221" i="3" s="1"/>
  <c r="M225" i="3"/>
  <c r="N225" i="3" s="1"/>
  <c r="M229" i="3"/>
  <c r="N229" i="3" s="1"/>
  <c r="M233" i="3"/>
  <c r="N233" i="3" s="1"/>
  <c r="M237" i="3"/>
  <c r="N237" i="3" s="1"/>
  <c r="M241" i="3"/>
  <c r="N241" i="3" s="1"/>
  <c r="M245" i="3"/>
  <c r="N245" i="3" s="1"/>
  <c r="M249" i="3"/>
  <c r="N249" i="3" s="1"/>
  <c r="M253" i="3"/>
  <c r="N253" i="3" s="1"/>
  <c r="M257" i="3"/>
  <c r="N257" i="3" s="1"/>
  <c r="M261" i="3"/>
  <c r="N261" i="3" s="1"/>
  <c r="M265" i="3"/>
  <c r="N265" i="3" s="1"/>
  <c r="M269" i="3"/>
  <c r="N269" i="3" s="1"/>
  <c r="M273" i="3"/>
  <c r="N273" i="3" s="1"/>
  <c r="M277" i="3"/>
  <c r="N277" i="3" s="1"/>
  <c r="M281" i="3"/>
  <c r="N281" i="3" s="1"/>
  <c r="M285" i="3"/>
  <c r="N285" i="3" s="1"/>
  <c r="M289" i="3"/>
  <c r="N289" i="3" s="1"/>
  <c r="M293" i="3"/>
  <c r="N293" i="3" s="1"/>
  <c r="M297" i="3"/>
  <c r="N297" i="3" s="1"/>
  <c r="M301" i="3"/>
  <c r="N301" i="3" s="1"/>
  <c r="M305" i="3"/>
  <c r="N305" i="3" s="1"/>
  <c r="M309" i="3"/>
  <c r="N309" i="3" s="1"/>
  <c r="M313" i="3"/>
  <c r="N313" i="3" s="1"/>
  <c r="M317" i="3"/>
  <c r="N317" i="3" s="1"/>
  <c r="M321" i="3"/>
  <c r="N321" i="3" s="1"/>
  <c r="M325" i="3"/>
  <c r="N325" i="3" s="1"/>
  <c r="M329" i="3"/>
  <c r="N329" i="3" s="1"/>
  <c r="M333" i="3"/>
  <c r="N333" i="3" s="1"/>
  <c r="M337" i="3"/>
  <c r="N337" i="3" s="1"/>
  <c r="M341" i="3"/>
  <c r="N341" i="3" s="1"/>
  <c r="M345" i="3"/>
  <c r="N345" i="3" s="1"/>
  <c r="M349" i="3"/>
  <c r="N349" i="3" s="1"/>
  <c r="M353" i="3"/>
  <c r="N353" i="3" s="1"/>
  <c r="M357" i="3"/>
  <c r="N357" i="3" s="1"/>
  <c r="M361" i="3"/>
  <c r="N361" i="3" s="1"/>
  <c r="M365" i="3"/>
  <c r="N365" i="3" s="1"/>
  <c r="M369" i="3"/>
  <c r="N369" i="3" s="1"/>
  <c r="M373" i="3"/>
  <c r="N373" i="3" s="1"/>
  <c r="M377" i="3"/>
  <c r="N377" i="3" s="1"/>
  <c r="M381" i="3"/>
  <c r="N381" i="3" s="1"/>
  <c r="M385" i="3"/>
  <c r="N385" i="3" s="1"/>
  <c r="M389" i="3"/>
  <c r="N389" i="3" s="1"/>
  <c r="M393" i="3"/>
  <c r="N393" i="3" s="1"/>
  <c r="M397" i="3"/>
  <c r="N397" i="3" s="1"/>
  <c r="M401" i="3"/>
  <c r="N401" i="3" s="1"/>
  <c r="M405" i="3"/>
  <c r="N405" i="3" s="1"/>
  <c r="M409" i="3"/>
  <c r="N409" i="3" s="1"/>
  <c r="M413" i="3"/>
  <c r="N413" i="3" s="1"/>
  <c r="M417" i="3"/>
  <c r="N417" i="3" s="1"/>
  <c r="M421" i="3"/>
  <c r="N421" i="3" s="1"/>
  <c r="M425" i="3"/>
  <c r="N425" i="3" s="1"/>
  <c r="M429" i="3"/>
  <c r="N429" i="3" s="1"/>
  <c r="M433" i="3"/>
  <c r="N433" i="3" s="1"/>
  <c r="M437" i="3"/>
  <c r="N437" i="3" s="1"/>
  <c r="M441" i="3"/>
  <c r="N441" i="3" s="1"/>
  <c r="M445" i="3"/>
  <c r="N445" i="3" s="1"/>
  <c r="M449" i="3"/>
  <c r="N449" i="3" s="1"/>
  <c r="M453" i="3"/>
  <c r="N453" i="3" s="1"/>
  <c r="M457" i="3"/>
  <c r="N457" i="3" s="1"/>
  <c r="M461" i="3"/>
  <c r="N461" i="3" s="1"/>
  <c r="M465" i="3"/>
  <c r="N465" i="3" s="1"/>
  <c r="M469" i="3"/>
  <c r="N469" i="3" s="1"/>
  <c r="M473" i="3"/>
  <c r="N473" i="3" s="1"/>
  <c r="M477" i="3"/>
  <c r="N477" i="3" s="1"/>
  <c r="M481" i="3"/>
  <c r="N481" i="3" s="1"/>
  <c r="M485" i="3"/>
  <c r="N485" i="3" s="1"/>
  <c r="M489" i="3"/>
  <c r="N489" i="3" s="1"/>
  <c r="M493" i="3"/>
  <c r="N493" i="3" s="1"/>
  <c r="M497" i="3"/>
  <c r="N497" i="3" s="1"/>
  <c r="M501" i="3"/>
  <c r="N501" i="3" s="1"/>
  <c r="M505" i="3"/>
  <c r="N505" i="3" s="1"/>
  <c r="M509" i="3"/>
  <c r="N509" i="3" s="1"/>
  <c r="M513" i="3"/>
  <c r="N513" i="3" s="1"/>
  <c r="M517" i="3"/>
  <c r="N517" i="3" s="1"/>
  <c r="M521" i="3"/>
  <c r="N521" i="3" s="1"/>
  <c r="M525" i="3"/>
  <c r="N525" i="3" s="1"/>
  <c r="M529" i="3"/>
  <c r="N529" i="3" s="1"/>
  <c r="M533" i="3"/>
  <c r="N533" i="3" s="1"/>
  <c r="M537" i="3"/>
  <c r="N537" i="3" s="1"/>
  <c r="M541" i="3"/>
  <c r="N541" i="3" s="1"/>
  <c r="M545" i="3"/>
  <c r="N545" i="3" s="1"/>
  <c r="M549" i="3"/>
  <c r="N549" i="3" s="1"/>
  <c r="M553" i="3"/>
  <c r="N553" i="3" s="1"/>
  <c r="M557" i="3"/>
  <c r="N557" i="3" s="1"/>
  <c r="M561" i="3"/>
  <c r="N561" i="3" s="1"/>
  <c r="M565" i="3"/>
  <c r="N565" i="3" s="1"/>
  <c r="M569" i="3"/>
  <c r="N569" i="3" s="1"/>
  <c r="M573" i="3"/>
  <c r="N573" i="3" s="1"/>
  <c r="M577" i="3"/>
  <c r="N577" i="3" s="1"/>
  <c r="M581" i="3"/>
  <c r="N581" i="3" s="1"/>
  <c r="M585" i="3"/>
  <c r="N585" i="3" s="1"/>
  <c r="M589" i="3"/>
  <c r="N589" i="3" s="1"/>
  <c r="M593" i="3"/>
  <c r="N593" i="3" s="1"/>
  <c r="M597" i="3"/>
  <c r="N597" i="3" s="1"/>
  <c r="M601" i="3"/>
  <c r="N601" i="3" s="1"/>
  <c r="M605" i="3"/>
  <c r="N605" i="3" s="1"/>
  <c r="M609" i="3"/>
  <c r="N609" i="3" s="1"/>
  <c r="M613" i="3"/>
  <c r="N613" i="3" s="1"/>
  <c r="M617" i="3"/>
  <c r="N617" i="3" s="1"/>
  <c r="M621" i="3"/>
  <c r="N621" i="3" s="1"/>
  <c r="M625" i="3"/>
  <c r="N625" i="3" s="1"/>
  <c r="M629" i="3"/>
  <c r="N629" i="3" s="1"/>
  <c r="M633" i="3"/>
  <c r="N633" i="3" s="1"/>
  <c r="M637" i="3"/>
  <c r="N637" i="3" s="1"/>
  <c r="M641" i="3"/>
  <c r="N641" i="3" s="1"/>
  <c r="M645" i="3"/>
  <c r="N645" i="3" s="1"/>
  <c r="M649" i="3"/>
  <c r="N649" i="3" s="1"/>
  <c r="M653" i="3"/>
  <c r="N653" i="3" s="1"/>
  <c r="M657" i="3"/>
  <c r="N657" i="3" s="1"/>
  <c r="M661" i="3"/>
  <c r="N661" i="3" s="1"/>
  <c r="M665" i="3"/>
  <c r="N665" i="3" s="1"/>
  <c r="M669" i="3"/>
  <c r="N669" i="3" s="1"/>
  <c r="M673" i="3"/>
  <c r="N673" i="3" s="1"/>
  <c r="M677" i="3"/>
  <c r="N677" i="3" s="1"/>
  <c r="M681" i="3"/>
  <c r="N681" i="3" s="1"/>
  <c r="M685" i="3"/>
  <c r="N685" i="3" s="1"/>
  <c r="M689" i="3"/>
  <c r="N689" i="3" s="1"/>
  <c r="M693" i="3"/>
  <c r="N693" i="3" s="1"/>
  <c r="M697" i="3"/>
  <c r="N697" i="3" s="1"/>
  <c r="M701" i="3"/>
  <c r="N701" i="3" s="1"/>
  <c r="M705" i="3"/>
  <c r="N705" i="3" s="1"/>
  <c r="M709" i="3"/>
  <c r="N709" i="3" s="1"/>
  <c r="M713" i="3"/>
  <c r="N713" i="3" s="1"/>
  <c r="M717" i="3"/>
  <c r="N717" i="3" s="1"/>
  <c r="M721" i="3"/>
  <c r="N721" i="3" s="1"/>
  <c r="M725" i="3"/>
  <c r="N725" i="3" s="1"/>
  <c r="M729" i="3"/>
  <c r="N729" i="3" s="1"/>
  <c r="M733" i="3"/>
  <c r="N733" i="3" s="1"/>
  <c r="M737" i="3"/>
  <c r="N737" i="3" s="1"/>
  <c r="M741" i="3"/>
  <c r="N741" i="3" s="1"/>
  <c r="M745" i="3"/>
  <c r="N745" i="3" s="1"/>
  <c r="M749" i="3"/>
  <c r="N749" i="3" s="1"/>
  <c r="M753" i="3"/>
  <c r="N753" i="3" s="1"/>
  <c r="M757" i="3"/>
  <c r="N757" i="3" s="1"/>
  <c r="M761" i="3"/>
  <c r="N761" i="3" s="1"/>
  <c r="M765" i="3"/>
  <c r="N765" i="3" s="1"/>
  <c r="M769" i="3"/>
  <c r="N769" i="3" s="1"/>
  <c r="M773" i="3"/>
  <c r="N773" i="3" s="1"/>
  <c r="M777" i="3"/>
  <c r="N777" i="3" s="1"/>
  <c r="M781" i="3"/>
  <c r="N781" i="3" s="1"/>
  <c r="M785" i="3"/>
  <c r="N785" i="3" s="1"/>
  <c r="M789" i="3"/>
  <c r="N789" i="3" s="1"/>
  <c r="M793" i="3"/>
  <c r="N793" i="3" s="1"/>
  <c r="M797" i="3"/>
  <c r="N797" i="3" s="1"/>
  <c r="M801" i="3"/>
  <c r="N801" i="3" s="1"/>
  <c r="M805" i="3"/>
  <c r="N805" i="3" s="1"/>
  <c r="M809" i="3"/>
  <c r="N809" i="3" s="1"/>
  <c r="M813" i="3"/>
  <c r="N813" i="3" s="1"/>
  <c r="M817" i="3"/>
  <c r="N817" i="3" s="1"/>
  <c r="M821" i="3"/>
  <c r="N821" i="3" s="1"/>
  <c r="M825" i="3"/>
  <c r="N825" i="3" s="1"/>
  <c r="M829" i="3"/>
  <c r="N829" i="3" s="1"/>
  <c r="M833" i="3"/>
  <c r="N833" i="3" s="1"/>
  <c r="M837" i="3"/>
  <c r="N837" i="3" s="1"/>
  <c r="M841" i="3"/>
  <c r="N841" i="3" s="1"/>
  <c r="M845" i="3"/>
  <c r="N845" i="3" s="1"/>
  <c r="M849" i="3"/>
  <c r="N849" i="3" s="1"/>
  <c r="M853" i="3"/>
  <c r="N853" i="3" s="1"/>
  <c r="M478" i="3"/>
  <c r="N478" i="3" s="1"/>
  <c r="M486" i="3"/>
  <c r="N486" i="3" s="1"/>
  <c r="M494" i="3"/>
  <c r="N494" i="3" s="1"/>
  <c r="M502" i="3"/>
  <c r="N502" i="3" s="1"/>
  <c r="M510" i="3"/>
  <c r="N510" i="3" s="1"/>
  <c r="M518" i="3"/>
  <c r="N518" i="3" s="1"/>
  <c r="M526" i="3"/>
  <c r="N526" i="3" s="1"/>
  <c r="M534" i="3"/>
  <c r="N534" i="3" s="1"/>
  <c r="M542" i="3"/>
  <c r="N542" i="3" s="1"/>
  <c r="M550" i="3"/>
  <c r="N550" i="3" s="1"/>
  <c r="M558" i="3"/>
  <c r="N558" i="3" s="1"/>
  <c r="M566" i="3"/>
  <c r="N566" i="3" s="1"/>
  <c r="M574" i="3"/>
  <c r="N574" i="3" s="1"/>
  <c r="M582" i="3"/>
  <c r="N582" i="3" s="1"/>
  <c r="M590" i="3"/>
  <c r="N590" i="3" s="1"/>
  <c r="M598" i="3"/>
  <c r="N598" i="3" s="1"/>
  <c r="M606" i="3"/>
  <c r="N606" i="3" s="1"/>
  <c r="M614" i="3"/>
  <c r="N614" i="3" s="1"/>
  <c r="M622" i="3"/>
  <c r="N622" i="3" s="1"/>
  <c r="M630" i="3"/>
  <c r="N630" i="3" s="1"/>
  <c r="M638" i="3"/>
  <c r="N638" i="3" s="1"/>
  <c r="M646" i="3"/>
  <c r="N646" i="3" s="1"/>
  <c r="M654" i="3"/>
  <c r="N654" i="3" s="1"/>
  <c r="M662" i="3"/>
  <c r="N662" i="3" s="1"/>
  <c r="M670" i="3"/>
  <c r="N670" i="3" s="1"/>
  <c r="M682" i="3"/>
  <c r="N682" i="3" s="1"/>
  <c r="M690" i="3"/>
  <c r="N690" i="3" s="1"/>
  <c r="M698" i="3"/>
  <c r="N698" i="3" s="1"/>
  <c r="M706" i="3"/>
  <c r="N706" i="3" s="1"/>
  <c r="M714" i="3"/>
  <c r="N714" i="3" s="1"/>
  <c r="M722" i="3"/>
  <c r="N722" i="3" s="1"/>
  <c r="M730" i="3"/>
  <c r="N730" i="3" s="1"/>
  <c r="M738" i="3"/>
  <c r="N738" i="3" s="1"/>
  <c r="M746" i="3"/>
  <c r="N746" i="3" s="1"/>
  <c r="M754" i="3"/>
  <c r="N754" i="3" s="1"/>
  <c r="M762" i="3"/>
  <c r="N762" i="3" s="1"/>
  <c r="M770" i="3"/>
  <c r="N770" i="3" s="1"/>
  <c r="M778" i="3"/>
  <c r="N778" i="3" s="1"/>
  <c r="M786" i="3"/>
  <c r="N786" i="3" s="1"/>
  <c r="M794" i="3"/>
  <c r="N794" i="3" s="1"/>
  <c r="M802" i="3"/>
  <c r="N802" i="3" s="1"/>
  <c r="M810" i="3"/>
  <c r="N810" i="3" s="1"/>
  <c r="M818" i="3"/>
  <c r="N818" i="3" s="1"/>
  <c r="M826" i="3"/>
  <c r="N826" i="3" s="1"/>
  <c r="M838" i="3"/>
  <c r="N838" i="3" s="1"/>
  <c r="M842" i="3"/>
  <c r="N842" i="3" s="1"/>
  <c r="M850" i="3"/>
  <c r="N850" i="3" s="1"/>
  <c r="M11" i="3"/>
  <c r="N11" i="3" s="1"/>
  <c r="M19" i="3"/>
  <c r="N19" i="3" s="1"/>
  <c r="M27" i="3"/>
  <c r="N27" i="3" s="1"/>
  <c r="M35" i="3"/>
  <c r="N35" i="3" s="1"/>
  <c r="M43" i="3"/>
  <c r="N43" i="3" s="1"/>
  <c r="M51" i="3"/>
  <c r="N51" i="3" s="1"/>
  <c r="M55" i="3"/>
  <c r="N55" i="3" s="1"/>
  <c r="M59" i="3"/>
  <c r="N59" i="3" s="1"/>
  <c r="M63" i="3"/>
  <c r="N63" i="3" s="1"/>
  <c r="M67" i="3"/>
  <c r="N67" i="3" s="1"/>
  <c r="M71" i="3"/>
  <c r="N71" i="3" s="1"/>
  <c r="M75" i="3"/>
  <c r="N75" i="3" s="1"/>
  <c r="M79" i="3"/>
  <c r="N79" i="3" s="1"/>
  <c r="M83" i="3"/>
  <c r="N83" i="3" s="1"/>
  <c r="M87" i="3"/>
  <c r="N87" i="3" s="1"/>
  <c r="M91" i="3"/>
  <c r="N91" i="3" s="1"/>
  <c r="M95" i="3"/>
  <c r="N95" i="3" s="1"/>
  <c r="M99" i="3"/>
  <c r="N99" i="3" s="1"/>
  <c r="M103" i="3"/>
  <c r="N103" i="3" s="1"/>
  <c r="M107" i="3"/>
  <c r="N107" i="3" s="1"/>
  <c r="M111" i="3"/>
  <c r="N111" i="3" s="1"/>
  <c r="M115" i="3"/>
  <c r="N115" i="3" s="1"/>
  <c r="M119" i="3"/>
  <c r="N119" i="3" s="1"/>
  <c r="M123" i="3"/>
  <c r="N123" i="3" s="1"/>
  <c r="M127" i="3"/>
  <c r="N127" i="3" s="1"/>
  <c r="M131" i="3"/>
  <c r="N131" i="3" s="1"/>
  <c r="M135" i="3"/>
  <c r="N135" i="3" s="1"/>
  <c r="M139" i="3"/>
  <c r="N139" i="3" s="1"/>
  <c r="M143" i="3"/>
  <c r="N143" i="3" s="1"/>
  <c r="M147" i="3"/>
  <c r="N147" i="3" s="1"/>
  <c r="M151" i="3"/>
  <c r="N151" i="3" s="1"/>
  <c r="M155" i="3"/>
  <c r="N155" i="3" s="1"/>
  <c r="M159" i="3"/>
  <c r="N159" i="3" s="1"/>
  <c r="M163" i="3"/>
  <c r="N163" i="3" s="1"/>
  <c r="M167" i="3"/>
  <c r="N167" i="3" s="1"/>
  <c r="M171" i="3"/>
  <c r="N171" i="3" s="1"/>
  <c r="M175" i="3"/>
  <c r="N175" i="3" s="1"/>
  <c r="M179" i="3"/>
  <c r="N179" i="3" s="1"/>
  <c r="M183" i="3"/>
  <c r="N183" i="3" s="1"/>
  <c r="M187" i="3"/>
  <c r="N187" i="3" s="1"/>
  <c r="M191" i="3"/>
  <c r="N191" i="3" s="1"/>
  <c r="M195" i="3"/>
  <c r="N195" i="3" s="1"/>
  <c r="M199" i="3"/>
  <c r="N199" i="3" s="1"/>
  <c r="M203" i="3"/>
  <c r="N203" i="3" s="1"/>
  <c r="M207" i="3"/>
  <c r="N207" i="3" s="1"/>
  <c r="M211" i="3"/>
  <c r="N211" i="3" s="1"/>
  <c r="M215" i="3"/>
  <c r="N215" i="3" s="1"/>
  <c r="M219" i="3"/>
  <c r="N219" i="3" s="1"/>
  <c r="M223" i="3"/>
  <c r="N223" i="3" s="1"/>
  <c r="M227" i="3"/>
  <c r="N227" i="3" s="1"/>
  <c r="M231" i="3"/>
  <c r="N231" i="3" s="1"/>
  <c r="M235" i="3"/>
  <c r="N235" i="3" s="1"/>
  <c r="M239" i="3"/>
  <c r="N239" i="3" s="1"/>
  <c r="M243" i="3"/>
  <c r="N243" i="3" s="1"/>
  <c r="M247" i="3"/>
  <c r="N247" i="3" s="1"/>
  <c r="M251" i="3"/>
  <c r="N251" i="3" s="1"/>
  <c r="M255" i="3"/>
  <c r="N255" i="3" s="1"/>
  <c r="M259" i="3"/>
  <c r="N259" i="3" s="1"/>
  <c r="M263" i="3"/>
  <c r="N263" i="3" s="1"/>
  <c r="M267" i="3"/>
  <c r="N267" i="3" s="1"/>
  <c r="M271" i="3"/>
  <c r="N271" i="3" s="1"/>
  <c r="M275" i="3"/>
  <c r="N275" i="3" s="1"/>
  <c r="M279" i="3"/>
  <c r="N279" i="3" s="1"/>
  <c r="M283" i="3"/>
  <c r="N283" i="3" s="1"/>
  <c r="M287" i="3"/>
  <c r="N287" i="3" s="1"/>
  <c r="M291" i="3"/>
  <c r="N291" i="3" s="1"/>
  <c r="M295" i="3"/>
  <c r="N295" i="3" s="1"/>
  <c r="M299" i="3"/>
  <c r="N299" i="3" s="1"/>
  <c r="M303" i="3"/>
  <c r="N303" i="3" s="1"/>
  <c r="M307" i="3"/>
  <c r="N307" i="3" s="1"/>
  <c r="M311" i="3"/>
  <c r="N311" i="3" s="1"/>
  <c r="M315" i="3"/>
  <c r="N315" i="3" s="1"/>
  <c r="M319" i="3"/>
  <c r="N319" i="3" s="1"/>
  <c r="M323" i="3"/>
  <c r="N323" i="3" s="1"/>
  <c r="M327" i="3"/>
  <c r="N327" i="3" s="1"/>
  <c r="M331" i="3"/>
  <c r="N331" i="3" s="1"/>
  <c r="M335" i="3"/>
  <c r="N335" i="3" s="1"/>
  <c r="M339" i="3"/>
  <c r="N339" i="3" s="1"/>
  <c r="M343" i="3"/>
  <c r="N343" i="3" s="1"/>
  <c r="M347" i="3"/>
  <c r="N347" i="3" s="1"/>
  <c r="M351" i="3"/>
  <c r="N351" i="3" s="1"/>
  <c r="M355" i="3"/>
  <c r="N355" i="3" s="1"/>
  <c r="M359" i="3"/>
  <c r="N359" i="3" s="1"/>
  <c r="M363" i="3"/>
  <c r="N363" i="3" s="1"/>
  <c r="M367" i="3"/>
  <c r="N367" i="3" s="1"/>
  <c r="M371" i="3"/>
  <c r="N371" i="3" s="1"/>
  <c r="M375" i="3"/>
  <c r="N375" i="3" s="1"/>
  <c r="M379" i="3"/>
  <c r="N379" i="3" s="1"/>
  <c r="M383" i="3"/>
  <c r="N383" i="3" s="1"/>
  <c r="M387" i="3"/>
  <c r="N387" i="3" s="1"/>
  <c r="M391" i="3"/>
  <c r="N391" i="3" s="1"/>
  <c r="M395" i="3"/>
  <c r="N395" i="3" s="1"/>
  <c r="M399" i="3"/>
  <c r="N399" i="3" s="1"/>
  <c r="M403" i="3"/>
  <c r="N403" i="3" s="1"/>
  <c r="M407" i="3"/>
  <c r="N407" i="3" s="1"/>
  <c r="M411" i="3"/>
  <c r="N411" i="3" s="1"/>
  <c r="M415" i="3"/>
  <c r="N415" i="3" s="1"/>
  <c r="M419" i="3"/>
  <c r="N419" i="3" s="1"/>
  <c r="M423" i="3"/>
  <c r="N423" i="3" s="1"/>
  <c r="M427" i="3"/>
  <c r="N427" i="3" s="1"/>
  <c r="M431" i="3"/>
  <c r="N431" i="3" s="1"/>
  <c r="M435" i="3"/>
  <c r="N435" i="3" s="1"/>
  <c r="M439" i="3"/>
  <c r="N439" i="3" s="1"/>
  <c r="M443" i="3"/>
  <c r="N443" i="3" s="1"/>
  <c r="M447" i="3"/>
  <c r="N447" i="3" s="1"/>
  <c r="M451" i="3"/>
  <c r="N451" i="3" s="1"/>
  <c r="M455" i="3"/>
  <c r="N455" i="3" s="1"/>
  <c r="M459" i="3"/>
  <c r="N459" i="3" s="1"/>
  <c r="M463" i="3"/>
  <c r="N463" i="3" s="1"/>
  <c r="M467" i="3"/>
  <c r="N467" i="3" s="1"/>
  <c r="M471" i="3"/>
  <c r="N471" i="3" s="1"/>
  <c r="M475" i="3"/>
  <c r="N475" i="3" s="1"/>
  <c r="M479" i="3"/>
  <c r="N479" i="3" s="1"/>
  <c r="M483" i="3"/>
  <c r="N483" i="3" s="1"/>
  <c r="M487" i="3"/>
  <c r="N487" i="3" s="1"/>
  <c r="M491" i="3"/>
  <c r="N491" i="3" s="1"/>
  <c r="M495" i="3"/>
  <c r="N495" i="3" s="1"/>
  <c r="M499" i="3"/>
  <c r="N499" i="3" s="1"/>
  <c r="M503" i="3"/>
  <c r="N503" i="3" s="1"/>
  <c r="M507" i="3"/>
  <c r="N507" i="3" s="1"/>
  <c r="M511" i="3"/>
  <c r="N511" i="3" s="1"/>
  <c r="M515" i="3"/>
  <c r="N515" i="3" s="1"/>
  <c r="M519" i="3"/>
  <c r="N519" i="3" s="1"/>
  <c r="M523" i="3"/>
  <c r="N523" i="3" s="1"/>
  <c r="M527" i="3"/>
  <c r="N527" i="3" s="1"/>
  <c r="M531" i="3"/>
  <c r="N531" i="3" s="1"/>
  <c r="M535" i="3"/>
  <c r="N535" i="3" s="1"/>
  <c r="M539" i="3"/>
  <c r="N539" i="3" s="1"/>
  <c r="M543" i="3"/>
  <c r="N543" i="3" s="1"/>
  <c r="M547" i="3"/>
  <c r="N547" i="3" s="1"/>
  <c r="M551" i="3"/>
  <c r="N551" i="3" s="1"/>
  <c r="M555" i="3"/>
  <c r="N555" i="3" s="1"/>
  <c r="M559" i="3"/>
  <c r="N559" i="3" s="1"/>
  <c r="M563" i="3"/>
  <c r="N563" i="3" s="1"/>
  <c r="M567" i="3"/>
  <c r="N567" i="3" s="1"/>
  <c r="M571" i="3"/>
  <c r="N571" i="3" s="1"/>
  <c r="M575" i="3"/>
  <c r="N575" i="3" s="1"/>
  <c r="M579" i="3"/>
  <c r="N579" i="3" s="1"/>
  <c r="M583" i="3"/>
  <c r="N583" i="3" s="1"/>
  <c r="M587" i="3"/>
  <c r="N587" i="3" s="1"/>
  <c r="M591" i="3"/>
  <c r="N591" i="3" s="1"/>
  <c r="M595" i="3"/>
  <c r="N595" i="3" s="1"/>
  <c r="M599" i="3"/>
  <c r="N599" i="3" s="1"/>
  <c r="M603" i="3"/>
  <c r="N603" i="3" s="1"/>
  <c r="M607" i="3"/>
  <c r="N607" i="3" s="1"/>
  <c r="M611" i="3"/>
  <c r="N611" i="3" s="1"/>
  <c r="M615" i="3"/>
  <c r="N615" i="3" s="1"/>
  <c r="M619" i="3"/>
  <c r="N619" i="3" s="1"/>
  <c r="M623" i="3"/>
  <c r="N623" i="3" s="1"/>
  <c r="M627" i="3"/>
  <c r="N627" i="3" s="1"/>
  <c r="M631" i="3"/>
  <c r="N631" i="3" s="1"/>
  <c r="M635" i="3"/>
  <c r="N635" i="3" s="1"/>
  <c r="M639" i="3"/>
  <c r="N639" i="3" s="1"/>
  <c r="M643" i="3"/>
  <c r="N643" i="3" s="1"/>
  <c r="M647" i="3"/>
  <c r="N647" i="3" s="1"/>
  <c r="M651" i="3"/>
  <c r="N651" i="3" s="1"/>
  <c r="M655" i="3"/>
  <c r="N655" i="3" s="1"/>
  <c r="M659" i="3"/>
  <c r="N659" i="3" s="1"/>
  <c r="M663" i="3"/>
  <c r="N663" i="3" s="1"/>
  <c r="M667" i="3"/>
  <c r="N667" i="3" s="1"/>
  <c r="M671" i="3"/>
  <c r="N671" i="3" s="1"/>
  <c r="M675" i="3"/>
  <c r="N675" i="3" s="1"/>
  <c r="M679" i="3"/>
  <c r="N679" i="3" s="1"/>
  <c r="M683" i="3"/>
  <c r="N683" i="3" s="1"/>
  <c r="M687" i="3"/>
  <c r="N687" i="3" s="1"/>
  <c r="M691" i="3"/>
  <c r="N691" i="3" s="1"/>
  <c r="M695" i="3"/>
  <c r="N695" i="3" s="1"/>
  <c r="M699" i="3"/>
  <c r="N699" i="3" s="1"/>
  <c r="M703" i="3"/>
  <c r="N703" i="3" s="1"/>
  <c r="M707" i="3"/>
  <c r="N707" i="3" s="1"/>
  <c r="M711" i="3"/>
  <c r="N711" i="3" s="1"/>
  <c r="M715" i="3"/>
  <c r="N715" i="3" s="1"/>
  <c r="M719" i="3"/>
  <c r="N719" i="3" s="1"/>
  <c r="M723" i="3"/>
  <c r="N723" i="3" s="1"/>
  <c r="M727" i="3"/>
  <c r="N727" i="3" s="1"/>
  <c r="M731" i="3"/>
  <c r="N731" i="3" s="1"/>
  <c r="M735" i="3"/>
  <c r="N735" i="3" s="1"/>
  <c r="M739" i="3"/>
  <c r="N739" i="3" s="1"/>
  <c r="M743" i="3"/>
  <c r="N743" i="3" s="1"/>
  <c r="M747" i="3"/>
  <c r="N747" i="3" s="1"/>
  <c r="M751" i="3"/>
  <c r="N751" i="3" s="1"/>
  <c r="M755" i="3"/>
  <c r="N755" i="3" s="1"/>
  <c r="M759" i="3"/>
  <c r="N759" i="3" s="1"/>
  <c r="M763" i="3"/>
  <c r="N763" i="3" s="1"/>
  <c r="M767" i="3"/>
  <c r="N767" i="3" s="1"/>
  <c r="M771" i="3"/>
  <c r="N771" i="3" s="1"/>
  <c r="M775" i="3"/>
  <c r="N775" i="3" s="1"/>
  <c r="M779" i="3"/>
  <c r="N779" i="3" s="1"/>
  <c r="M783" i="3"/>
  <c r="N783" i="3" s="1"/>
  <c r="M787" i="3"/>
  <c r="N787" i="3" s="1"/>
  <c r="M791" i="3"/>
  <c r="N791" i="3" s="1"/>
  <c r="M795" i="3"/>
  <c r="N795" i="3" s="1"/>
  <c r="M799" i="3"/>
  <c r="N799" i="3" s="1"/>
  <c r="M803" i="3"/>
  <c r="N803" i="3" s="1"/>
  <c r="M807" i="3"/>
  <c r="N807" i="3" s="1"/>
  <c r="M811" i="3"/>
  <c r="N811" i="3" s="1"/>
  <c r="M815" i="3"/>
  <c r="N815" i="3" s="1"/>
  <c r="M819" i="3"/>
  <c r="N819" i="3" s="1"/>
  <c r="M823" i="3"/>
  <c r="N823" i="3" s="1"/>
  <c r="M827" i="3"/>
  <c r="N827" i="3" s="1"/>
  <c r="M831" i="3"/>
  <c r="N831" i="3" s="1"/>
  <c r="M835" i="3"/>
  <c r="N835" i="3" s="1"/>
  <c r="M839" i="3"/>
  <c r="N839" i="3" s="1"/>
  <c r="M843" i="3"/>
  <c r="N843" i="3" s="1"/>
  <c r="M847" i="3"/>
  <c r="N847" i="3" s="1"/>
  <c r="M851" i="3"/>
  <c r="N851" i="3" s="1"/>
  <c r="M855" i="3"/>
  <c r="N855" i="3" s="1"/>
  <c r="M236" i="3"/>
  <c r="N236" i="3" s="1"/>
  <c r="M244" i="3"/>
  <c r="N244" i="3" s="1"/>
  <c r="M252" i="3"/>
  <c r="N252" i="3" s="1"/>
  <c r="M260" i="3"/>
  <c r="N260" i="3" s="1"/>
  <c r="M268" i="3"/>
  <c r="N268" i="3" s="1"/>
  <c r="M276" i="3"/>
  <c r="N276" i="3" s="1"/>
  <c r="M284" i="3"/>
  <c r="N284" i="3" s="1"/>
  <c r="M292" i="3"/>
  <c r="N292" i="3" s="1"/>
  <c r="M300" i="3"/>
  <c r="N300" i="3" s="1"/>
  <c r="M304" i="3"/>
  <c r="N304" i="3" s="1"/>
  <c r="M312" i="3"/>
  <c r="N312" i="3" s="1"/>
  <c r="M316" i="3"/>
  <c r="N316" i="3" s="1"/>
  <c r="M320" i="3"/>
  <c r="N320" i="3" s="1"/>
  <c r="M324" i="3"/>
  <c r="N324" i="3" s="1"/>
  <c r="M328" i="3"/>
  <c r="N328" i="3" s="1"/>
  <c r="M332" i="3"/>
  <c r="N332" i="3" s="1"/>
  <c r="M336" i="3"/>
  <c r="N336" i="3" s="1"/>
  <c r="M340" i="3"/>
  <c r="N340" i="3" s="1"/>
  <c r="M348" i="3"/>
  <c r="N348" i="3" s="1"/>
  <c r="M352" i="3"/>
  <c r="N352" i="3" s="1"/>
  <c r="M356" i="3"/>
  <c r="N356" i="3" s="1"/>
  <c r="M360" i="3"/>
  <c r="N360" i="3" s="1"/>
  <c r="M364" i="3"/>
  <c r="N364" i="3" s="1"/>
  <c r="M368" i="3"/>
  <c r="N368" i="3" s="1"/>
  <c r="M372" i="3"/>
  <c r="N372" i="3" s="1"/>
  <c r="M376" i="3"/>
  <c r="N376" i="3" s="1"/>
  <c r="M380" i="3"/>
  <c r="N380" i="3" s="1"/>
  <c r="M384" i="3"/>
  <c r="N384" i="3" s="1"/>
  <c r="M388" i="3"/>
  <c r="N388" i="3" s="1"/>
  <c r="M392" i="3"/>
  <c r="N392" i="3" s="1"/>
  <c r="M396" i="3"/>
  <c r="N396" i="3" s="1"/>
  <c r="M400" i="3"/>
  <c r="N400" i="3" s="1"/>
  <c r="M404" i="3"/>
  <c r="N404" i="3" s="1"/>
  <c r="M408" i="3"/>
  <c r="N408" i="3" s="1"/>
  <c r="M412" i="3"/>
  <c r="N412" i="3" s="1"/>
  <c r="M416" i="3"/>
  <c r="N416" i="3" s="1"/>
  <c r="M420" i="3"/>
  <c r="N420" i="3" s="1"/>
  <c r="M424" i="3"/>
  <c r="N424" i="3" s="1"/>
  <c r="M428" i="3"/>
  <c r="N428" i="3" s="1"/>
  <c r="M432" i="3"/>
  <c r="N432" i="3" s="1"/>
  <c r="M436" i="3"/>
  <c r="N436" i="3" s="1"/>
  <c r="M440" i="3"/>
  <c r="N440" i="3" s="1"/>
  <c r="M444" i="3"/>
  <c r="N444" i="3" s="1"/>
  <c r="M448" i="3"/>
  <c r="N448" i="3" s="1"/>
  <c r="M452" i="3"/>
  <c r="N452" i="3" s="1"/>
  <c r="M456" i="3"/>
  <c r="N456" i="3" s="1"/>
  <c r="M460" i="3"/>
  <c r="N460" i="3" s="1"/>
  <c r="M464" i="3"/>
  <c r="N464" i="3" s="1"/>
  <c r="M468" i="3"/>
  <c r="N468" i="3" s="1"/>
  <c r="M472" i="3"/>
  <c r="N472" i="3" s="1"/>
  <c r="M476" i="3"/>
  <c r="N476" i="3" s="1"/>
  <c r="M480" i="3"/>
  <c r="N480" i="3" s="1"/>
  <c r="M484" i="3"/>
  <c r="N484" i="3" s="1"/>
  <c r="M488" i="3"/>
  <c r="N488" i="3" s="1"/>
  <c r="M492" i="3"/>
  <c r="N492" i="3" s="1"/>
  <c r="M496" i="3"/>
  <c r="N496" i="3" s="1"/>
  <c r="M500" i="3"/>
  <c r="N500" i="3" s="1"/>
  <c r="M504" i="3"/>
  <c r="N504" i="3" s="1"/>
  <c r="M508" i="3"/>
  <c r="N508" i="3" s="1"/>
  <c r="M512" i="3"/>
  <c r="N512" i="3" s="1"/>
  <c r="M516" i="3"/>
  <c r="N516" i="3" s="1"/>
  <c r="M520" i="3"/>
  <c r="N520" i="3" s="1"/>
  <c r="M524" i="3"/>
  <c r="N524" i="3" s="1"/>
  <c r="M528" i="3"/>
  <c r="N528" i="3" s="1"/>
  <c r="M532" i="3"/>
  <c r="N532" i="3" s="1"/>
  <c r="M536" i="3"/>
  <c r="N536" i="3" s="1"/>
  <c r="M540" i="3"/>
  <c r="N540" i="3" s="1"/>
  <c r="M544" i="3"/>
  <c r="N544" i="3" s="1"/>
  <c r="M548" i="3"/>
  <c r="N548" i="3" s="1"/>
  <c r="M552" i="3"/>
  <c r="N552" i="3" s="1"/>
  <c r="M556" i="3"/>
  <c r="N556" i="3" s="1"/>
  <c r="M560" i="3"/>
  <c r="N560" i="3" s="1"/>
  <c r="M564" i="3"/>
  <c r="N564" i="3" s="1"/>
  <c r="M568" i="3"/>
  <c r="N568" i="3" s="1"/>
  <c r="M572" i="3"/>
  <c r="N572" i="3" s="1"/>
  <c r="M576" i="3"/>
  <c r="N576" i="3" s="1"/>
  <c r="M580" i="3"/>
  <c r="N580" i="3" s="1"/>
  <c r="M584" i="3"/>
  <c r="N584" i="3" s="1"/>
  <c r="M588" i="3"/>
  <c r="N588" i="3" s="1"/>
  <c r="M592" i="3"/>
  <c r="N592" i="3" s="1"/>
  <c r="M596" i="3"/>
  <c r="N596" i="3" s="1"/>
  <c r="M600" i="3"/>
  <c r="N600" i="3" s="1"/>
  <c r="M604" i="3"/>
  <c r="N604" i="3" s="1"/>
  <c r="M608" i="3"/>
  <c r="N608" i="3" s="1"/>
  <c r="M612" i="3"/>
  <c r="N612" i="3" s="1"/>
  <c r="M616" i="3"/>
  <c r="N616" i="3" s="1"/>
  <c r="M620" i="3"/>
  <c r="N620" i="3" s="1"/>
  <c r="M624" i="3"/>
  <c r="N624" i="3" s="1"/>
  <c r="M628" i="3"/>
  <c r="N628" i="3" s="1"/>
  <c r="M632" i="3"/>
  <c r="N632" i="3" s="1"/>
  <c r="M636" i="3"/>
  <c r="N636" i="3" s="1"/>
  <c r="M640" i="3"/>
  <c r="N640" i="3" s="1"/>
  <c r="M644" i="3"/>
  <c r="N644" i="3" s="1"/>
  <c r="M648" i="3"/>
  <c r="N648" i="3" s="1"/>
  <c r="M652" i="3"/>
  <c r="N652" i="3" s="1"/>
  <c r="M656" i="3"/>
  <c r="N656" i="3" s="1"/>
  <c r="M660" i="3"/>
  <c r="N660" i="3" s="1"/>
  <c r="M664" i="3"/>
  <c r="N664" i="3" s="1"/>
  <c r="M668" i="3"/>
  <c r="N668" i="3" s="1"/>
  <c r="M672" i="3"/>
  <c r="N672" i="3" s="1"/>
  <c r="M676" i="3"/>
  <c r="N676" i="3" s="1"/>
  <c r="M680" i="3"/>
  <c r="N680" i="3" s="1"/>
  <c r="M684" i="3"/>
  <c r="N684" i="3" s="1"/>
  <c r="M688" i="3"/>
  <c r="N688" i="3" s="1"/>
  <c r="M692" i="3"/>
  <c r="N692" i="3" s="1"/>
  <c r="M696" i="3"/>
  <c r="N696" i="3" s="1"/>
  <c r="M700" i="3"/>
  <c r="N700" i="3" s="1"/>
  <c r="M704" i="3"/>
  <c r="N704" i="3" s="1"/>
  <c r="M708" i="3"/>
  <c r="N708" i="3" s="1"/>
  <c r="M712" i="3"/>
  <c r="N712" i="3" s="1"/>
  <c r="M716" i="3"/>
  <c r="N716" i="3" s="1"/>
  <c r="M720" i="3"/>
  <c r="N720" i="3" s="1"/>
  <c r="M724" i="3"/>
  <c r="N724" i="3" s="1"/>
  <c r="M728" i="3"/>
  <c r="N728" i="3" s="1"/>
  <c r="M732" i="3"/>
  <c r="N732" i="3" s="1"/>
  <c r="M736" i="3"/>
  <c r="N736" i="3" s="1"/>
  <c r="M740" i="3"/>
  <c r="N740" i="3" s="1"/>
  <c r="M744" i="3"/>
  <c r="N744" i="3" s="1"/>
  <c r="M748" i="3"/>
  <c r="N748" i="3" s="1"/>
  <c r="M752" i="3"/>
  <c r="N752" i="3" s="1"/>
  <c r="M756" i="3"/>
  <c r="N756" i="3" s="1"/>
  <c r="M760" i="3"/>
  <c r="N760" i="3" s="1"/>
  <c r="M764" i="3"/>
  <c r="N764" i="3" s="1"/>
  <c r="M768" i="3"/>
  <c r="N768" i="3" s="1"/>
  <c r="M772" i="3"/>
  <c r="N772" i="3" s="1"/>
  <c r="M776" i="3"/>
  <c r="N776" i="3" s="1"/>
  <c r="M780" i="3"/>
  <c r="N780" i="3" s="1"/>
  <c r="M784" i="3"/>
  <c r="N784" i="3" s="1"/>
  <c r="M788" i="3"/>
  <c r="N788" i="3" s="1"/>
  <c r="M792" i="3"/>
  <c r="N792" i="3" s="1"/>
  <c r="M796" i="3"/>
  <c r="N796" i="3" s="1"/>
  <c r="M800" i="3"/>
  <c r="N800" i="3" s="1"/>
  <c r="M804" i="3"/>
  <c r="N804" i="3" s="1"/>
  <c r="M808" i="3"/>
  <c r="N808" i="3" s="1"/>
  <c r="M812" i="3"/>
  <c r="N812" i="3" s="1"/>
  <c r="M816" i="3"/>
  <c r="N816" i="3" s="1"/>
  <c r="M820" i="3"/>
  <c r="N820" i="3" s="1"/>
  <c r="M824" i="3"/>
  <c r="N824" i="3" s="1"/>
  <c r="M828" i="3"/>
  <c r="N828" i="3" s="1"/>
  <c r="M832" i="3"/>
  <c r="N832" i="3" s="1"/>
  <c r="M836" i="3"/>
  <c r="N836" i="3" s="1"/>
  <c r="M840" i="3"/>
  <c r="N840" i="3" s="1"/>
  <c r="M844" i="3"/>
  <c r="N844" i="3" s="1"/>
  <c r="M848" i="3"/>
  <c r="N848" i="3" s="1"/>
  <c r="M852" i="3"/>
  <c r="N852" i="3" s="1"/>
  <c r="M856" i="3"/>
  <c r="N856" i="3" s="1"/>
  <c r="M290" i="3"/>
  <c r="N290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I748" i="5" l="1"/>
  <c r="L748" i="5" s="1"/>
  <c r="M748" i="5" s="1"/>
  <c r="G859" i="5"/>
  <c r="L705" i="5"/>
  <c r="M705" i="5" s="1"/>
  <c r="L6" i="5"/>
  <c r="M6" i="5" s="1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<sst xmlns="http://schemas.openxmlformats.org/spreadsheetml/2006/main" count="15737" uniqueCount="1133">
  <si>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</si>
  <si>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</si>
  <si>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</si>
  <si>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</si>
  <si>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</si>
  <si>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</si>
  <si>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</si>
  <si>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</si>
  <si>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</si>
  <si>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</si>
  <si>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</si>
  <si>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</si>
  <si>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</si>
  <si>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</si>
  <si>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</si>
  <si>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</si>
  <si>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</si>
  <si>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</si>
  <si>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</si>
  <si>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</si>
  <si>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</si>
  <si>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</si>
  <si>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</si>
  <si>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</si>
  <si>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</si>
  <si>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</si>
  <si>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</si>
  <si>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</si>
  <si>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</si>
  <si>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</si>
  <si>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</si>
  <si>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</si>
  <si>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</si>
  <si>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</si>
  <si>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</si>
  <si>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</si>
  <si>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</si>
  <si>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</si>
  <si>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</si>
  <si>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</si>
  <si>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</si>
  <si>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</si>
  <si>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</si>
  <si>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</si>
  <si>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</si>
  <si>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</si>
  <si>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</si>
  <si>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</si>
  <si>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</si>
  <si>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</si>
  <si>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</si>
  <si>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</si>
  <si>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</si>
  <si>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</si>
  <si>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</si>
  <si>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</si>
  <si>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</si>
  <si>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</si>
  <si>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</si>
  <si>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</si>
  <si>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</si>
  <si>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</si>
  <si>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</si>
  <si>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</si>
  <si>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</si>
  <si>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</si>
  <si>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</si>
  <si>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</si>
  <si>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</si>
  <si>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</si>
  <si>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</si>
  <si>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</si>
  <si>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</si>
  <si>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</si>
  <si>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</si>
  <si>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</si>
  <si>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</si>
  <si>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</si>
  <si>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</si>
  <si>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</si>
  <si>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</si>
  <si>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</si>
  <si>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</si>
  <si>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</si>
  <si>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</si>
  <si>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</si>
  <si>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</si>
  <si>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</si>
  <si>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</si>
  <si>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</si>
  <si>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</si>
  <si>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</si>
  <si>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</si>
  <si>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</si>
  <si>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</si>
  <si>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</si>
  <si>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</si>
  <si>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</si>
  <si>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</si>
  <si>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</si>
  <si>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</si>
  <si>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</si>
  <si>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</si>
  <si>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</si>
  <si>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</si>
  <si>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</si>
  <si>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</si>
  <si>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</si>
  <si>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</si>
  <si>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</si>
  <si>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</si>
  <si>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</si>
  <si>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</si>
  <si>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</si>
  <si>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</si>
  <si>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</si>
  <si>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</si>
  <si>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</si>
  <si>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</si>
  <si>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</si>
  <si>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</si>
  <si>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</si>
  <si>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</si>
  <si>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</si>
  <si>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</si>
  <si>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</si>
  <si>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</si>
  <si>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</si>
  <si>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</si>
  <si>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</si>
  <si>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</si>
  <si>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</si>
  <si>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</si>
  <si>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</si>
  <si>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</si>
  <si>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</si>
  <si>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</si>
  <si>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</si>
  <si>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</si>
  <si>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</si>
  <si>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</si>
  <si>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</si>
  <si>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</si>
  <si>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</si>
  <si>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</si>
  <si>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</si>
  <si>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</si>
  <si>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</si>
  <si>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</si>
  <si>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</si>
  <si>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</si>
  <si>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</si>
  <si>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</si>
  <si>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</si>
  <si>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</si>
  <si>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</si>
  <si>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</si>
  <si>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</si>
  <si>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</si>
  <si>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</si>
  <si>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</si>
  <si>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</si>
  <si>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</si>
  <si>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</si>
  <si>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</si>
  <si>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</si>
  <si>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</si>
  <si>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</si>
  <si>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</si>
  <si>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</si>
  <si>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</si>
  <si>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</si>
  <si>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</si>
  <si>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</si>
  <si>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</si>
  <si>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</si>
  <si>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</si>
  <si>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</si>
  <si>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</si>
  <si>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</si>
  <si>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</si>
  <si>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</si>
  <si>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</si>
  <si>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</si>
  <si>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</si>
  <si>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</si>
  <si>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</si>
  <si>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</si>
  <si>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</si>
  <si>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</si>
  <si>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</si>
  <si>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</si>
  <si>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</si>
  <si>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</si>
  <si>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</si>
  <si>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</si>
  <si>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</si>
  <si>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</si>
  <si>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</si>
  <si>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</si>
  <si>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</si>
  <si>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</si>
  <si>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</si>
  <si>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</si>
  <si>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</si>
  <si>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</si>
  <si>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</si>
  <si>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</si>
  <si>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</si>
  <si>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</si>
  <si>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</si>
  <si>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</si>
  <si>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</si>
  <si>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</si>
  <si>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</si>
  <si>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</si>
  <si>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</si>
  <si>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</si>
  <si>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</si>
  <si>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</si>
  <si>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</si>
  <si>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</si>
  <si>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</si>
  <si>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</si>
  <si>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</si>
  <si>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</si>
  <si>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</si>
  <si>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</si>
  <si>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</si>
  <si>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</si>
  <si>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</si>
  <si>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</si>
  <si>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</si>
  <si>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</si>
  <si>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</si>
  <si>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</si>
  <si>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</si>
  <si>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</si>
  <si>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</si>
  <si>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</si>
  <si>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</si>
  <si>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</si>
  <si>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</si>
  <si>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</si>
  <si>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</si>
  <si>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</si>
  <si>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</si>
  <si>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</si>
  <si>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</si>
  <si>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</si>
  <si>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</si>
  <si>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</si>
  <si>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</si>
  <si>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</si>
  <si>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</si>
  <si>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</si>
  <si>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</si>
  <si>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</si>
  <si>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</si>
  <si>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</si>
  <si>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</si>
  <si>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</si>
  <si>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</si>
  <si>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</si>
  <si>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</si>
  <si>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</si>
  <si>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</si>
  <si>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</si>
  <si>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</si>
  <si>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</si>
  <si>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</si>
  <si>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</si>
  <si>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</si>
  <si>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</si>
  <si>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</si>
  <si>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</si>
  <si>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</si>
  <si>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</si>
  <si>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</si>
  <si>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</si>
  <si>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</si>
  <si>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</si>
  <si>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</si>
  <si>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</si>
  <si>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</si>
  <si>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</si>
  <si>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</si>
  <si>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</si>
  <si>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</si>
  <si>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</si>
  <si>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</si>
  <si>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</si>
  <si>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</si>
  <si>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</si>
  <si>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</si>
  <si>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</si>
  <si>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</si>
  <si>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</si>
  <si>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</si>
  <si>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</si>
  <si>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</si>
  <si>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</si>
  <si>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</si>
  <si>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</si>
  <si>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</si>
  <si>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</si>
  <si>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</si>
  <si>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</si>
  <si>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</si>
  <si>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</si>
  <si>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</si>
  <si>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</si>
  <si>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</si>
  <si>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</si>
  <si>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</si>
  <si>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</si>
  <si>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</si>
  <si>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</si>
  <si>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</si>
  <si>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</si>
  <si>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</si>
  <si>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</si>
  <si>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</si>
  <si>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</si>
  <si>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</si>
  <si>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</si>
  <si>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</si>
  <si>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</si>
  <si>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</si>
  <si>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</si>
  <si>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</si>
  <si>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</si>
  <si>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</si>
  <si>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</si>
  <si>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</si>
  <si>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</si>
  <si>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</si>
  <si>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</si>
  <si>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</si>
  <si>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</si>
  <si>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</si>
  <si>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</si>
  <si>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</si>
  <si>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</si>
  <si>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</si>
  <si>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</si>
  <si>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</si>
  <si>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</si>
  <si>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</si>
  <si>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</si>
  <si>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</si>
  <si>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</si>
  <si>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</si>
  <si>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</si>
  <si>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</si>
  <si>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</si>
  <si>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</si>
  <si>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</si>
  <si>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</si>
  <si>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</si>
  <si>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</si>
  <si>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</si>
  <si>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</si>
  <si>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</si>
  <si>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</si>
  <si>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</si>
  <si>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</si>
  <si>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</si>
  <si>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</si>
  <si>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</si>
  <si>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</si>
  <si>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</si>
  <si>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</si>
  <si>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</si>
  <si>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</si>
  <si>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</si>
  <si>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</si>
  <si>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</si>
  <si>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</si>
  <si>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</si>
  <si>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</si>
  <si>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</si>
  <si>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</si>
  <si>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</si>
  <si>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</si>
  <si>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</si>
  <si>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</si>
  <si>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</si>
  <si>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</si>
  <si>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</si>
  <si>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</si>
  <si>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</si>
  <si>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</si>
  <si>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</si>
  <si>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</si>
  <si>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</si>
  <si>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</si>
  <si>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</si>
  <si>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</si>
  <si>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</si>
  <si>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</si>
  <si>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</si>
  <si>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</si>
  <si>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</si>
  <si>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</si>
  <si>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</si>
  <si>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</si>
  <si>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</si>
  <si>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</si>
  <si>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</si>
  <si>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</si>
  <si>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</si>
  <si>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</si>
  <si>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</si>
  <si>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</si>
  <si>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</si>
  <si>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</si>
  <si>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</si>
  <si>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</si>
  <si>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</si>
  <si>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</si>
  <si>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</si>
  <si>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</si>
  <si>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</si>
  <si>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</si>
  <si>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</si>
  <si>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</si>
  <si>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</si>
  <si>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</si>
  <si>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</si>
  <si>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</si>
  <si>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</si>
  <si>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</si>
  <si>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</si>
  <si>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</si>
  <si>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</si>
  <si>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</si>
  <si>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</si>
  <si>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</si>
  <si>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</si>
  <si>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</si>
  <si>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</si>
  <si>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</si>
  <si>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</si>
  <si>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</si>
  <si>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</si>
  <si>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</si>
  <si>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</si>
  <si>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</si>
  <si>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</si>
  <si>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</si>
  <si>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</si>
  <si>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</si>
  <si>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</si>
  <si>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</si>
  <si>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</si>
  <si>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</si>
  <si>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</si>
  <si>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</si>
  <si>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</si>
  <si>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</si>
  <si>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</si>
  <si>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</si>
  <si>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</si>
  <si>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</si>
  <si>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</si>
  <si>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</si>
  <si>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</si>
  <si>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</si>
  <si>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</si>
  <si>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</si>
  <si>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</si>
  <si>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</si>
  <si>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</si>
  <si>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</si>
  <si>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</si>
  <si>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</si>
  <si>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</si>
  <si>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</si>
  <si>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</si>
  <si>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</si>
  <si>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</si>
  <si>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</si>
  <si>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</si>
  <si>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</si>
  <si>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</si>
  <si>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</si>
  <si>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</si>
  <si>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</si>
  <si>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</si>
  <si>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</si>
  <si>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</si>
  <si>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</si>
  <si>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</si>
  <si>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</si>
  <si>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</si>
  <si>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</si>
  <si>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</si>
  <si>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</si>
  <si>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</si>
  <si>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</si>
  <si>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</si>
  <si>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</si>
  <si>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</si>
  <si>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</si>
  <si>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</si>
  <si>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</si>
  <si>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</si>
  <si>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</si>
  <si>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</si>
  <si>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</si>
  <si>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</si>
  <si>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</si>
  <si>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</si>
  <si>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</si>
  <si>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</si>
  <si>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</si>
  <si>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</si>
  <si>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</si>
  <si>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</si>
  <si>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</si>
  <si>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</si>
  <si>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</si>
  <si>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</si>
  <si>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</si>
  <si>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</si>
  <si>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</si>
  <si>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</si>
  <si>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</si>
  <si>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</si>
  <si>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</si>
  <si>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</si>
  <si>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</si>
  <si>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</si>
  <si>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</si>
  <si>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</si>
  <si>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</si>
  <si>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</si>
  <si>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</si>
  <si>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</si>
  <si>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</si>
  <si>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</si>
  <si>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</si>
  <si>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</si>
  <si>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</si>
  <si>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</si>
  <si>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</si>
  <si>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</si>
  <si>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</si>
  <si>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</si>
  <si>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</si>
  <si>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</si>
  <si>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</si>
  <si>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</si>
  <si>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</si>
  <si>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</si>
  <si>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</si>
  <si>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</si>
  <si>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</si>
  <si>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</si>
  <si>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</si>
  <si>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</si>
  <si>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</si>
  <si>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</si>
  <si>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</si>
  <si>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</si>
  <si>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</si>
  <si>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</si>
  <si>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</si>
  <si>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</si>
  <si>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</si>
  <si>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</si>
  <si>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</si>
  <si>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</si>
  <si>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</si>
  <si>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</si>
  <si>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</si>
  <si>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</si>
  <si>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</si>
  <si>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</si>
  <si>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</si>
  <si>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</si>
  <si>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</si>
  <si>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</si>
  <si>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</si>
  <si>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</si>
  <si>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</si>
  <si>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</si>
  <si>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</si>
  <si>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</si>
  <si>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</si>
  <si>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</si>
  <si>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</si>
  <si>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</si>
  <si>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</si>
  <si>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</si>
  <si>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</si>
  <si>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</si>
  <si>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</si>
  <si>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</si>
  <si>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</si>
  <si>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</si>
  <si>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</si>
  <si>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</si>
  <si>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</si>
  <si>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</si>
  <si>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</si>
  <si>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</si>
  <si>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</si>
  <si>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</si>
  <si>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</si>
  <si>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</si>
  <si>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</si>
  <si>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</si>
  <si>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</si>
  <si>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</si>
  <si>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</si>
  <si>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</si>
  <si>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</si>
  <si>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</si>
  <si>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</si>
  <si>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</si>
  <si>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</si>
  <si>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</si>
  <si>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</si>
  <si>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</si>
  <si>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</si>
  <si>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</si>
  <si>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</si>
  <si>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</si>
  <si>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</si>
  <si>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</si>
  <si>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</si>
  <si>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</si>
  <si>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</si>
  <si>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</si>
  <si>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</si>
  <si>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</si>
  <si>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</si>
  <si>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</si>
  <si>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</si>
  <si>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</si>
  <si>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</si>
  <si>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</si>
  <si>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</si>
  <si>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</si>
  <si>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</si>
  <si>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</si>
  <si>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</si>
  <si>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</si>
  <si>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</si>
  <si>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</si>
  <si>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</si>
  <si>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</si>
  <si>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</si>
  <si>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</si>
  <si>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</si>
  <si>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</si>
  <si>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</si>
  <si>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</si>
  <si>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</si>
  <si>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</si>
  <si>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</si>
  <si>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</si>
  <si>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</si>
  <si>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</si>
  <si>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</si>
  <si>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</si>
  <si>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</si>
  <si>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</si>
  <si>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</si>
  <si>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</si>
  <si>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</si>
  <si>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</si>
  <si>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</si>
  <si>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</si>
  <si>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</si>
  <si>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</si>
  <si>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</si>
  <si>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</si>
  <si>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</si>
  <si>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</si>
  <si>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</si>
  <si>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</si>
  <si>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</si>
  <si>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</si>
  <si>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</si>
  <si>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</si>
  <si>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</si>
  <si>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</si>
  <si>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</si>
  <si>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</si>
  <si>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</si>
  <si>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</si>
  <si>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</si>
  <si>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</si>
  <si>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</si>
  <si>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</si>
  <si>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</si>
  <si>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</si>
  <si>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</si>
  <si>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</si>
  <si>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</si>
  <si>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</si>
  <si>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</si>
  <si>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</si>
  <si>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</si>
  <si>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</si>
  <si>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</si>
  <si>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</si>
  <si>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</si>
  <si>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</si>
  <si>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</si>
  <si>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</si>
  <si>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</si>
  <si>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</si>
  <si>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</si>
  <si>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</si>
  <si>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</si>
  <si>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</si>
  <si>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</si>
  <si>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</si>
  <si>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</si>
  <si>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</si>
  <si>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</si>
  <si>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</si>
  <si>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</si>
  <si>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</si>
  <si>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</si>
  <si>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</si>
  <si>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</si>
  <si>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</si>
  <si>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</si>
  <si>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</si>
  <si>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</si>
  <si>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</si>
  <si>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</si>
  <si>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</si>
  <si>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</si>
  <si>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</si>
  <si>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</si>
  <si>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</si>
  <si>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</si>
  <si>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</si>
  <si>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</si>
  <si>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</si>
  <si>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</si>
  <si>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</si>
  <si>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</si>
  <si>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</si>
  <si>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</si>
  <si>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</si>
  <si>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</si>
  <si>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</si>
  <si>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</si>
  <si>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</si>
  <si>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</si>
  <si>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</si>
  <si>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</si>
  <si>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</si>
  <si>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</si>
  <si>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</si>
  <si>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</si>
  <si>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</si>
  <si>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</si>
  <si>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</si>
  <si>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</si>
  <si>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</si>
  <si>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</si>
  <si>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</si>
  <si>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</si>
  <si>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</si>
  <si>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</si>
  <si>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</si>
  <si>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</si>
  <si>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</si>
  <si>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</si>
  <si>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</si>
  <si>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</si>
  <si>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</si>
  <si>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</si>
  <si>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</si>
  <si>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</si>
  <si>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</si>
  <si>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</si>
  <si>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</si>
  <si>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</si>
  <si>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</si>
  <si>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</si>
  <si>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</si>
  <si>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</si>
  <si>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</si>
  <si>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</si>
  <si>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</si>
  <si>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</si>
  <si>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</si>
  <si>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</si>
  <si>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</si>
  <si>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</si>
  <si>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</si>
  <si>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</si>
  <si>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</si>
  <si>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</si>
  <si>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</si>
  <si>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</si>
  <si>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</si>
  <si>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</si>
  <si>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</si>
  <si>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</si>
  <si>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</si>
  <si>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</si>
  <si>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</si>
  <si>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</si>
  <si>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</si>
  <si>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</si>
  <si>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</si>
  <si>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</si>
  <si>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</si>
  <si>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</si>
  <si>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</si>
  <si>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</si>
  <si>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</si>
  <si>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</si>
  <si>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</si>
  <si>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</si>
  <si>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</si>
  <si>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</si>
  <si>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</si>
  <si>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</si>
  <si>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</si>
  <si>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</si>
  <si>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</si>
  <si>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</si>
  <si>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</si>
  <si>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</si>
  <si>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</si>
  <si>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</si>
  <si>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</si>
  <si>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</si>
  <si>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</si>
  <si>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</si>
  <si>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</si>
  <si>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</si>
  <si>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</si>
  <si>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</si>
  <si>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</si>
  <si>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</si>
  <si>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</si>
  <si>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</si>
  <si>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</si>
  <si>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</si>
  <si>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</si>
  <si>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</si>
  <si>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</si>
  <si>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</si>
  <si>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</si>
  <si>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</si>
  <si>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</si>
  <si>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</si>
  <si>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</si>
  <si>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</si>
  <si>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</si>
  <si>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</si>
  <si>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</si>
  <si>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</si>
  <si>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</si>
  <si>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</si>
  <si>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</si>
  <si>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</si>
  <si>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</si>
  <si>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</si>
  <si>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</si>
  <si>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</si>
  <si>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</si>
  <si>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</si>
  <si>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</si>
  <si>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</si>
  <si>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</si>
  <si>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</si>
  <si>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</si>
  <si>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</si>
  <si>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</si>
  <si>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</si>
  <si>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</si>
  <si>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</si>
  <si>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</si>
  <si>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</si>
  <si>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</si>
  <si>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</si>
  <si>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</si>
  <si>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</si>
  <si>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</si>
  <si>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</si>
  <si>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</si>
  <si>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</si>
  <si>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</si>
  <si>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</si>
  <si>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</si>
  <si>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</si>
  <si>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</si>
  <si>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</si>
  <si>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</si>
  <si>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</si>
  <si>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</si>
  <si>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</si>
  <si>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</si>
  <si>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</si>
  <si>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</si>
  <si>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</si>
  <si>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</si>
  <si>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</si>
  <si>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</si>
  <si>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</si>
  <si>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</si>
  <si>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</si>
  <si>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</si>
  <si>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</si>
  <si>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</si>
  <si>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</si>
  <si>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</si>
  <si>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</si>
  <si>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</si>
  <si>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</si>
  <si>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</si>
  <si>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</si>
  <si>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</si>
  <si>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</si>
  <si>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</si>
  <si>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</si>
  <si>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</si>
  <si>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</si>
  <si>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</si>
  <si>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</si>
  <si>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</si>
  <si>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</si>
  <si>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</si>
  <si>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</si>
  <si>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</si>
  <si>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</si>
  <si>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</si>
  <si>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</si>
  <si>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</si>
  <si>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</si>
  <si>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</si>
  <si>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</si>
  <si>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</si>
  <si>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</si>
  <si>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</si>
  <si>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</si>
  <si>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</si>
  <si>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</si>
  <si>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</si>
  <si>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</si>
  <si>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</si>
  <si>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</si>
  <si>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</si>
  <si>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</si>
  <si>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</si>
  <si>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</si>
  <si>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</si>
  <si>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</si>
  <si>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</si>
  <si>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</si>
  <si>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</si>
  <si>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</si>
  <si>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</si>
  <si>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</si>
  <si>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</si>
  <si>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</si>
  <si>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</si>
  <si>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</si>
  <si>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</si>
  <si>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</si>
  <si>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</si>
  <si>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</si>
  <si>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</si>
  <si>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</si>
  <si>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</si>
  <si>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</si>
  <si>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</si>
  <si>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</si>
  <si>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</si>
  <si>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</si>
  <si>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</si>
  <si>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</si>
  <si>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</si>
  <si>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</si>
  <si>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</si>
  <si>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</si>
  <si>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</si>
  <si>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</si>
  <si>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</si>
  <si>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</si>
  <si>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</si>
  <si>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</si>
  <si>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</si>
  <si>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</si>
  <si>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</si>
  <si>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</si>
  <si>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</si>
  <si>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</si>
  <si>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</si>
  <si>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</si>
  <si>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</si>
  <si>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</si>
  <si>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</si>
  <si>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</si>
  <si>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</si>
  <si>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</si>
  <si>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</si>
  <si>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</si>
  <si>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</si>
  <si>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</si>
  <si>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</si>
  <si>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</si>
  <si>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</si>
  <si>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</si>
  <si>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</si>
  <si>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</si>
  <si>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</si>
  <si>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</si>
  <si>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</si>
  <si>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</si>
  <si>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</si>
  <si>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</si>
  <si>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</si>
  <si>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</si>
  <si>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</si>
  <si>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</si>
  <si>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</si>
  <si>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</si>
  <si>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</si>
  <si>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</si>
  <si>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</si>
  <si>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</si>
  <si>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</si>
  <si>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</si>
  <si>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</si>
  <si>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</si>
  <si>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</si>
  <si>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</si>
  <si>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</si>
  <si>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</si>
  <si>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</si>
  <si>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</si>
  <si>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</si>
  <si>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</si>
  <si>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</si>
  <si>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</si>
  <si>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</si>
  <si>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</si>
  <si>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</si>
  <si>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</si>
  <si>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</si>
  <si>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</si>
  <si>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</si>
  <si>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</si>
  <si>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</si>
  <si>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</si>
  <si>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</si>
  <si>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</si>
  <si>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</si>
  <si>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</si>
  <si>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</si>
  <si>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</si>
  <si>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</si>
  <si>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</si>
  <si>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</si>
  <si>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</si>
  <si>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</si>
  <si>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</si>
  <si>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</si>
  <si>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</si>
  <si>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</si>
  <si>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</si>
  <si>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</si>
  <si>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</si>
  <si>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</si>
  <si>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</si>
  <si>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</si>
  <si>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</si>
  <si>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</si>
  <si>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</si>
  <si>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</si>
  <si>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</si>
  <si>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</si>
  <si>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</si>
  <si>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</si>
  <si>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</si>
  <si>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</si>
  <si>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</si>
  <si>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</si>
  <si>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</si>
  <si>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</si>
  <si>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</si>
  <si>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</si>
  <si>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</si>
  <si>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</si>
  <si>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</si>
  <si>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</si>
  <si>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</si>
  <si>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</si>
  <si>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</si>
  <si>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</si>
  <si>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</si>
  <si>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</si>
  <si>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</si>
  <si>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</si>
  <si>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</si>
  <si>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</si>
  <si>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</si>
  <si>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</si>
  <si>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</si>
  <si>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</si>
  <si>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</si>
  <si>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</si>
  <si>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</si>
  <si>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</si>
  <si>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</si>
  <si>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</si>
  <si>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</si>
  <si>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</si>
  <si>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</si>
  <si>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</si>
  <si>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</si>
  <si>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</si>
  <si>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</si>
  <si>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</si>
  <si>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</si>
  <si>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</si>
  <si>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</si>
  <si>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</si>
  <si>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Sinan25/05/2020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</si>
</sst>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7" fillId="0" borderId="24" xfId="0" applyFont="1" applyBorder="1"/>
    <xf numFmtId="0" fontId="17" fillId="0" borderId="25" xfId="0" applyFont="1" applyBorder="1"/>
    <xf numFmtId="0" fontId="17" fillId="0" borderId="25" xfId="0" applyFont="1" applyBorder="1" applyAlignment="1">
      <alignment horizontal="center"/>
    </xf>
    <xf numFmtId="165" fontId="17" fillId="0" borderId="25" xfId="0" applyNumberFormat="1" applyFont="1" applyBorder="1" applyAlignment="1">
      <alignment horizontal="center"/>
    </xf>
    <xf numFmtId="0" fontId="17" fillId="0" borderId="22" xfId="0" applyFont="1" applyBorder="1"/>
    <xf numFmtId="0" fontId="17" fillId="0" borderId="21" xfId="0" applyFont="1" applyBorder="1"/>
    <xf numFmtId="0" fontId="17" fillId="0" borderId="21" xfId="0" applyFont="1" applyBorder="1" applyAlignment="1">
      <alignment horizontal="center"/>
    </xf>
    <xf numFmtId="165" fontId="17" fillId="0" borderId="21" xfId="0" applyNumberFormat="1" applyFont="1" applyBorder="1" applyAlignment="1">
      <alignment horizontal="center"/>
    </xf>
    <xf numFmtId="0" fontId="17" fillId="19" borderId="22" xfId="0" applyFont="1" applyFill="1" applyBorder="1"/>
    <xf numFmtId="0" fontId="17" fillId="19" borderId="21" xfId="0" applyFont="1" applyFill="1" applyBorder="1"/>
    <xf numFmtId="0" fontId="17" fillId="19" borderId="21" xfId="0" applyFont="1" applyFill="1" applyBorder="1" applyAlignment="1">
      <alignment horizontal="center"/>
    </xf>
    <xf numFmtId="165" fontId="17" fillId="19" borderId="21" xfId="0" applyNumberFormat="1" applyFont="1" applyFill="1" applyBorder="1" applyAlignment="1">
      <alignment horizontal="center"/>
    </xf>
    <xf numFmtId="0" fontId="17" fillId="16" borderId="7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7" fillId="0" borderId="23" xfId="0" applyFont="1" applyBorder="1"/>
    <xf numFmtId="0" fontId="17" fillId="0" borderId="8" xfId="0" applyFont="1" applyBorder="1"/>
    <xf numFmtId="0" fontId="17" fillId="0" borderId="8" xfId="0" applyFont="1" applyBorder="1" applyAlignment="1">
      <alignment horizontal="center"/>
    </xf>
    <xf numFmtId="165" fontId="17" fillId="0" borderId="8" xfId="0" applyNumberFormat="1" applyFont="1" applyBorder="1" applyAlignment="1">
      <alignment horizontal="center"/>
    </xf>
    <xf numFmtId="0" fontId="17" fillId="15" borderId="26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center"/>
    </xf>
    <xf numFmtId="0" fontId="17" fillId="15" borderId="19" xfId="0" applyFont="1" applyFill="1" applyBorder="1" applyAlignment="1">
      <alignment horizontal="center"/>
    </xf>
    <xf numFmtId="0" fontId="17" fillId="16" borderId="19" xfId="0" applyFont="1" applyFill="1" applyBorder="1" applyAlignment="1">
      <alignment horizontal="center"/>
    </xf>
    <xf numFmtId="0" fontId="17" fillId="17" borderId="7" xfId="0" applyFont="1" applyFill="1" applyBorder="1" applyAlignment="1">
      <alignment horizontal="center"/>
    </xf>
    <xf numFmtId="0" fontId="17" fillId="13" borderId="22" xfId="0" applyFont="1" applyFill="1" applyBorder="1"/>
    <xf numFmtId="0" fontId="17" fillId="13" borderId="21" xfId="0" applyFont="1" applyFill="1" applyBorder="1"/>
    <xf numFmtId="0" fontId="17" fillId="13" borderId="21" xfId="0" applyFont="1" applyFill="1" applyBorder="1" applyAlignment="1">
      <alignment horizontal="center"/>
    </xf>
    <xf numFmtId="165" fontId="17" fillId="13" borderId="21" xfId="0" applyNumberFormat="1" applyFont="1" applyFill="1" applyBorder="1" applyAlignment="1">
      <alignment horizontal="center"/>
    </xf>
    <xf numFmtId="0" fontId="17" fillId="17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16" fillId="18" borderId="25" xfId="0" applyNumberFormat="1" applyFont="1" applyFill="1" applyBorder="1" applyAlignment="1">
      <alignment horizontal="center" vertical="center" wrapText="1"/>
    </xf>
    <xf numFmtId="0" fontId="16" fillId="18" borderId="21" xfId="0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center" vertical="center" wrapText="1"/>
    </xf>
    <xf numFmtId="0" fontId="16" fillId="18" borderId="26" xfId="0" applyFont="1" applyFill="1" applyBorder="1" applyAlignment="1">
      <alignment horizontal="center" vertical="center" wrapText="1"/>
    </xf>
    <xf numFmtId="0" fontId="16" fillId="18" borderId="7" xfId="0" applyFont="1" applyFill="1" applyBorder="1" applyAlignment="1">
      <alignment horizontal="center" vertical="center" wrapText="1"/>
    </xf>
    <xf numFmtId="0" fontId="16" fillId="18" borderId="19" xfId="0" applyFont="1" applyFill="1" applyBorder="1" applyAlignment="1">
      <alignment horizontal="center" vertical="center" wrapText="1"/>
    </xf>
    <xf numFmtId="0" fontId="16" fillId="18" borderId="24" xfId="0" applyFont="1" applyFill="1" applyBorder="1" applyAlignment="1">
      <alignment horizontal="center" vertical="center" wrapText="1"/>
    </xf>
    <xf numFmtId="0" fontId="16" fillId="18" borderId="22" xfId="0" applyFont="1" applyFill="1" applyBorder="1" applyAlignment="1">
      <alignment horizontal="center" vertical="center" wrapText="1"/>
    </xf>
    <xf numFmtId="0" fontId="16" fillId="18" borderId="23" xfId="0" applyFont="1" applyFill="1" applyBorder="1" applyAlignment="1">
      <alignment horizontal="center" vertical="center" wrapText="1"/>
    </xf>
    <xf numFmtId="0" fontId="16" fillId="18" borderId="25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zoomScaleNormal="100" workbookViewId="0">
      <selection activeCell="K17" sqref="K17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7" width="7.5703125" style="7" bestFit="1" customWidth="1"/>
    <col min="8" max="8" width="8" style="7" customWidth="1"/>
    <col min="9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12" t="s">
        <v>1131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24" ht="19.5" thickBot="1" x14ac:dyDescent="0.3">
      <c r="A3" s="113" t="s">
        <v>1132</v>
      </c>
      <c r="B3" s="113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17</v>
      </c>
      <c r="G4" s="50">
        <v>18</v>
      </c>
      <c r="H4" s="50">
        <v>19</v>
      </c>
      <c r="I4" s="50">
        <v>20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1107</v>
      </c>
      <c r="D5" s="45" t="s">
        <v>8</v>
      </c>
      <c r="E5" s="14" t="s">
        <v>9</v>
      </c>
      <c r="F5" s="7">
        <v>0</v>
      </c>
      <c r="G5" s="7">
        <v>0</v>
      </c>
      <c r="H5" s="7">
        <v>1</v>
      </c>
      <c r="I5" s="7">
        <v>0</v>
      </c>
      <c r="J5" s="7">
        <f t="shared" ref="J5:J68" si="0">SUM(F5:I5)</f>
        <v>1</v>
      </c>
      <c r="K5" s="11">
        <v>6972</v>
      </c>
      <c r="L5" s="58" t="s">
        <v>1121</v>
      </c>
      <c r="M5" s="8">
        <f t="shared" ref="M5:M68" si="1">(J5/K5)*100000</f>
        <v>14.343086632243258</v>
      </c>
      <c r="N5" s="7" t="str">
        <f>IF(M5=0,"Silencioso",IF(AND(M5&gt;0,M5&lt;100),"Baixa",IF(AND(M5&gt;Q27=100,M5&lt;300),"Média",IF(AND(M5&gt;=300,M5&lt;500),"Alta",IF(M5&gt;=500,"Muito Alta","Avaliar")))))</f>
        <v>Baixa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76">
        <f>COUNTIF(N$5:N$857,"Muito Alta")</f>
        <v>23</v>
      </c>
      <c r="Q5" s="71">
        <f>P5/P$10*100</f>
        <v>2.6963657678780772</v>
      </c>
      <c r="R5" s="17"/>
      <c r="S5" s="57"/>
      <c r="T5" s="59"/>
      <c r="U5" s="17"/>
      <c r="V5" s="17"/>
      <c r="W5" s="17"/>
    </row>
    <row r="6" spans="1:24" ht="15.75" x14ac:dyDescent="0.25">
      <c r="A6" s="9">
        <v>2</v>
      </c>
      <c r="B6" s="14">
        <v>310020</v>
      </c>
      <c r="C6" s="17" t="s">
        <v>1108</v>
      </c>
      <c r="D6" s="45" t="s">
        <v>11</v>
      </c>
      <c r="E6" s="14" t="s">
        <v>12</v>
      </c>
      <c r="F6" s="7">
        <v>5</v>
      </c>
      <c r="G6" s="7">
        <v>6</v>
      </c>
      <c r="H6" s="7">
        <v>6</v>
      </c>
      <c r="I6" s="7">
        <v>2</v>
      </c>
      <c r="J6" s="7">
        <f t="shared" si="0"/>
        <v>19</v>
      </c>
      <c r="K6" s="11">
        <v>23223</v>
      </c>
      <c r="L6" s="58" t="s">
        <v>1121</v>
      </c>
      <c r="M6" s="8">
        <f t="shared" si="1"/>
        <v>81.815441588080787</v>
      </c>
      <c r="N6" s="7" t="str">
        <f t="shared" ref="N6:N69" si="2"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76">
        <f>COUNTIF(N$5:N$857,"Alta")</f>
        <v>42</v>
      </c>
      <c r="Q6" s="71">
        <f>P6/P$10*100</f>
        <v>4.9237983587338805</v>
      </c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3</v>
      </c>
      <c r="B7" s="14">
        <v>310030</v>
      </c>
      <c r="C7" s="17" t="s">
        <v>1109</v>
      </c>
      <c r="D7" s="45" t="s">
        <v>14</v>
      </c>
      <c r="E7" s="14" t="s">
        <v>15</v>
      </c>
      <c r="F7" s="7">
        <v>1</v>
      </c>
      <c r="G7" s="7">
        <v>0</v>
      </c>
      <c r="H7" s="7">
        <v>2</v>
      </c>
      <c r="I7" s="7">
        <v>0</v>
      </c>
      <c r="J7" s="7">
        <f t="shared" si="0"/>
        <v>3</v>
      </c>
      <c r="K7" s="11">
        <v>13465</v>
      </c>
      <c r="L7" s="58" t="s">
        <v>1121</v>
      </c>
      <c r="M7" s="8">
        <f t="shared" si="1"/>
        <v>22.279985146676569</v>
      </c>
      <c r="N7" s="7" t="str">
        <f t="shared" si="2"/>
        <v>Baixa</v>
      </c>
      <c r="O7" s="6" t="s">
        <v>13</v>
      </c>
      <c r="P7" s="76">
        <f>COUNTIF(N$5:N$857,"Média")</f>
        <v>115</v>
      </c>
      <c r="Q7" s="71">
        <f>P7/P$10*100</f>
        <v>13.481828839390387</v>
      </c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4</v>
      </c>
      <c r="B8" s="14">
        <v>310040</v>
      </c>
      <c r="C8" s="17" t="s">
        <v>1109</v>
      </c>
      <c r="D8" s="45" t="s">
        <v>17</v>
      </c>
      <c r="E8" s="14" t="s">
        <v>18</v>
      </c>
      <c r="F8" s="7">
        <v>12</v>
      </c>
      <c r="G8" s="7">
        <v>10</v>
      </c>
      <c r="H8" s="7">
        <v>6</v>
      </c>
      <c r="I8" s="7">
        <v>5</v>
      </c>
      <c r="J8" s="7">
        <f t="shared" si="0"/>
        <v>33</v>
      </c>
      <c r="K8" s="11">
        <v>3994</v>
      </c>
      <c r="L8" s="58" t="s">
        <v>1121</v>
      </c>
      <c r="M8" s="8">
        <f t="shared" si="1"/>
        <v>826.23935903855784</v>
      </c>
      <c r="N8" s="7" t="str">
        <f t="shared" si="2"/>
        <v>Muito Alta</v>
      </c>
      <c r="O8" s="6" t="s">
        <v>16</v>
      </c>
      <c r="P8" s="76">
        <f>COUNTIF(N$5:N$857,"Baixa")</f>
        <v>334</v>
      </c>
      <c r="Q8" s="71">
        <f>P8/P$10*100</f>
        <v>39.155920281359904</v>
      </c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5</v>
      </c>
      <c r="B9" s="14">
        <v>310050</v>
      </c>
      <c r="C9" s="17" t="s">
        <v>1110</v>
      </c>
      <c r="D9" s="45" t="s">
        <v>20</v>
      </c>
      <c r="E9" s="14" t="s">
        <v>21</v>
      </c>
      <c r="F9" s="7">
        <v>6</v>
      </c>
      <c r="G9" s="7">
        <v>8</v>
      </c>
      <c r="H9" s="7">
        <v>6</v>
      </c>
      <c r="I9" s="7">
        <v>2</v>
      </c>
      <c r="J9" s="7">
        <f t="shared" si="0"/>
        <v>22</v>
      </c>
      <c r="K9" s="11">
        <v>9575</v>
      </c>
      <c r="L9" s="58" t="s">
        <v>1121</v>
      </c>
      <c r="M9" s="8">
        <f t="shared" si="1"/>
        <v>229.76501305483026</v>
      </c>
      <c r="N9" s="7" t="str">
        <f t="shared" si="2"/>
        <v>Média</v>
      </c>
      <c r="O9" s="6" t="s">
        <v>19</v>
      </c>
      <c r="P9" s="76">
        <f>COUNTIF(N$5:N$857,"Silencioso")</f>
        <v>339</v>
      </c>
      <c r="Q9" s="71">
        <f>P9/P$10*100</f>
        <v>39.742086752637753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1110</v>
      </c>
      <c r="D10" s="45" t="s">
        <v>22</v>
      </c>
      <c r="E10" s="14" t="s">
        <v>23</v>
      </c>
      <c r="F10" s="7">
        <v>4</v>
      </c>
      <c r="G10" s="7">
        <v>4</v>
      </c>
      <c r="H10" s="7">
        <v>1</v>
      </c>
      <c r="I10" s="7">
        <v>4</v>
      </c>
      <c r="J10" s="7">
        <f t="shared" si="0"/>
        <v>13</v>
      </c>
      <c r="K10" s="11">
        <v>13600</v>
      </c>
      <c r="L10" s="58" t="s">
        <v>1121</v>
      </c>
      <c r="M10" s="8">
        <f t="shared" si="1"/>
        <v>95.588235294117652</v>
      </c>
      <c r="N10" s="7" t="str">
        <f t="shared" si="2"/>
        <v>Baixa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1111</v>
      </c>
      <c r="D11" s="45" t="s">
        <v>24</v>
      </c>
      <c r="E11" s="14" t="s">
        <v>25</v>
      </c>
      <c r="F11" s="7">
        <v>0</v>
      </c>
      <c r="G11" s="7">
        <v>2</v>
      </c>
      <c r="H11" s="7">
        <v>1</v>
      </c>
      <c r="I11" s="7">
        <v>1</v>
      </c>
      <c r="J11" s="7">
        <f t="shared" si="0"/>
        <v>4</v>
      </c>
      <c r="K11" s="11">
        <v>2005</v>
      </c>
      <c r="L11" s="58" t="s">
        <v>1121</v>
      </c>
      <c r="M11" s="8">
        <f t="shared" si="1"/>
        <v>199.501246882793</v>
      </c>
      <c r="N11" s="7" t="str">
        <f t="shared" si="2"/>
        <v>Média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8</v>
      </c>
      <c r="B12" s="14">
        <v>310080</v>
      </c>
      <c r="C12" s="17" t="s">
        <v>1112</v>
      </c>
      <c r="D12" s="45" t="s">
        <v>26</v>
      </c>
      <c r="E12" s="14" t="s">
        <v>27</v>
      </c>
      <c r="F12" s="7">
        <v>3</v>
      </c>
      <c r="G12" s="7">
        <v>1</v>
      </c>
      <c r="H12" s="7">
        <v>3</v>
      </c>
      <c r="I12" s="7">
        <v>0</v>
      </c>
      <c r="J12" s="7">
        <f t="shared" si="0"/>
        <v>7</v>
      </c>
      <c r="K12" s="11">
        <v>4448</v>
      </c>
      <c r="L12" s="58" t="s">
        <v>1121</v>
      </c>
      <c r="M12" s="8">
        <f t="shared" si="1"/>
        <v>157.37410071942446</v>
      </c>
      <c r="N12" s="7" t="str">
        <f t="shared" si="2"/>
        <v>Média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9</v>
      </c>
      <c r="B13" s="14">
        <v>310090</v>
      </c>
      <c r="C13" s="17" t="s">
        <v>1113</v>
      </c>
      <c r="D13" s="45" t="s">
        <v>28</v>
      </c>
      <c r="E13" s="14" t="s">
        <v>29</v>
      </c>
      <c r="F13" s="7">
        <v>16</v>
      </c>
      <c r="G13" s="7">
        <v>17</v>
      </c>
      <c r="H13" s="7">
        <v>24</v>
      </c>
      <c r="I13" s="7">
        <v>32</v>
      </c>
      <c r="J13" s="7">
        <f t="shared" si="0"/>
        <v>89</v>
      </c>
      <c r="K13" s="11">
        <v>19166</v>
      </c>
      <c r="L13" s="58" t="s">
        <v>1121</v>
      </c>
      <c r="M13" s="8">
        <f t="shared" si="1"/>
        <v>464.36397787749144</v>
      </c>
      <c r="N13" s="7" t="str">
        <f t="shared" si="2"/>
        <v>Alta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10</v>
      </c>
      <c r="B14" s="14">
        <v>310100</v>
      </c>
      <c r="C14" s="17" t="s">
        <v>1113</v>
      </c>
      <c r="D14" s="45" t="s">
        <v>30</v>
      </c>
      <c r="E14" s="14" t="s">
        <v>31</v>
      </c>
      <c r="F14" s="7">
        <v>3</v>
      </c>
      <c r="G14" s="7">
        <v>0</v>
      </c>
      <c r="H14" s="7">
        <v>0</v>
      </c>
      <c r="I14" s="7">
        <v>0</v>
      </c>
      <c r="J14" s="7">
        <f t="shared" si="0"/>
        <v>3</v>
      </c>
      <c r="K14" s="11">
        <v>13477</v>
      </c>
      <c r="L14" s="58" t="s">
        <v>1121</v>
      </c>
      <c r="M14" s="8">
        <f t="shared" si="1"/>
        <v>22.260146916969649</v>
      </c>
      <c r="N14" s="7" t="str">
        <f t="shared" si="2"/>
        <v>Baixa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11</v>
      </c>
      <c r="B15" s="14">
        <v>310110</v>
      </c>
      <c r="C15" s="17" t="s">
        <v>1110</v>
      </c>
      <c r="D15" s="45" t="s">
        <v>22</v>
      </c>
      <c r="E15" s="14" t="s">
        <v>32</v>
      </c>
      <c r="F15" s="7">
        <v>1</v>
      </c>
      <c r="G15" s="7">
        <v>5</v>
      </c>
      <c r="H15" s="7">
        <v>1</v>
      </c>
      <c r="I15" s="7">
        <v>8</v>
      </c>
      <c r="J15" s="7">
        <f t="shared" si="0"/>
        <v>15</v>
      </c>
      <c r="K15" s="11">
        <v>25193</v>
      </c>
      <c r="L15" s="58" t="s">
        <v>1122</v>
      </c>
      <c r="M15" s="8">
        <f t="shared" si="1"/>
        <v>59.540348509506607</v>
      </c>
      <c r="N15" s="7" t="str">
        <f t="shared" si="2"/>
        <v>Baixa</v>
      </c>
      <c r="O15" s="75" t="s">
        <v>0</v>
      </c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12</v>
      </c>
      <c r="B16" s="14">
        <v>310120</v>
      </c>
      <c r="C16" s="17" t="s">
        <v>1114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7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8"/>
      <c r="P16" s="78"/>
      <c r="Q16" s="78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</v>
      </c>
      <c r="B17" s="14">
        <v>310130</v>
      </c>
      <c r="C17" s="17" t="s">
        <v>1114</v>
      </c>
      <c r="D17" s="45" t="s">
        <v>33</v>
      </c>
      <c r="E17" s="14" t="s">
        <v>35</v>
      </c>
      <c r="F17" s="7">
        <v>0</v>
      </c>
      <c r="G17" s="7">
        <v>0</v>
      </c>
      <c r="H17" s="7">
        <v>0</v>
      </c>
      <c r="I17" s="7">
        <v>0</v>
      </c>
      <c r="J17" s="7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14</v>
      </c>
      <c r="B18" s="14">
        <v>310140</v>
      </c>
      <c r="C18" s="17" t="s">
        <v>1114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0</v>
      </c>
      <c r="J18" s="7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O18" s="75"/>
      <c r="P18" s="75"/>
      <c r="Q18" s="75" t="s">
        <v>0</v>
      </c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15</v>
      </c>
      <c r="B19" s="14">
        <v>310150</v>
      </c>
      <c r="C19" s="17" t="s">
        <v>1115</v>
      </c>
      <c r="D19" s="45" t="s">
        <v>38</v>
      </c>
      <c r="E19" s="14" t="s">
        <v>39</v>
      </c>
      <c r="F19" s="7">
        <v>2</v>
      </c>
      <c r="G19" s="7">
        <v>4</v>
      </c>
      <c r="H19" s="7">
        <v>0</v>
      </c>
      <c r="I19" s="7">
        <v>0</v>
      </c>
      <c r="J19" s="7">
        <f t="shared" si="0"/>
        <v>6</v>
      </c>
      <c r="K19" s="11">
        <v>35321</v>
      </c>
      <c r="L19" s="58" t="s">
        <v>1122</v>
      </c>
      <c r="M19" s="8">
        <f t="shared" si="1"/>
        <v>16.987061521474477</v>
      </c>
      <c r="N19" s="7" t="str">
        <f t="shared" si="2"/>
        <v>Baixa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16</v>
      </c>
      <c r="B20" s="14">
        <v>310160</v>
      </c>
      <c r="C20" s="17" t="s">
        <v>1114</v>
      </c>
      <c r="D20" s="45" t="s">
        <v>40</v>
      </c>
      <c r="E20" s="14" t="s">
        <v>40</v>
      </c>
      <c r="F20" s="7">
        <v>131</v>
      </c>
      <c r="G20" s="7">
        <v>101</v>
      </c>
      <c r="H20" s="7">
        <v>108</v>
      </c>
      <c r="I20" s="7">
        <v>57</v>
      </c>
      <c r="J20" s="7">
        <f t="shared" si="0"/>
        <v>397</v>
      </c>
      <c r="K20" s="11">
        <v>79481</v>
      </c>
      <c r="L20" s="58" t="s">
        <v>1123</v>
      </c>
      <c r="M20" s="8">
        <f t="shared" si="1"/>
        <v>499.4904442571181</v>
      </c>
      <c r="N20" s="7" t="str">
        <f t="shared" si="2"/>
        <v>Alta</v>
      </c>
      <c r="O20" s="78"/>
      <c r="P20" s="78"/>
      <c r="Q20" s="78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17</v>
      </c>
      <c r="B21" s="14">
        <v>310163</v>
      </c>
      <c r="C21" s="17" t="s">
        <v>1116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7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18</v>
      </c>
      <c r="B22" s="14">
        <v>310170</v>
      </c>
      <c r="C22" s="17" t="s">
        <v>1113</v>
      </c>
      <c r="D22" s="45" t="s">
        <v>30</v>
      </c>
      <c r="E22" s="14" t="s">
        <v>43</v>
      </c>
      <c r="F22" s="7">
        <v>3</v>
      </c>
      <c r="G22" s="7">
        <v>5</v>
      </c>
      <c r="H22" s="7">
        <v>10</v>
      </c>
      <c r="I22" s="7">
        <v>4</v>
      </c>
      <c r="J22" s="7">
        <f t="shared" si="0"/>
        <v>22</v>
      </c>
      <c r="K22" s="11">
        <v>41642</v>
      </c>
      <c r="L22" s="58" t="s">
        <v>1122</v>
      </c>
      <c r="M22" s="8">
        <f t="shared" si="1"/>
        <v>52.831276115460348</v>
      </c>
      <c r="N22" s="7" t="str">
        <f t="shared" si="2"/>
        <v>Baixa</v>
      </c>
      <c r="O22" s="78"/>
      <c r="P22" s="78"/>
      <c r="Q22" s="78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19</v>
      </c>
      <c r="B23" s="14">
        <v>310180</v>
      </c>
      <c r="C23" s="17" t="s">
        <v>1110</v>
      </c>
      <c r="D23" s="45" t="s">
        <v>22</v>
      </c>
      <c r="E23" s="14" t="s">
        <v>44</v>
      </c>
      <c r="F23" s="7">
        <v>9</v>
      </c>
      <c r="G23" s="7">
        <v>5</v>
      </c>
      <c r="H23" s="7">
        <v>5</v>
      </c>
      <c r="I23" s="7">
        <v>4</v>
      </c>
      <c r="J23" s="7">
        <f t="shared" si="0"/>
        <v>23</v>
      </c>
      <c r="K23" s="11">
        <v>7411</v>
      </c>
      <c r="L23" s="58" t="s">
        <v>1121</v>
      </c>
      <c r="M23" s="8">
        <f t="shared" si="1"/>
        <v>310.34948050195652</v>
      </c>
      <c r="N23" s="7" t="str">
        <f t="shared" si="2"/>
        <v>Alta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20</v>
      </c>
      <c r="B24" s="14">
        <v>310190</v>
      </c>
      <c r="C24" s="17" t="s">
        <v>1114</v>
      </c>
      <c r="D24" s="45" t="s">
        <v>45</v>
      </c>
      <c r="E24" s="14" t="s">
        <v>46</v>
      </c>
      <c r="F24" s="7">
        <v>0</v>
      </c>
      <c r="G24" s="7">
        <v>0</v>
      </c>
      <c r="H24" s="7">
        <v>1</v>
      </c>
      <c r="I24" s="7">
        <v>3</v>
      </c>
      <c r="J24" s="7">
        <f t="shared" si="0"/>
        <v>4</v>
      </c>
      <c r="K24" s="11">
        <v>19745</v>
      </c>
      <c r="L24" s="58" t="s">
        <v>1121</v>
      </c>
      <c r="M24" s="8">
        <f t="shared" si="1"/>
        <v>20.258293238794632</v>
      </c>
      <c r="N24" s="7" t="str">
        <f t="shared" si="2"/>
        <v>Baixa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21</v>
      </c>
      <c r="B25" s="14">
        <v>310200</v>
      </c>
      <c r="C25" s="17" t="s">
        <v>1114</v>
      </c>
      <c r="D25" s="45" t="s">
        <v>40</v>
      </c>
      <c r="E25" s="14" t="s">
        <v>47</v>
      </c>
      <c r="F25" s="7">
        <v>2</v>
      </c>
      <c r="G25" s="7">
        <v>0</v>
      </c>
      <c r="H25" s="7">
        <v>1</v>
      </c>
      <c r="I25" s="7">
        <v>0</v>
      </c>
      <c r="J25" s="7">
        <f t="shared" si="0"/>
        <v>3</v>
      </c>
      <c r="K25" s="11">
        <v>14414</v>
      </c>
      <c r="L25" s="58" t="s">
        <v>1121</v>
      </c>
      <c r="M25" s="8">
        <f t="shared" si="1"/>
        <v>20.813098376578328</v>
      </c>
      <c r="N25" s="7" t="str">
        <f t="shared" si="2"/>
        <v>Baixa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22</v>
      </c>
      <c r="B26" s="14">
        <v>310205</v>
      </c>
      <c r="C26" s="17" t="s">
        <v>1109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1</v>
      </c>
      <c r="J26" s="7">
        <f t="shared" si="0"/>
        <v>1</v>
      </c>
      <c r="K26" s="11">
        <v>5799</v>
      </c>
      <c r="L26" s="58" t="s">
        <v>1121</v>
      </c>
      <c r="M26" s="8">
        <f t="shared" si="1"/>
        <v>17.244352474564579</v>
      </c>
      <c r="N26" s="7" t="str">
        <f t="shared" si="2"/>
        <v>Baixa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23</v>
      </c>
      <c r="B27" s="14">
        <v>315350</v>
      </c>
      <c r="C27" s="17" t="s">
        <v>1109</v>
      </c>
      <c r="D27" s="45" t="s">
        <v>14</v>
      </c>
      <c r="E27" s="14" t="s">
        <v>49</v>
      </c>
      <c r="F27" s="7">
        <v>17</v>
      </c>
      <c r="G27" s="7">
        <v>7</v>
      </c>
      <c r="H27" s="7">
        <v>9</v>
      </c>
      <c r="I27" s="7">
        <v>4</v>
      </c>
      <c r="J27" s="7">
        <f t="shared" si="0"/>
        <v>37</v>
      </c>
      <c r="K27" s="11">
        <v>8333</v>
      </c>
      <c r="L27" s="58" t="s">
        <v>1121</v>
      </c>
      <c r="M27" s="8">
        <f t="shared" si="1"/>
        <v>444.01776071042843</v>
      </c>
      <c r="N27" s="7" t="str">
        <f t="shared" si="2"/>
        <v>Alta</v>
      </c>
      <c r="O27" s="10"/>
      <c r="P27" s="10"/>
      <c r="Q27" s="10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1116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7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1110</v>
      </c>
      <c r="D29" s="45" t="s">
        <v>22</v>
      </c>
      <c r="E29" s="14" t="s">
        <v>51</v>
      </c>
      <c r="F29" s="7">
        <v>2</v>
      </c>
      <c r="G29" s="7">
        <v>0</v>
      </c>
      <c r="H29" s="7">
        <v>2</v>
      </c>
      <c r="I29" s="7">
        <v>0</v>
      </c>
      <c r="J29" s="7">
        <f t="shared" si="0"/>
        <v>4</v>
      </c>
      <c r="K29" s="11">
        <v>3973</v>
      </c>
      <c r="L29" s="58" t="s">
        <v>1121</v>
      </c>
      <c r="M29" s="8">
        <f t="shared" si="1"/>
        <v>100.67958721369243</v>
      </c>
      <c r="N29" s="7" t="str">
        <f t="shared" si="2"/>
        <v>Média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1109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7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O30" s="78"/>
      <c r="P30" s="78"/>
      <c r="Q30" s="78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7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1109</v>
      </c>
      <c r="D32" s="45" t="s">
        <v>17</v>
      </c>
      <c r="E32" s="14" t="s">
        <v>55</v>
      </c>
      <c r="F32" s="7">
        <v>1</v>
      </c>
      <c r="G32" s="7">
        <v>5</v>
      </c>
      <c r="H32" s="7">
        <v>1</v>
      </c>
      <c r="I32" s="7">
        <v>0</v>
      </c>
      <c r="J32" s="7">
        <f t="shared" si="0"/>
        <v>7</v>
      </c>
      <c r="K32" s="11">
        <v>4751</v>
      </c>
      <c r="L32" s="58" t="s">
        <v>1121</v>
      </c>
      <c r="M32" s="8">
        <f t="shared" si="1"/>
        <v>147.33740265207325</v>
      </c>
      <c r="N32" s="7" t="str">
        <f t="shared" si="2"/>
        <v>Média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29</v>
      </c>
      <c r="B33" s="14">
        <v>310260</v>
      </c>
      <c r="C33" s="17" t="s">
        <v>1114</v>
      </c>
      <c r="D33" s="45" t="s">
        <v>36</v>
      </c>
      <c r="E33" s="14" t="s">
        <v>56</v>
      </c>
      <c r="F33" s="7">
        <v>0</v>
      </c>
      <c r="G33" s="7">
        <v>2</v>
      </c>
      <c r="H33" s="7">
        <v>3</v>
      </c>
      <c r="I33" s="7">
        <v>2</v>
      </c>
      <c r="J33" s="7">
        <f t="shared" si="0"/>
        <v>7</v>
      </c>
      <c r="K33" s="11">
        <v>40747</v>
      </c>
      <c r="L33" s="58" t="s">
        <v>1122</v>
      </c>
      <c r="M33" s="8">
        <f t="shared" si="1"/>
        <v>17.179178835251676</v>
      </c>
      <c r="N33" s="7" t="str">
        <f t="shared" si="2"/>
        <v>Baixa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1115</v>
      </c>
      <c r="D34" s="45" t="s">
        <v>57</v>
      </c>
      <c r="E34" s="14" t="s">
        <v>58</v>
      </c>
      <c r="F34" s="7">
        <v>5</v>
      </c>
      <c r="G34" s="7">
        <v>3</v>
      </c>
      <c r="H34" s="7">
        <v>7</v>
      </c>
      <c r="I34" s="7">
        <v>1</v>
      </c>
      <c r="J34" s="7">
        <f t="shared" si="0"/>
        <v>16</v>
      </c>
      <c r="K34" s="11">
        <v>12242</v>
      </c>
      <c r="L34" s="58" t="s">
        <v>1121</v>
      </c>
      <c r="M34" s="8">
        <f t="shared" si="1"/>
        <v>130.69759843162882</v>
      </c>
      <c r="N34" s="7" t="str">
        <f t="shared" si="2"/>
        <v>Média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1113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7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1116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7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1110</v>
      </c>
      <c r="D37" s="45" t="s">
        <v>20</v>
      </c>
      <c r="E37" s="14" t="s">
        <v>61</v>
      </c>
      <c r="F37" s="7">
        <v>2</v>
      </c>
      <c r="G37" s="7">
        <v>1</v>
      </c>
      <c r="H37" s="7">
        <v>2</v>
      </c>
      <c r="I37" s="7">
        <v>0</v>
      </c>
      <c r="J37" s="7">
        <f t="shared" si="0"/>
        <v>5</v>
      </c>
      <c r="K37" s="11">
        <v>9363</v>
      </c>
      <c r="L37" s="58" t="s">
        <v>1121</v>
      </c>
      <c r="M37" s="8">
        <f t="shared" si="1"/>
        <v>53.401687493324793</v>
      </c>
      <c r="N37" s="7" t="str">
        <f t="shared" si="2"/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1115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7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1108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7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1115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7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67</v>
      </c>
      <c r="G41" s="7">
        <v>74</v>
      </c>
      <c r="H41" s="7">
        <v>78</v>
      </c>
      <c r="I41" s="7">
        <v>92</v>
      </c>
      <c r="J41" s="7">
        <f t="shared" si="0"/>
        <v>311</v>
      </c>
      <c r="K41" s="11">
        <v>36705</v>
      </c>
      <c r="L41" s="58" t="s">
        <v>1122</v>
      </c>
      <c r="M41" s="8">
        <f t="shared" si="1"/>
        <v>847.2960087181583</v>
      </c>
      <c r="N41" s="7" t="str">
        <f t="shared" si="2"/>
        <v>Muito Alta</v>
      </c>
      <c r="O41" s="78"/>
      <c r="P41" s="78"/>
      <c r="Q41" s="78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1107</v>
      </c>
      <c r="D42" s="45" t="s">
        <v>8</v>
      </c>
      <c r="E42" s="14" t="s">
        <v>67</v>
      </c>
      <c r="F42" s="7">
        <v>12</v>
      </c>
      <c r="G42" s="7">
        <v>7</v>
      </c>
      <c r="H42" s="7">
        <v>3</v>
      </c>
      <c r="I42" s="7">
        <v>4</v>
      </c>
      <c r="J42" s="7">
        <f t="shared" si="0"/>
        <v>26</v>
      </c>
      <c r="K42" s="11">
        <v>116691</v>
      </c>
      <c r="L42" s="58" t="s">
        <v>1124</v>
      </c>
      <c r="M42" s="8">
        <f t="shared" si="1"/>
        <v>22.281067091720868</v>
      </c>
      <c r="N42" s="7" t="str">
        <f t="shared" si="2"/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1115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7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8"/>
      <c r="P43" s="78"/>
      <c r="Q43" s="78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1109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7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8"/>
      <c r="P44" s="78"/>
      <c r="Q44" s="78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1107</v>
      </c>
      <c r="D45" s="45" t="s">
        <v>8</v>
      </c>
      <c r="E45" s="14" t="s">
        <v>70</v>
      </c>
      <c r="F45" s="7">
        <v>0</v>
      </c>
      <c r="G45" s="7">
        <v>0</v>
      </c>
      <c r="H45" s="7">
        <v>0</v>
      </c>
      <c r="I45" s="7">
        <v>0</v>
      </c>
      <c r="J45" s="7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1117</v>
      </c>
      <c r="D46" s="45" t="s">
        <v>71</v>
      </c>
      <c r="E46" s="14" t="s">
        <v>72</v>
      </c>
      <c r="F46" s="7">
        <v>1</v>
      </c>
      <c r="G46" s="7">
        <v>0</v>
      </c>
      <c r="H46" s="7">
        <v>0</v>
      </c>
      <c r="I46" s="7">
        <v>0</v>
      </c>
      <c r="J46" s="7">
        <f t="shared" si="0"/>
        <v>1</v>
      </c>
      <c r="K46" s="11">
        <v>2833</v>
      </c>
      <c r="L46" s="58" t="s">
        <v>1121</v>
      </c>
      <c r="M46" s="8">
        <f t="shared" si="1"/>
        <v>35.298270384751149</v>
      </c>
      <c r="N46" s="7" t="str">
        <f t="shared" si="2"/>
        <v>Baixa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1112</v>
      </c>
      <c r="D47" s="45" t="s">
        <v>26</v>
      </c>
      <c r="E47" s="14" t="s">
        <v>73</v>
      </c>
      <c r="F47" s="7">
        <v>15</v>
      </c>
      <c r="G47" s="7">
        <v>7</v>
      </c>
      <c r="H47" s="7">
        <v>4</v>
      </c>
      <c r="I47" s="7">
        <v>5</v>
      </c>
      <c r="J47" s="7">
        <f t="shared" si="0"/>
        <v>31</v>
      </c>
      <c r="K47" s="11">
        <v>9142</v>
      </c>
      <c r="L47" s="58" t="s">
        <v>1121</v>
      </c>
      <c r="M47" s="8">
        <f t="shared" si="1"/>
        <v>339.0942900896959</v>
      </c>
      <c r="N47" s="7" t="str">
        <f t="shared" si="2"/>
        <v>Alta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1111</v>
      </c>
      <c r="D48" s="45" t="s">
        <v>24</v>
      </c>
      <c r="E48" s="14" t="s">
        <v>74</v>
      </c>
      <c r="F48" s="7">
        <v>6</v>
      </c>
      <c r="G48" s="7">
        <v>22</v>
      </c>
      <c r="H48" s="7">
        <v>13</v>
      </c>
      <c r="I48" s="7">
        <v>3</v>
      </c>
      <c r="J48" s="7">
        <f t="shared" si="0"/>
        <v>44</v>
      </c>
      <c r="K48" s="11">
        <v>105083</v>
      </c>
      <c r="L48" s="58" t="s">
        <v>1124</v>
      </c>
      <c r="M48" s="8">
        <f t="shared" si="1"/>
        <v>41.871663351826655</v>
      </c>
      <c r="N48" s="7" t="str">
        <f t="shared" si="2"/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1114</v>
      </c>
      <c r="D49" s="45" t="s">
        <v>40</v>
      </c>
      <c r="E49" s="14" t="s">
        <v>75</v>
      </c>
      <c r="F49" s="7">
        <v>9</v>
      </c>
      <c r="G49" s="7">
        <v>5</v>
      </c>
      <c r="H49" s="7">
        <v>0</v>
      </c>
      <c r="I49" s="7">
        <v>6</v>
      </c>
      <c r="J49" s="7">
        <f t="shared" si="0"/>
        <v>20</v>
      </c>
      <c r="K49" s="11">
        <v>10657</v>
      </c>
      <c r="L49" s="58" t="s">
        <v>1121</v>
      </c>
      <c r="M49" s="8">
        <f t="shared" si="1"/>
        <v>187.67007600638078</v>
      </c>
      <c r="N49" s="7" t="str">
        <f t="shared" si="2"/>
        <v>Média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1112</v>
      </c>
      <c r="D50" s="45" t="s">
        <v>26</v>
      </c>
      <c r="E50" s="14" t="s">
        <v>76</v>
      </c>
      <c r="F50" s="7">
        <v>10</v>
      </c>
      <c r="G50" s="7">
        <v>10</v>
      </c>
      <c r="H50" s="7">
        <v>10</v>
      </c>
      <c r="I50" s="7">
        <v>5</v>
      </c>
      <c r="J50" s="7">
        <f t="shared" si="0"/>
        <v>35</v>
      </c>
      <c r="K50" s="11">
        <v>39793</v>
      </c>
      <c r="L50" s="58" t="s">
        <v>1122</v>
      </c>
      <c r="M50" s="8">
        <f t="shared" si="1"/>
        <v>87.955167994370868</v>
      </c>
      <c r="N50" s="7" t="str">
        <f t="shared" si="2"/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1114</v>
      </c>
      <c r="D51" s="45" t="s">
        <v>40</v>
      </c>
      <c r="E51" s="14" t="s">
        <v>77</v>
      </c>
      <c r="F51" s="7">
        <v>8</v>
      </c>
      <c r="G51" s="7">
        <v>8</v>
      </c>
      <c r="H51" s="7">
        <v>6</v>
      </c>
      <c r="I51" s="7">
        <v>2</v>
      </c>
      <c r="J51" s="7">
        <f t="shared" si="0"/>
        <v>24</v>
      </c>
      <c r="K51" s="11">
        <v>14955</v>
      </c>
      <c r="L51" s="58" t="s">
        <v>1121</v>
      </c>
      <c r="M51" s="8">
        <f t="shared" si="1"/>
        <v>160.48144433299899</v>
      </c>
      <c r="N51" s="7" t="str">
        <f t="shared" si="2"/>
        <v>Média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1115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7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O52" s="78"/>
      <c r="P52" s="78"/>
      <c r="Q52" s="78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7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O53" s="78"/>
      <c r="P53" s="78"/>
      <c r="Q53" s="78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1117</v>
      </c>
      <c r="D54" s="45" t="s">
        <v>80</v>
      </c>
      <c r="E54" s="14" t="s">
        <v>81</v>
      </c>
      <c r="F54" s="7">
        <v>4</v>
      </c>
      <c r="G54" s="7">
        <v>5</v>
      </c>
      <c r="H54" s="7">
        <v>6</v>
      </c>
      <c r="I54" s="7">
        <v>5</v>
      </c>
      <c r="J54" s="7">
        <f t="shared" si="0"/>
        <v>20</v>
      </c>
      <c r="K54" s="11">
        <v>17888</v>
      </c>
      <c r="L54" s="58" t="s">
        <v>1121</v>
      </c>
      <c r="M54" s="8">
        <f t="shared" si="1"/>
        <v>111.80679785330948</v>
      </c>
      <c r="N54" s="7" t="str">
        <f t="shared" si="2"/>
        <v>Média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1115</v>
      </c>
      <c r="D55" s="45" t="s">
        <v>38</v>
      </c>
      <c r="E55" s="14" t="s">
        <v>82</v>
      </c>
      <c r="F55" s="7">
        <v>14</v>
      </c>
      <c r="G55" s="7">
        <v>7</v>
      </c>
      <c r="H55" s="7">
        <v>9</v>
      </c>
      <c r="I55" s="7">
        <v>6</v>
      </c>
      <c r="J55" s="7">
        <f t="shared" si="0"/>
        <v>36</v>
      </c>
      <c r="K55" s="11">
        <v>14085</v>
      </c>
      <c r="L55" s="58" t="s">
        <v>1121</v>
      </c>
      <c r="M55" s="8">
        <f t="shared" si="1"/>
        <v>255.59105431309905</v>
      </c>
      <c r="N55" s="7" t="str">
        <f t="shared" si="2"/>
        <v>Média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1113</v>
      </c>
      <c r="D56" s="45" t="s">
        <v>28</v>
      </c>
      <c r="E56" s="14" t="s">
        <v>83</v>
      </c>
      <c r="F56" s="7">
        <v>0</v>
      </c>
      <c r="G56" s="7">
        <v>0</v>
      </c>
      <c r="H56" s="7">
        <v>1</v>
      </c>
      <c r="I56" s="7">
        <v>1</v>
      </c>
      <c r="J56" s="7">
        <f t="shared" si="0"/>
        <v>2</v>
      </c>
      <c r="K56" s="11">
        <v>13064</v>
      </c>
      <c r="L56" s="58" t="s">
        <v>1121</v>
      </c>
      <c r="M56" s="8">
        <f t="shared" si="1"/>
        <v>15.309246785058175</v>
      </c>
      <c r="N56" s="7" t="str">
        <f t="shared" si="2"/>
        <v>Baixa</v>
      </c>
      <c r="O56" s="78"/>
      <c r="P56" s="78"/>
      <c r="Q56" s="78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1108</v>
      </c>
      <c r="D57" s="45" t="s">
        <v>11</v>
      </c>
      <c r="E57" s="14" t="s">
        <v>84</v>
      </c>
      <c r="F57" s="7">
        <v>2</v>
      </c>
      <c r="G57" s="7">
        <v>0</v>
      </c>
      <c r="H57" s="7">
        <v>0</v>
      </c>
      <c r="I57" s="7">
        <v>1</v>
      </c>
      <c r="J57" s="7">
        <f t="shared" si="0"/>
        <v>3</v>
      </c>
      <c r="K57" s="11">
        <v>4888</v>
      </c>
      <c r="L57" s="58" t="s">
        <v>1121</v>
      </c>
      <c r="M57" s="8">
        <f t="shared" si="1"/>
        <v>61.374795417348608</v>
      </c>
      <c r="N57" s="7" t="str">
        <f t="shared" si="2"/>
        <v>Baixa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1114</v>
      </c>
      <c r="D58" s="45" t="s">
        <v>33</v>
      </c>
      <c r="E58" s="14" t="s">
        <v>85</v>
      </c>
      <c r="F58" s="7">
        <v>24</v>
      </c>
      <c r="G58" s="7">
        <v>16</v>
      </c>
      <c r="H58" s="7">
        <v>8</v>
      </c>
      <c r="I58" s="7">
        <v>12</v>
      </c>
      <c r="J58" s="7">
        <f t="shared" si="0"/>
        <v>60</v>
      </c>
      <c r="K58" s="11">
        <v>19094</v>
      </c>
      <c r="L58" s="58" t="s">
        <v>1121</v>
      </c>
      <c r="M58" s="8">
        <f t="shared" si="1"/>
        <v>314.23483816905832</v>
      </c>
      <c r="N58" s="7" t="str">
        <f t="shared" si="2"/>
        <v>Alta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1108</v>
      </c>
      <c r="D59" s="45" t="s">
        <v>11</v>
      </c>
      <c r="E59" s="14" t="s">
        <v>86</v>
      </c>
      <c r="F59" s="7">
        <v>0</v>
      </c>
      <c r="G59" s="7">
        <v>0</v>
      </c>
      <c r="H59" s="7">
        <v>0</v>
      </c>
      <c r="I59" s="7">
        <v>0</v>
      </c>
      <c r="J59" s="7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1112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1</v>
      </c>
      <c r="J60" s="7">
        <f t="shared" si="0"/>
        <v>1</v>
      </c>
      <c r="K60" s="11">
        <v>23757</v>
      </c>
      <c r="L60" s="58" t="s">
        <v>1121</v>
      </c>
      <c r="M60" s="8">
        <f t="shared" si="1"/>
        <v>4.2092856842193882</v>
      </c>
      <c r="N60" s="7" t="str">
        <f t="shared" si="2"/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1113</v>
      </c>
      <c r="D61" s="45" t="s">
        <v>30</v>
      </c>
      <c r="E61" s="14" t="s">
        <v>88</v>
      </c>
      <c r="F61" s="7">
        <v>0</v>
      </c>
      <c r="G61" s="7">
        <v>0</v>
      </c>
      <c r="H61" s="7">
        <v>0</v>
      </c>
      <c r="I61" s="7">
        <v>1</v>
      </c>
      <c r="J61" s="7">
        <f t="shared" si="0"/>
        <v>1</v>
      </c>
      <c r="K61" s="11">
        <v>4825</v>
      </c>
      <c r="L61" s="58" t="s">
        <v>1121</v>
      </c>
      <c r="M61" s="8">
        <f t="shared" si="1"/>
        <v>20.725388601036268</v>
      </c>
      <c r="N61" s="7" t="str">
        <f t="shared" si="2"/>
        <v>Baixa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1114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7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1108</v>
      </c>
      <c r="D63" s="45" t="s">
        <v>90</v>
      </c>
      <c r="E63" s="14" t="s">
        <v>91</v>
      </c>
      <c r="F63" s="7">
        <v>16</v>
      </c>
      <c r="G63" s="7">
        <v>10</v>
      </c>
      <c r="H63" s="7">
        <v>10</v>
      </c>
      <c r="I63" s="7">
        <v>5</v>
      </c>
      <c r="J63" s="7">
        <f t="shared" si="0"/>
        <v>41</v>
      </c>
      <c r="K63" s="11">
        <v>32319</v>
      </c>
      <c r="L63" s="58" t="s">
        <v>1122</v>
      </c>
      <c r="M63" s="8">
        <f t="shared" si="1"/>
        <v>126.86036077848944</v>
      </c>
      <c r="N63" s="7" t="str">
        <f t="shared" si="2"/>
        <v>Média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1115</v>
      </c>
      <c r="D64" s="45" t="s">
        <v>62</v>
      </c>
      <c r="E64" s="14" t="s">
        <v>92</v>
      </c>
      <c r="F64" s="7">
        <v>0</v>
      </c>
      <c r="G64" s="7">
        <v>1</v>
      </c>
      <c r="H64" s="7">
        <v>0</v>
      </c>
      <c r="I64" s="7">
        <v>0</v>
      </c>
      <c r="J64" s="7">
        <f t="shared" si="0"/>
        <v>1</v>
      </c>
      <c r="K64" s="11">
        <v>5443</v>
      </c>
      <c r="L64" s="58" t="s">
        <v>1121</v>
      </c>
      <c r="M64" s="8">
        <f t="shared" si="1"/>
        <v>18.372221201543269</v>
      </c>
      <c r="N64" s="7" t="str">
        <f t="shared" si="2"/>
        <v>Baixa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1116</v>
      </c>
      <c r="D65" s="45" t="s">
        <v>41</v>
      </c>
      <c r="E65" s="14" t="s">
        <v>41</v>
      </c>
      <c r="F65" s="7">
        <v>0</v>
      </c>
      <c r="G65" s="7">
        <v>0</v>
      </c>
      <c r="H65" s="7">
        <v>1</v>
      </c>
      <c r="I65" s="7">
        <v>0</v>
      </c>
      <c r="J65" s="7">
        <f t="shared" si="0"/>
        <v>1</v>
      </c>
      <c r="K65" s="11">
        <v>136392</v>
      </c>
      <c r="L65" s="58" t="s">
        <v>1124</v>
      </c>
      <c r="M65" s="8">
        <f t="shared" si="1"/>
        <v>0.73318083172033555</v>
      </c>
      <c r="N65" s="7" t="str">
        <f t="shared" si="2"/>
        <v>Baixa</v>
      </c>
      <c r="O65" s="78"/>
      <c r="P65" s="78"/>
      <c r="Q65" s="78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1109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7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1116</v>
      </c>
      <c r="D67" s="45" t="s">
        <v>94</v>
      </c>
      <c r="E67" s="14" t="s">
        <v>95</v>
      </c>
      <c r="F67" s="7">
        <v>4</v>
      </c>
      <c r="G67" s="7">
        <v>5</v>
      </c>
      <c r="H67" s="7">
        <v>9</v>
      </c>
      <c r="I67" s="7">
        <v>1</v>
      </c>
      <c r="J67" s="7">
        <f t="shared" si="0"/>
        <v>19</v>
      </c>
      <c r="K67" s="11">
        <v>20720</v>
      </c>
      <c r="L67" s="58" t="s">
        <v>1121</v>
      </c>
      <c r="M67" s="8">
        <f t="shared" si="1"/>
        <v>91.698841698841704</v>
      </c>
      <c r="N67" s="7" t="str">
        <f t="shared" si="2"/>
        <v>Baixa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1108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1</v>
      </c>
      <c r="J68" s="7">
        <f t="shared" si="0"/>
        <v>1</v>
      </c>
      <c r="K68" s="11">
        <v>10248</v>
      </c>
      <c r="L68" s="58" t="s">
        <v>1121</v>
      </c>
      <c r="M68" s="8">
        <f t="shared" si="1"/>
        <v>9.7580015612802491</v>
      </c>
      <c r="N68" s="7" t="str">
        <f t="shared" si="2"/>
        <v>Baixa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1115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7">
        <f t="shared" ref="J69:J132" si="3">SUM(F69:I69)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si="2"/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1108</v>
      </c>
      <c r="D70" s="45" t="s">
        <v>98</v>
      </c>
      <c r="E70" s="14" t="s">
        <v>98</v>
      </c>
      <c r="F70" s="7">
        <v>433</v>
      </c>
      <c r="G70" s="7">
        <v>392</v>
      </c>
      <c r="H70" s="7">
        <v>324</v>
      </c>
      <c r="I70" s="7">
        <v>215</v>
      </c>
      <c r="J70" s="7">
        <f t="shared" si="3"/>
        <v>1364</v>
      </c>
      <c r="K70" s="11">
        <v>2501576</v>
      </c>
      <c r="L70" s="58" t="s">
        <v>1125</v>
      </c>
      <c r="M70" s="8">
        <f t="shared" si="4"/>
        <v>54.525627044711015</v>
      </c>
      <c r="N70" s="7" t="str">
        <f t="shared" ref="N70:N133" si="5">IF(M70=0,"Silencioso",IF(AND(M70&gt;0,M70&lt;100),"Baixa",IF(AND(M70&gt;=100,M70&lt;300),"Média",IF(AND(M70&gt;=300,M70&lt;500),"Alta",IF(M70&gt;=500,"Muito Alta","Avaliar")))))</f>
        <v>Baixa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1110</v>
      </c>
      <c r="D71" s="45" t="s">
        <v>20</v>
      </c>
      <c r="E71" s="14" t="s">
        <v>99</v>
      </c>
      <c r="F71" s="7">
        <v>3</v>
      </c>
      <c r="G71" s="7">
        <v>2</v>
      </c>
      <c r="H71" s="7">
        <v>7</v>
      </c>
      <c r="I71" s="7">
        <v>4</v>
      </c>
      <c r="J71" s="7">
        <f t="shared" si="3"/>
        <v>16</v>
      </c>
      <c r="K71" s="11">
        <v>26396</v>
      </c>
      <c r="L71" s="58" t="s">
        <v>1122</v>
      </c>
      <c r="M71" s="8">
        <f t="shared" si="4"/>
        <v>60.615244734050613</v>
      </c>
      <c r="N71" s="7" t="str">
        <f t="shared" si="5"/>
        <v>Baixa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1108</v>
      </c>
      <c r="D72" s="45" t="s">
        <v>98</v>
      </c>
      <c r="E72" s="14" t="s">
        <v>100</v>
      </c>
      <c r="F72" s="7">
        <v>0</v>
      </c>
      <c r="G72" s="7">
        <v>0</v>
      </c>
      <c r="H72" s="7">
        <v>2</v>
      </c>
      <c r="I72" s="7">
        <v>0</v>
      </c>
      <c r="J72" s="7">
        <f t="shared" si="3"/>
        <v>2</v>
      </c>
      <c r="K72" s="11">
        <v>7710</v>
      </c>
      <c r="L72" s="58" t="s">
        <v>1121</v>
      </c>
      <c r="M72" s="8">
        <f t="shared" si="4"/>
        <v>25.940337224383917</v>
      </c>
      <c r="N72" s="7" t="str">
        <f t="shared" si="5"/>
        <v>Baixa</v>
      </c>
      <c r="O72" s="78"/>
      <c r="P72" s="78"/>
      <c r="Q72" s="78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6</v>
      </c>
      <c r="G73" s="7">
        <v>0</v>
      </c>
      <c r="H73" s="7">
        <v>1</v>
      </c>
      <c r="I73" s="7">
        <v>1</v>
      </c>
      <c r="J73" s="7">
        <f t="shared" si="3"/>
        <v>8</v>
      </c>
      <c r="K73" s="11">
        <v>11995</v>
      </c>
      <c r="L73" s="58" t="s">
        <v>1121</v>
      </c>
      <c r="M73" s="8">
        <f t="shared" si="4"/>
        <v>66.694456023343051</v>
      </c>
      <c r="N73" s="7" t="str">
        <f t="shared" si="5"/>
        <v>Baixa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1118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7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1113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7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O75" s="78"/>
      <c r="P75" s="78"/>
      <c r="Q75" s="78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1108</v>
      </c>
      <c r="D76" s="45" t="s">
        <v>98</v>
      </c>
      <c r="E76" s="14" t="s">
        <v>105</v>
      </c>
      <c r="F76" s="7">
        <v>22</v>
      </c>
      <c r="G76" s="7">
        <v>16</v>
      </c>
      <c r="H76" s="7">
        <v>7</v>
      </c>
      <c r="I76" s="7">
        <v>8</v>
      </c>
      <c r="J76" s="7">
        <f t="shared" si="3"/>
        <v>53</v>
      </c>
      <c r="K76" s="11">
        <v>432575</v>
      </c>
      <c r="L76" s="58" t="s">
        <v>1125</v>
      </c>
      <c r="M76" s="8">
        <f t="shared" si="4"/>
        <v>12.252210599318037</v>
      </c>
      <c r="N76" s="7" t="str">
        <f t="shared" si="5"/>
        <v>Baixa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1115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7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1115</v>
      </c>
      <c r="D78" s="45" t="s">
        <v>57</v>
      </c>
      <c r="E78" s="14" t="s">
        <v>107</v>
      </c>
      <c r="F78" s="7">
        <v>1</v>
      </c>
      <c r="G78" s="7">
        <v>0</v>
      </c>
      <c r="H78" s="7">
        <v>0</v>
      </c>
      <c r="I78" s="7">
        <v>0</v>
      </c>
      <c r="J78" s="7">
        <f t="shared" si="3"/>
        <v>1</v>
      </c>
      <c r="K78" s="11">
        <v>14431</v>
      </c>
      <c r="L78" s="58" t="s">
        <v>1121</v>
      </c>
      <c r="M78" s="8">
        <f t="shared" si="4"/>
        <v>6.9295267133254796</v>
      </c>
      <c r="N78" s="7" t="str">
        <f t="shared" si="5"/>
        <v>Baixa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1108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7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1114</v>
      </c>
      <c r="D80" s="45" t="s">
        <v>33</v>
      </c>
      <c r="E80" s="14" t="s">
        <v>109</v>
      </c>
      <c r="F80" s="7">
        <v>18</v>
      </c>
      <c r="G80" s="7">
        <v>20</v>
      </c>
      <c r="H80" s="7">
        <v>10</v>
      </c>
      <c r="I80" s="7">
        <v>18</v>
      </c>
      <c r="J80" s="7">
        <f t="shared" si="3"/>
        <v>66</v>
      </c>
      <c r="K80" s="11">
        <v>40031</v>
      </c>
      <c r="L80" s="58" t="s">
        <v>1122</v>
      </c>
      <c r="M80" s="8">
        <f t="shared" si="4"/>
        <v>164.87222402637957</v>
      </c>
      <c r="N80" s="7" t="str">
        <f t="shared" si="5"/>
        <v>Média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1115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7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O81" s="78"/>
      <c r="P81" s="78"/>
      <c r="Q81" s="78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1118</v>
      </c>
      <c r="D82" s="45" t="s">
        <v>102</v>
      </c>
      <c r="E82" s="14" t="s">
        <v>111</v>
      </c>
      <c r="F82" s="7">
        <v>6</v>
      </c>
      <c r="G82" s="7">
        <v>7</v>
      </c>
      <c r="H82" s="7">
        <v>3</v>
      </c>
      <c r="I82" s="7">
        <v>2</v>
      </c>
      <c r="J82" s="7">
        <f t="shared" si="3"/>
        <v>18</v>
      </c>
      <c r="K82" s="11">
        <v>49942</v>
      </c>
      <c r="L82" s="58" t="s">
        <v>1122</v>
      </c>
      <c r="M82" s="8">
        <f t="shared" si="4"/>
        <v>36.041808497857517</v>
      </c>
      <c r="N82" s="7" t="str">
        <f t="shared" si="5"/>
        <v>Baixa</v>
      </c>
      <c r="O82" s="78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1112</v>
      </c>
      <c r="D83" s="45" t="s">
        <v>26</v>
      </c>
      <c r="E83" s="14" t="s">
        <v>112</v>
      </c>
      <c r="F83" s="7">
        <v>33</v>
      </c>
      <c r="G83" s="7">
        <v>24</v>
      </c>
      <c r="H83" s="7">
        <v>19</v>
      </c>
      <c r="I83" s="7">
        <v>15</v>
      </c>
      <c r="J83" s="7">
        <f t="shared" si="3"/>
        <v>91</v>
      </c>
      <c r="K83" s="11">
        <v>50166</v>
      </c>
      <c r="L83" s="58" t="s">
        <v>1122</v>
      </c>
      <c r="M83" s="8">
        <f t="shared" si="4"/>
        <v>181.39775943866363</v>
      </c>
      <c r="N83" s="7" t="str">
        <f t="shared" si="5"/>
        <v>Média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1115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7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1114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7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O85" s="78"/>
      <c r="P85" s="78"/>
      <c r="Q85" s="78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1108</v>
      </c>
      <c r="D86" s="45" t="s">
        <v>90</v>
      </c>
      <c r="E86" s="14" t="s">
        <v>115</v>
      </c>
      <c r="F86" s="7">
        <v>2</v>
      </c>
      <c r="G86" s="7">
        <v>0</v>
      </c>
      <c r="H86" s="7">
        <v>0</v>
      </c>
      <c r="I86" s="7">
        <v>0</v>
      </c>
      <c r="J86" s="7">
        <f t="shared" si="3"/>
        <v>2</v>
      </c>
      <c r="K86" s="11">
        <v>6031</v>
      </c>
      <c r="L86" s="58" t="s">
        <v>1121</v>
      </c>
      <c r="M86" s="8">
        <f t="shared" si="4"/>
        <v>33.161996352180402</v>
      </c>
      <c r="N86" s="7" t="str">
        <f t="shared" si="5"/>
        <v>Baixa</v>
      </c>
      <c r="O86" s="78"/>
      <c r="P86" s="78"/>
      <c r="Q86" s="78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1110</v>
      </c>
      <c r="D87" s="45" t="s">
        <v>20</v>
      </c>
      <c r="E87" s="14" t="s">
        <v>116</v>
      </c>
      <c r="F87" s="7">
        <v>13</v>
      </c>
      <c r="G87" s="7">
        <v>13</v>
      </c>
      <c r="H87" s="7">
        <v>8</v>
      </c>
      <c r="I87" s="7">
        <v>2</v>
      </c>
      <c r="J87" s="7">
        <f t="shared" si="3"/>
        <v>36</v>
      </c>
      <c r="K87" s="11">
        <v>15010</v>
      </c>
      <c r="L87" s="58" t="s">
        <v>1121</v>
      </c>
      <c r="M87" s="8">
        <f t="shared" si="4"/>
        <v>239.84010659560295</v>
      </c>
      <c r="N87" s="7" t="str">
        <f t="shared" si="5"/>
        <v>Média</v>
      </c>
      <c r="O87" s="78"/>
      <c r="P87" s="78"/>
      <c r="Q87" s="78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1114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7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1112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7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O89" s="78"/>
      <c r="P89" s="78"/>
      <c r="Q89" s="78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1108</v>
      </c>
      <c r="D90" s="45" t="s">
        <v>98</v>
      </c>
      <c r="E90" s="14" t="s">
        <v>119</v>
      </c>
      <c r="F90" s="7">
        <v>0</v>
      </c>
      <c r="G90" s="7">
        <v>0</v>
      </c>
      <c r="H90" s="7">
        <v>1</v>
      </c>
      <c r="I90" s="7">
        <v>1</v>
      </c>
      <c r="J90" s="7">
        <f t="shared" si="3"/>
        <v>2</v>
      </c>
      <c r="K90" s="11">
        <v>6876</v>
      </c>
      <c r="L90" s="58" t="s">
        <v>1121</v>
      </c>
      <c r="M90" s="8">
        <f t="shared" si="4"/>
        <v>29.086678301337987</v>
      </c>
      <c r="N90" s="7" t="str">
        <f t="shared" si="5"/>
        <v>Baixa</v>
      </c>
      <c r="O90" s="78"/>
      <c r="P90" s="78"/>
      <c r="Q90" s="78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1117</v>
      </c>
      <c r="D91" s="45" t="s">
        <v>80</v>
      </c>
      <c r="E91" s="14" t="s">
        <v>120</v>
      </c>
      <c r="F91" s="7">
        <v>2</v>
      </c>
      <c r="G91" s="7">
        <v>0</v>
      </c>
      <c r="H91" s="7">
        <v>1</v>
      </c>
      <c r="I91" s="7">
        <v>0</v>
      </c>
      <c r="J91" s="7">
        <f t="shared" si="3"/>
        <v>3</v>
      </c>
      <c r="K91" s="11">
        <v>5544</v>
      </c>
      <c r="L91" s="58" t="s">
        <v>1121</v>
      </c>
      <c r="M91" s="8">
        <f t="shared" si="4"/>
        <v>54.112554112554115</v>
      </c>
      <c r="N91" s="7" t="str">
        <f t="shared" si="5"/>
        <v>Baixa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1118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7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1114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7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O93" s="78"/>
      <c r="P93" s="78"/>
      <c r="Q93" s="78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1114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7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1118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7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1115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7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1117</v>
      </c>
      <c r="D97" s="45" t="s">
        <v>71</v>
      </c>
      <c r="E97" s="14" t="s">
        <v>127</v>
      </c>
      <c r="F97" s="7">
        <v>1</v>
      </c>
      <c r="G97" s="7">
        <v>0</v>
      </c>
      <c r="H97" s="7">
        <v>0</v>
      </c>
      <c r="I97" s="7">
        <v>0</v>
      </c>
      <c r="J97" s="7">
        <f t="shared" si="3"/>
        <v>1</v>
      </c>
      <c r="K97" s="11">
        <v>16321</v>
      </c>
      <c r="L97" s="58" t="s">
        <v>1121</v>
      </c>
      <c r="M97" s="8">
        <f t="shared" si="4"/>
        <v>6.1270755468414935</v>
      </c>
      <c r="N97" s="7" t="str">
        <f t="shared" si="5"/>
        <v>Baixa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1118</v>
      </c>
      <c r="D98" s="45" t="s">
        <v>121</v>
      </c>
      <c r="E98" s="14" t="s">
        <v>128</v>
      </c>
      <c r="F98" s="7">
        <v>1</v>
      </c>
      <c r="G98" s="7">
        <v>0</v>
      </c>
      <c r="H98" s="7">
        <v>0</v>
      </c>
      <c r="I98" s="7">
        <v>0</v>
      </c>
      <c r="J98" s="7">
        <f t="shared" si="3"/>
        <v>1</v>
      </c>
      <c r="K98" s="11">
        <v>32288</v>
      </c>
      <c r="L98" s="58" t="s">
        <v>1122</v>
      </c>
      <c r="M98" s="8">
        <f t="shared" si="4"/>
        <v>3.0971258671952429</v>
      </c>
      <c r="N98" s="7" t="str">
        <f t="shared" si="5"/>
        <v>Baixa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1114</v>
      </c>
      <c r="D99" s="45" t="s">
        <v>36</v>
      </c>
      <c r="E99" s="14" t="s">
        <v>856</v>
      </c>
      <c r="F99" s="7">
        <v>2</v>
      </c>
      <c r="G99" s="7">
        <v>0</v>
      </c>
      <c r="H99" s="7">
        <v>0</v>
      </c>
      <c r="I99" s="7">
        <v>0</v>
      </c>
      <c r="J99" s="7">
        <f t="shared" si="3"/>
        <v>2</v>
      </c>
      <c r="K99" s="11">
        <v>14508</v>
      </c>
      <c r="L99" s="58" t="s">
        <v>1121</v>
      </c>
      <c r="M99" s="8">
        <f t="shared" si="4"/>
        <v>13.785497656465399</v>
      </c>
      <c r="N99" s="7" t="str">
        <f t="shared" si="5"/>
        <v>Baixa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1110</v>
      </c>
      <c r="D100" s="45" t="s">
        <v>20</v>
      </c>
      <c r="E100" s="14" t="s">
        <v>129</v>
      </c>
      <c r="F100" s="7">
        <v>1</v>
      </c>
      <c r="G100" s="7">
        <v>1</v>
      </c>
      <c r="H100" s="7">
        <v>3</v>
      </c>
      <c r="I100" s="7">
        <v>2</v>
      </c>
      <c r="J100" s="7">
        <f t="shared" si="3"/>
        <v>7</v>
      </c>
      <c r="K100" s="11">
        <v>4835</v>
      </c>
      <c r="L100" s="58" t="s">
        <v>1121</v>
      </c>
      <c r="M100" s="8">
        <f t="shared" si="4"/>
        <v>144.77766287487074</v>
      </c>
      <c r="N100" s="7" t="str">
        <f t="shared" si="5"/>
        <v>Média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1108</v>
      </c>
      <c r="D101" s="45" t="s">
        <v>98</v>
      </c>
      <c r="E101" s="14" t="s">
        <v>130</v>
      </c>
      <c r="F101" s="7">
        <v>2</v>
      </c>
      <c r="G101" s="7">
        <v>4</v>
      </c>
      <c r="H101" s="7">
        <v>2</v>
      </c>
      <c r="I101" s="7">
        <v>3</v>
      </c>
      <c r="J101" s="7">
        <f t="shared" si="3"/>
        <v>11</v>
      </c>
      <c r="K101" s="11">
        <v>39520</v>
      </c>
      <c r="L101" s="58" t="s">
        <v>1122</v>
      </c>
      <c r="M101" s="8">
        <f t="shared" si="4"/>
        <v>27.834008097165992</v>
      </c>
      <c r="N101" s="7" t="str">
        <f t="shared" si="5"/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1114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7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1108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7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1110</v>
      </c>
      <c r="D104" s="45" t="s">
        <v>20</v>
      </c>
      <c r="E104" s="14" t="s">
        <v>133</v>
      </c>
      <c r="F104" s="7">
        <v>6</v>
      </c>
      <c r="G104" s="7">
        <v>4</v>
      </c>
      <c r="H104" s="7">
        <v>6</v>
      </c>
      <c r="I104" s="7">
        <v>0</v>
      </c>
      <c r="J104" s="7">
        <f t="shared" si="3"/>
        <v>16</v>
      </c>
      <c r="K104" s="11">
        <v>4074</v>
      </c>
      <c r="L104" s="58" t="s">
        <v>1121</v>
      </c>
      <c r="M104" s="8">
        <f t="shared" si="4"/>
        <v>392.73441335297002</v>
      </c>
      <c r="N104" s="7" t="str">
        <f t="shared" si="5"/>
        <v>Alta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1117</v>
      </c>
      <c r="D105" s="45" t="s">
        <v>80</v>
      </c>
      <c r="E105" s="14" t="s">
        <v>134</v>
      </c>
      <c r="F105" s="7">
        <v>12</v>
      </c>
      <c r="G105" s="7">
        <v>2</v>
      </c>
      <c r="H105" s="7">
        <v>5</v>
      </c>
      <c r="I105" s="7">
        <v>5</v>
      </c>
      <c r="J105" s="7">
        <f t="shared" si="3"/>
        <v>24</v>
      </c>
      <c r="K105" s="11">
        <v>24663</v>
      </c>
      <c r="L105" s="58" t="s">
        <v>1121</v>
      </c>
      <c r="M105" s="8">
        <f t="shared" si="4"/>
        <v>97.311762559299353</v>
      </c>
      <c r="N105" s="7" t="str">
        <f t="shared" si="5"/>
        <v>Baixa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1118</v>
      </c>
      <c r="D106" s="45" t="s">
        <v>135</v>
      </c>
      <c r="E106" s="14" t="s">
        <v>136</v>
      </c>
      <c r="F106" s="7">
        <v>1</v>
      </c>
      <c r="G106" s="7">
        <v>0</v>
      </c>
      <c r="H106" s="7">
        <v>0</v>
      </c>
      <c r="I106" s="7">
        <v>0</v>
      </c>
      <c r="J106" s="7">
        <f t="shared" si="3"/>
        <v>1</v>
      </c>
      <c r="K106" s="11">
        <v>27988</v>
      </c>
      <c r="L106" s="58" t="s">
        <v>1122</v>
      </c>
      <c r="M106" s="8">
        <f t="shared" si="4"/>
        <v>3.5729598399313991</v>
      </c>
      <c r="N106" s="7" t="str">
        <f t="shared" si="5"/>
        <v>Baixa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1117</v>
      </c>
      <c r="D107" s="45" t="s">
        <v>80</v>
      </c>
      <c r="E107" s="14" t="s">
        <v>137</v>
      </c>
      <c r="F107" s="7">
        <v>8</v>
      </c>
      <c r="G107" s="7">
        <v>3</v>
      </c>
      <c r="H107" s="7">
        <v>1</v>
      </c>
      <c r="I107" s="7">
        <v>0</v>
      </c>
      <c r="J107" s="7">
        <f t="shared" si="3"/>
        <v>12</v>
      </c>
      <c r="K107" s="11">
        <v>6909</v>
      </c>
      <c r="L107" s="58" t="s">
        <v>1121</v>
      </c>
      <c r="M107" s="8">
        <f t="shared" si="4"/>
        <v>173.68649587494573</v>
      </c>
      <c r="N107" s="7" t="str">
        <f t="shared" si="5"/>
        <v>Média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1114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7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1108</v>
      </c>
      <c r="D109" s="45" t="s">
        <v>11</v>
      </c>
      <c r="E109" s="14" t="s">
        <v>139</v>
      </c>
      <c r="F109" s="7">
        <v>1</v>
      </c>
      <c r="G109" s="7">
        <v>0</v>
      </c>
      <c r="H109" s="7">
        <v>0</v>
      </c>
      <c r="I109" s="7">
        <v>0</v>
      </c>
      <c r="J109" s="7">
        <f t="shared" si="3"/>
        <v>1</v>
      </c>
      <c r="K109" s="11">
        <v>3616</v>
      </c>
      <c r="L109" s="58" t="s">
        <v>1121</v>
      </c>
      <c r="M109" s="8">
        <f t="shared" si="4"/>
        <v>27.654867256637168</v>
      </c>
      <c r="N109" s="7" t="str">
        <f t="shared" si="5"/>
        <v>Baixa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1114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7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1113</v>
      </c>
      <c r="D111" s="45" t="s">
        <v>30</v>
      </c>
      <c r="E111" s="14" t="s">
        <v>141</v>
      </c>
      <c r="F111" s="7">
        <v>0</v>
      </c>
      <c r="G111" s="7">
        <v>2</v>
      </c>
      <c r="H111" s="7">
        <v>2</v>
      </c>
      <c r="I111" s="7">
        <v>1</v>
      </c>
      <c r="J111" s="7">
        <f t="shared" si="3"/>
        <v>5</v>
      </c>
      <c r="K111" s="11">
        <v>9382</v>
      </c>
      <c r="L111" s="58" t="s">
        <v>1121</v>
      </c>
      <c r="M111" s="8">
        <f t="shared" si="4"/>
        <v>53.293540822852272</v>
      </c>
      <c r="N111" s="7" t="str">
        <f t="shared" si="5"/>
        <v>Baixa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1107</v>
      </c>
      <c r="D112" s="45" t="s">
        <v>142</v>
      </c>
      <c r="E112" s="14" t="s">
        <v>143</v>
      </c>
      <c r="F112" s="7">
        <v>1</v>
      </c>
      <c r="G112" s="7">
        <v>0</v>
      </c>
      <c r="H112" s="7">
        <v>0</v>
      </c>
      <c r="I112" s="7">
        <v>0</v>
      </c>
      <c r="J112" s="7">
        <f t="shared" si="3"/>
        <v>1</v>
      </c>
      <c r="K112" s="11">
        <v>2677</v>
      </c>
      <c r="L112" s="58" t="s">
        <v>1121</v>
      </c>
      <c r="M112" s="8">
        <f t="shared" si="4"/>
        <v>37.355248412401941</v>
      </c>
      <c r="N112" s="7" t="str">
        <f t="shared" si="5"/>
        <v>Baixa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1108</v>
      </c>
      <c r="D113" s="45" t="s">
        <v>11</v>
      </c>
      <c r="E113" s="14" t="s">
        <v>144</v>
      </c>
      <c r="F113" s="7">
        <v>5</v>
      </c>
      <c r="G113" s="7">
        <v>5</v>
      </c>
      <c r="H113" s="7">
        <v>4</v>
      </c>
      <c r="I113" s="7">
        <v>3</v>
      </c>
      <c r="J113" s="7">
        <f t="shared" si="3"/>
        <v>17</v>
      </c>
      <c r="K113" s="11">
        <v>11495</v>
      </c>
      <c r="L113" s="58" t="s">
        <v>1121</v>
      </c>
      <c r="M113" s="8">
        <f t="shared" si="4"/>
        <v>147.89038712483688</v>
      </c>
      <c r="N113" s="7" t="str">
        <f t="shared" si="5"/>
        <v>Média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1108</v>
      </c>
      <c r="D114" s="45" t="s">
        <v>98</v>
      </c>
      <c r="E114" s="14" t="s">
        <v>145</v>
      </c>
      <c r="F114" s="7">
        <v>30</v>
      </c>
      <c r="G114" s="7">
        <v>22</v>
      </c>
      <c r="H114" s="7">
        <v>9</v>
      </c>
      <c r="I114" s="7">
        <v>14</v>
      </c>
      <c r="J114" s="7">
        <f t="shared" si="3"/>
        <v>75</v>
      </c>
      <c r="K114" s="11">
        <v>44377</v>
      </c>
      <c r="L114" s="58" t="s">
        <v>1122</v>
      </c>
      <c r="M114" s="8">
        <f t="shared" si="4"/>
        <v>169.00646731414923</v>
      </c>
      <c r="N114" s="7" t="str">
        <f t="shared" si="5"/>
        <v>Média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1115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7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1109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7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1114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7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1112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7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O118" s="78"/>
      <c r="P118" s="78"/>
      <c r="Q118" s="78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1114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7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O119" s="78"/>
      <c r="P119" s="78"/>
      <c r="Q119" s="78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1114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7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O120" s="78"/>
      <c r="P120" s="78"/>
      <c r="Q120" s="78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1114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7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1113</v>
      </c>
      <c r="D122" s="45" t="s">
        <v>28</v>
      </c>
      <c r="E122" s="14" t="s">
        <v>153</v>
      </c>
      <c r="F122" s="7">
        <v>1</v>
      </c>
      <c r="G122" s="7">
        <v>0</v>
      </c>
      <c r="H122" s="7">
        <v>0</v>
      </c>
      <c r="I122" s="7">
        <v>1</v>
      </c>
      <c r="J122" s="7">
        <f t="shared" si="3"/>
        <v>2</v>
      </c>
      <c r="K122" s="11">
        <v>3711</v>
      </c>
      <c r="L122" s="58" t="s">
        <v>1121</v>
      </c>
      <c r="M122" s="8">
        <f t="shared" si="4"/>
        <v>53.893829156561573</v>
      </c>
      <c r="N122" s="7" t="str">
        <f t="shared" si="5"/>
        <v>Baixa</v>
      </c>
      <c r="O122" s="78"/>
      <c r="P122" s="78"/>
      <c r="Q122" s="78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1114</v>
      </c>
      <c r="D123" s="45" t="s">
        <v>33</v>
      </c>
      <c r="E123" s="14" t="s">
        <v>154</v>
      </c>
      <c r="F123" s="7">
        <v>1</v>
      </c>
      <c r="G123" s="7">
        <v>2</v>
      </c>
      <c r="H123" s="7">
        <v>0</v>
      </c>
      <c r="I123" s="7">
        <v>2</v>
      </c>
      <c r="J123" s="7">
        <f t="shared" si="3"/>
        <v>5</v>
      </c>
      <c r="K123" s="11">
        <v>16565</v>
      </c>
      <c r="L123" s="58" t="s">
        <v>1121</v>
      </c>
      <c r="M123" s="8">
        <f t="shared" si="4"/>
        <v>30.184123151222455</v>
      </c>
      <c r="N123" s="7" t="str">
        <f t="shared" si="5"/>
        <v>Baixa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1114</v>
      </c>
      <c r="D124" s="45" t="s">
        <v>40</v>
      </c>
      <c r="E124" s="14" t="s">
        <v>155</v>
      </c>
      <c r="F124" s="7">
        <v>1</v>
      </c>
      <c r="G124" s="7">
        <v>0</v>
      </c>
      <c r="H124" s="7">
        <v>0</v>
      </c>
      <c r="I124" s="7">
        <v>0</v>
      </c>
      <c r="J124" s="7">
        <f t="shared" si="3"/>
        <v>1</v>
      </c>
      <c r="K124" s="11">
        <v>21056</v>
      </c>
      <c r="L124" s="58" t="s">
        <v>1121</v>
      </c>
      <c r="M124" s="8">
        <f t="shared" si="4"/>
        <v>4.7492401215805469</v>
      </c>
      <c r="N124" s="7" t="str">
        <f t="shared" si="5"/>
        <v>Baixa</v>
      </c>
      <c r="O124" s="78"/>
      <c r="P124" s="78"/>
      <c r="Q124" s="78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1107</v>
      </c>
      <c r="D125" s="45" t="s">
        <v>142</v>
      </c>
      <c r="E125" s="14" t="s">
        <v>156</v>
      </c>
      <c r="F125" s="7">
        <v>1</v>
      </c>
      <c r="G125" s="7">
        <v>0</v>
      </c>
      <c r="H125" s="7">
        <v>2</v>
      </c>
      <c r="I125" s="7">
        <v>2</v>
      </c>
      <c r="J125" s="7">
        <f t="shared" si="3"/>
        <v>5</v>
      </c>
      <c r="K125" s="11">
        <v>19738</v>
      </c>
      <c r="L125" s="58" t="s">
        <v>1121</v>
      </c>
      <c r="M125" s="8">
        <f t="shared" si="4"/>
        <v>25.331847198297698</v>
      </c>
      <c r="N125" s="7" t="str">
        <f t="shared" si="5"/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1118</v>
      </c>
      <c r="D126" s="45" t="s">
        <v>121</v>
      </c>
      <c r="E126" s="14" t="s">
        <v>157</v>
      </c>
      <c r="F126" s="7">
        <v>1</v>
      </c>
      <c r="G126" s="7">
        <v>1</v>
      </c>
      <c r="H126" s="7">
        <v>1</v>
      </c>
      <c r="I126" s="7">
        <v>0</v>
      </c>
      <c r="J126" s="7">
        <f t="shared" si="3"/>
        <v>3</v>
      </c>
      <c r="K126" s="11">
        <v>3810</v>
      </c>
      <c r="L126" s="58" t="s">
        <v>1121</v>
      </c>
      <c r="M126" s="8">
        <f t="shared" si="4"/>
        <v>78.740157480314963</v>
      </c>
      <c r="N126" s="7" t="str">
        <f t="shared" si="5"/>
        <v>Baixa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1112</v>
      </c>
      <c r="D127" s="45" t="s">
        <v>26</v>
      </c>
      <c r="E127" s="14" t="s">
        <v>158</v>
      </c>
      <c r="F127" s="7">
        <v>35</v>
      </c>
      <c r="G127" s="7">
        <v>18</v>
      </c>
      <c r="H127" s="7">
        <v>19</v>
      </c>
      <c r="I127" s="7">
        <v>7</v>
      </c>
      <c r="J127" s="7">
        <f t="shared" si="3"/>
        <v>79</v>
      </c>
      <c r="K127" s="11">
        <v>53866</v>
      </c>
      <c r="L127" s="58" t="s">
        <v>1122</v>
      </c>
      <c r="M127" s="8">
        <f t="shared" si="4"/>
        <v>146.66023094345226</v>
      </c>
      <c r="N127" s="7" t="str">
        <f t="shared" si="5"/>
        <v>Média</v>
      </c>
      <c r="O127" s="10"/>
      <c r="P127" s="10"/>
      <c r="Q127" s="10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1114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7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1111</v>
      </c>
      <c r="D129" s="45" t="s">
        <v>24</v>
      </c>
      <c r="E129" s="14" t="s">
        <v>160</v>
      </c>
      <c r="F129" s="7">
        <v>10</v>
      </c>
      <c r="G129" s="7">
        <v>6</v>
      </c>
      <c r="H129" s="7">
        <v>2</v>
      </c>
      <c r="I129" s="7">
        <v>0</v>
      </c>
      <c r="J129" s="7">
        <f t="shared" si="3"/>
        <v>18</v>
      </c>
      <c r="K129" s="11">
        <v>8029</v>
      </c>
      <c r="L129" s="58" t="s">
        <v>1121</v>
      </c>
      <c r="M129" s="8">
        <f t="shared" si="4"/>
        <v>224.18732096151453</v>
      </c>
      <c r="N129" s="7" t="str">
        <f t="shared" si="5"/>
        <v>Média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1111</v>
      </c>
      <c r="D130" s="45" t="s">
        <v>24</v>
      </c>
      <c r="E130" s="14" t="s">
        <v>161</v>
      </c>
      <c r="F130" s="7">
        <v>2</v>
      </c>
      <c r="G130" s="7">
        <v>0</v>
      </c>
      <c r="H130" s="7">
        <v>1</v>
      </c>
      <c r="I130" s="7">
        <v>0</v>
      </c>
      <c r="J130" s="7">
        <f t="shared" si="3"/>
        <v>3</v>
      </c>
      <c r="K130" s="11">
        <v>15356</v>
      </c>
      <c r="L130" s="58" t="s">
        <v>1121</v>
      </c>
      <c r="M130" s="8">
        <f t="shared" si="4"/>
        <v>19.536337587913518</v>
      </c>
      <c r="N130" s="7" t="str">
        <f t="shared" si="5"/>
        <v>Baixa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1114</v>
      </c>
      <c r="D131" s="45" t="s">
        <v>40</v>
      </c>
      <c r="E131" s="14" t="s">
        <v>162</v>
      </c>
      <c r="F131" s="7">
        <v>3</v>
      </c>
      <c r="G131" s="7">
        <v>0</v>
      </c>
      <c r="H131" s="7">
        <v>0</v>
      </c>
      <c r="I131" s="7">
        <v>2</v>
      </c>
      <c r="J131" s="7">
        <f t="shared" si="3"/>
        <v>5</v>
      </c>
      <c r="K131" s="11">
        <v>28703</v>
      </c>
      <c r="L131" s="58" t="s">
        <v>1122</v>
      </c>
      <c r="M131" s="8">
        <f t="shared" si="4"/>
        <v>17.419781904330559</v>
      </c>
      <c r="N131" s="7" t="str">
        <f t="shared" si="5"/>
        <v>Baixa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1112</v>
      </c>
      <c r="D132" s="45" t="s">
        <v>26</v>
      </c>
      <c r="E132" s="14" t="s">
        <v>163</v>
      </c>
      <c r="F132" s="7">
        <v>1</v>
      </c>
      <c r="G132" s="7">
        <v>1</v>
      </c>
      <c r="H132" s="7">
        <v>2</v>
      </c>
      <c r="I132" s="7">
        <v>0</v>
      </c>
      <c r="J132" s="7">
        <f t="shared" si="3"/>
        <v>4</v>
      </c>
      <c r="K132" s="11">
        <v>5612</v>
      </c>
      <c r="L132" s="58" t="s">
        <v>1121</v>
      </c>
      <c r="M132" s="8">
        <f t="shared" si="4"/>
        <v>71.275837491090527</v>
      </c>
      <c r="N132" s="7" t="str">
        <f t="shared" si="5"/>
        <v>Baixa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1109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7">
        <f t="shared" ref="J133:J196" si="6">SUM(F133:I133)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si="5"/>
        <v>Silencioso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1107</v>
      </c>
      <c r="D134" s="45" t="s">
        <v>142</v>
      </c>
      <c r="E134" s="14" t="s">
        <v>165</v>
      </c>
      <c r="F134" s="7">
        <v>0</v>
      </c>
      <c r="G134" s="7">
        <v>3</v>
      </c>
      <c r="H134" s="7">
        <v>3</v>
      </c>
      <c r="I134" s="7">
        <v>3</v>
      </c>
      <c r="J134" s="7">
        <f t="shared" si="6"/>
        <v>9</v>
      </c>
      <c r="K134" s="11">
        <v>12025</v>
      </c>
      <c r="L134" s="58" t="s">
        <v>1121</v>
      </c>
      <c r="M134" s="8">
        <f t="shared" si="7"/>
        <v>74.844074844074839</v>
      </c>
      <c r="N134" s="7" t="str">
        <f t="shared" ref="N134:N197" si="8">IF(M134=0,"Silencioso",IF(AND(M134&gt;0,M134&lt;100),"Baixa",IF(AND(M134&gt;=100,M134&lt;300),"Média",IF(AND(M134&gt;=300,M134&lt;500),"Alta",IF(M134&gt;=500,"Muito Alta","Avaliar")))))</f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1112</v>
      </c>
      <c r="D135" s="45" t="s">
        <v>26</v>
      </c>
      <c r="E135" s="14" t="s">
        <v>166</v>
      </c>
      <c r="F135" s="7">
        <v>7</v>
      </c>
      <c r="G135" s="7">
        <v>8</v>
      </c>
      <c r="H135" s="7">
        <v>5</v>
      </c>
      <c r="I135" s="7">
        <v>1</v>
      </c>
      <c r="J135" s="7">
        <f t="shared" si="6"/>
        <v>21</v>
      </c>
      <c r="K135" s="11">
        <v>14883</v>
      </c>
      <c r="L135" s="58" t="s">
        <v>1121</v>
      </c>
      <c r="M135" s="8">
        <f t="shared" si="7"/>
        <v>141.10058455956462</v>
      </c>
      <c r="N135" s="7" t="str">
        <f t="shared" si="8"/>
        <v>Média</v>
      </c>
      <c r="O135" s="74"/>
      <c r="P135" s="78"/>
      <c r="Q135" s="78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1110</v>
      </c>
      <c r="D136" s="45" t="s">
        <v>22</v>
      </c>
      <c r="E136" s="14" t="s">
        <v>167</v>
      </c>
      <c r="F136" s="7">
        <v>1</v>
      </c>
      <c r="G136" s="7">
        <v>1</v>
      </c>
      <c r="H136" s="7">
        <v>2</v>
      </c>
      <c r="I136" s="7">
        <v>5</v>
      </c>
      <c r="J136" s="7">
        <f t="shared" si="6"/>
        <v>9</v>
      </c>
      <c r="K136" s="11">
        <v>4498</v>
      </c>
      <c r="L136" s="58" t="s">
        <v>1121</v>
      </c>
      <c r="M136" s="8">
        <f t="shared" si="7"/>
        <v>200.08892841262787</v>
      </c>
      <c r="N136" s="7" t="str">
        <f t="shared" si="8"/>
        <v>Média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1115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7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1116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7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1</v>
      </c>
      <c r="I139" s="7">
        <v>1</v>
      </c>
      <c r="J139" s="7">
        <f t="shared" si="6"/>
        <v>2</v>
      </c>
      <c r="K139" s="11">
        <v>37856</v>
      </c>
      <c r="L139" s="58" t="s">
        <v>1122</v>
      </c>
      <c r="M139" s="8">
        <f t="shared" si="7"/>
        <v>5.283178360101437</v>
      </c>
      <c r="N139" s="7" t="str">
        <f t="shared" si="8"/>
        <v>Baixa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1114</v>
      </c>
      <c r="D140" s="45" t="s">
        <v>45</v>
      </c>
      <c r="E140" s="14" t="s">
        <v>171</v>
      </c>
      <c r="F140" s="7">
        <v>1</v>
      </c>
      <c r="G140" s="7">
        <v>0</v>
      </c>
      <c r="H140" s="7">
        <v>0</v>
      </c>
      <c r="I140" s="7">
        <v>0</v>
      </c>
      <c r="J140" s="7">
        <f t="shared" si="6"/>
        <v>1</v>
      </c>
      <c r="K140" s="11">
        <v>6952</v>
      </c>
      <c r="L140" s="58" t="s">
        <v>1121</v>
      </c>
      <c r="M140" s="8">
        <f t="shared" si="7"/>
        <v>14.384349827387801</v>
      </c>
      <c r="N140" s="7" t="str">
        <f t="shared" si="8"/>
        <v>Baixa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1108</v>
      </c>
      <c r="D141" s="45" t="s">
        <v>11</v>
      </c>
      <c r="E141" s="14" t="s">
        <v>172</v>
      </c>
      <c r="F141" s="7">
        <v>11</v>
      </c>
      <c r="G141" s="7">
        <v>9</v>
      </c>
      <c r="H141" s="7">
        <v>7</v>
      </c>
      <c r="I141" s="7">
        <v>8</v>
      </c>
      <c r="J141" s="7">
        <f t="shared" si="6"/>
        <v>35</v>
      </c>
      <c r="K141" s="11">
        <v>9679</v>
      </c>
      <c r="L141" s="58" t="s">
        <v>1121</v>
      </c>
      <c r="M141" s="8">
        <f t="shared" si="7"/>
        <v>361.60760409133178</v>
      </c>
      <c r="N141" s="7" t="str">
        <f t="shared" si="8"/>
        <v>Alta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1107</v>
      </c>
      <c r="D142" s="45" t="s">
        <v>142</v>
      </c>
      <c r="E142" s="14" t="s">
        <v>173</v>
      </c>
      <c r="F142" s="7">
        <v>2</v>
      </c>
      <c r="G142" s="7">
        <v>0</v>
      </c>
      <c r="H142" s="7">
        <v>3</v>
      </c>
      <c r="I142" s="7">
        <v>3</v>
      </c>
      <c r="J142" s="7">
        <f t="shared" si="6"/>
        <v>8</v>
      </c>
      <c r="K142" s="11">
        <v>16109</v>
      </c>
      <c r="L142" s="58" t="s">
        <v>1121</v>
      </c>
      <c r="M142" s="8">
        <f t="shared" si="7"/>
        <v>49.661679806319448</v>
      </c>
      <c r="N142" s="7" t="str">
        <f t="shared" si="8"/>
        <v>Baixa</v>
      </c>
      <c r="O142" s="78"/>
      <c r="P142" s="78"/>
      <c r="Q142" s="78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1110</v>
      </c>
      <c r="D143" s="45" t="s">
        <v>22</v>
      </c>
      <c r="E143" s="14" t="s">
        <v>174</v>
      </c>
      <c r="F143" s="7">
        <v>3</v>
      </c>
      <c r="G143" s="7">
        <v>0</v>
      </c>
      <c r="H143" s="7">
        <v>0</v>
      </c>
      <c r="I143" s="7">
        <v>2</v>
      </c>
      <c r="J143" s="7">
        <f t="shared" si="6"/>
        <v>5</v>
      </c>
      <c r="K143" s="11">
        <v>5420</v>
      </c>
      <c r="L143" s="58" t="s">
        <v>1121</v>
      </c>
      <c r="M143" s="8">
        <f t="shared" si="7"/>
        <v>92.250922509225092</v>
      </c>
      <c r="N143" s="7" t="str">
        <f t="shared" si="8"/>
        <v>Baixa</v>
      </c>
      <c r="O143" s="78"/>
      <c r="P143" s="78"/>
      <c r="Q143" s="78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1118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7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1114</v>
      </c>
      <c r="D145" s="45" t="s">
        <v>45</v>
      </c>
      <c r="E145" s="14" t="s">
        <v>176</v>
      </c>
      <c r="F145" s="7">
        <v>12</v>
      </c>
      <c r="G145" s="7">
        <v>10</v>
      </c>
      <c r="H145" s="7">
        <v>7</v>
      </c>
      <c r="I145" s="7">
        <v>2</v>
      </c>
      <c r="J145" s="7">
        <f t="shared" si="6"/>
        <v>31</v>
      </c>
      <c r="K145" s="11">
        <v>8601</v>
      </c>
      <c r="L145" s="58" t="s">
        <v>1121</v>
      </c>
      <c r="M145" s="8">
        <f t="shared" si="7"/>
        <v>360.42320660388327</v>
      </c>
      <c r="N145" s="7" t="str">
        <f t="shared" si="8"/>
        <v>Alta</v>
      </c>
      <c r="O145" s="78"/>
      <c r="P145" s="78"/>
      <c r="Q145" s="78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1109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7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1113</v>
      </c>
      <c r="D147" s="45" t="s">
        <v>28</v>
      </c>
      <c r="E147" s="14" t="s">
        <v>178</v>
      </c>
      <c r="F147" s="7">
        <v>1</v>
      </c>
      <c r="G147" s="7">
        <v>1</v>
      </c>
      <c r="H147" s="7">
        <v>4</v>
      </c>
      <c r="I147" s="7">
        <v>3</v>
      </c>
      <c r="J147" s="7">
        <f t="shared" si="6"/>
        <v>9</v>
      </c>
      <c r="K147" s="11">
        <v>23586</v>
      </c>
      <c r="L147" s="58" t="s">
        <v>1121</v>
      </c>
      <c r="M147" s="8">
        <f t="shared" si="7"/>
        <v>38.158229458153144</v>
      </c>
      <c r="N147" s="7" t="str">
        <f t="shared" si="8"/>
        <v>Baixa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1116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7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1116</v>
      </c>
      <c r="D149" s="45" t="s">
        <v>41</v>
      </c>
      <c r="E149" s="14" t="s">
        <v>180</v>
      </c>
      <c r="F149" s="7">
        <v>0</v>
      </c>
      <c r="G149" s="7">
        <v>0</v>
      </c>
      <c r="H149" s="7">
        <v>0</v>
      </c>
      <c r="I149" s="7">
        <v>0</v>
      </c>
      <c r="J149" s="7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O149" s="78"/>
      <c r="P149" s="78"/>
      <c r="Q149" s="78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1115</v>
      </c>
      <c r="D150" s="45" t="s">
        <v>14</v>
      </c>
      <c r="E150" s="14" t="s">
        <v>181</v>
      </c>
      <c r="F150" s="7">
        <v>2</v>
      </c>
      <c r="G150" s="7">
        <v>5</v>
      </c>
      <c r="H150" s="7">
        <v>0</v>
      </c>
      <c r="I150" s="7">
        <v>2</v>
      </c>
      <c r="J150" s="7">
        <f t="shared" si="6"/>
        <v>9</v>
      </c>
      <c r="K150" s="11">
        <v>32988</v>
      </c>
      <c r="L150" s="58" t="s">
        <v>1122</v>
      </c>
      <c r="M150" s="8">
        <f t="shared" si="7"/>
        <v>27.282648235722078</v>
      </c>
      <c r="N150" s="7" t="str">
        <f t="shared" si="8"/>
        <v>Baixa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1110</v>
      </c>
      <c r="D151" s="45" t="s">
        <v>20</v>
      </c>
      <c r="E151" s="14" t="s">
        <v>182</v>
      </c>
      <c r="F151" s="7">
        <v>86</v>
      </c>
      <c r="G151" s="7">
        <v>72</v>
      </c>
      <c r="H151" s="7">
        <v>51</v>
      </c>
      <c r="I151" s="7">
        <v>25</v>
      </c>
      <c r="J151" s="7">
        <f t="shared" si="6"/>
        <v>234</v>
      </c>
      <c r="K151" s="11">
        <v>91503</v>
      </c>
      <c r="L151" s="58" t="s">
        <v>1123</v>
      </c>
      <c r="M151" s="8">
        <f t="shared" si="7"/>
        <v>255.72932035015248</v>
      </c>
      <c r="N151" s="7" t="str">
        <f t="shared" si="8"/>
        <v>Média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1</v>
      </c>
      <c r="H152" s="7">
        <v>0</v>
      </c>
      <c r="I152" s="7">
        <v>1</v>
      </c>
      <c r="J152" s="7">
        <f t="shared" si="6"/>
        <v>2</v>
      </c>
      <c r="K152" s="11">
        <v>9396</v>
      </c>
      <c r="L152" s="58" t="s">
        <v>1121</v>
      </c>
      <c r="M152" s="8">
        <f t="shared" si="7"/>
        <v>21.285653469561517</v>
      </c>
      <c r="N152" s="7" t="str">
        <f t="shared" si="8"/>
        <v>Baixa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1114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7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1113</v>
      </c>
      <c r="D154" s="45" t="s">
        <v>28</v>
      </c>
      <c r="E154" s="14" t="s">
        <v>185</v>
      </c>
      <c r="F154" s="7">
        <v>18</v>
      </c>
      <c r="G154" s="7">
        <v>18</v>
      </c>
      <c r="H154" s="7">
        <v>20</v>
      </c>
      <c r="I154" s="7">
        <v>24</v>
      </c>
      <c r="J154" s="7">
        <f t="shared" si="6"/>
        <v>80</v>
      </c>
      <c r="K154" s="11">
        <v>19007</v>
      </c>
      <c r="L154" s="58" t="s">
        <v>1121</v>
      </c>
      <c r="M154" s="8">
        <f t="shared" si="7"/>
        <v>420.89756405534803</v>
      </c>
      <c r="N154" s="7" t="str">
        <f t="shared" si="8"/>
        <v>Alta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1108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7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O155" s="78"/>
      <c r="P155" s="78"/>
      <c r="Q155" s="78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1114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7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8"/>
      <c r="P156" s="78"/>
      <c r="Q156" s="78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1112</v>
      </c>
      <c r="D157" s="45" t="s">
        <v>26</v>
      </c>
      <c r="E157" s="14" t="s">
        <v>188</v>
      </c>
      <c r="F157" s="7">
        <v>26</v>
      </c>
      <c r="G157" s="7">
        <v>13</v>
      </c>
      <c r="H157" s="7">
        <v>11</v>
      </c>
      <c r="I157" s="7">
        <v>19</v>
      </c>
      <c r="J157" s="7">
        <f t="shared" si="6"/>
        <v>69</v>
      </c>
      <c r="K157" s="11">
        <v>11439</v>
      </c>
      <c r="L157" s="58" t="s">
        <v>1121</v>
      </c>
      <c r="M157" s="8">
        <f t="shared" si="7"/>
        <v>603.19958038290065</v>
      </c>
      <c r="N157" s="7" t="str">
        <f t="shared" si="8"/>
        <v>Muito Alta</v>
      </c>
      <c r="O157" s="78"/>
      <c r="P157" s="78"/>
      <c r="Q157" s="78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1114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7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1112</v>
      </c>
      <c r="D159" s="45" t="s">
        <v>26</v>
      </c>
      <c r="E159" s="14" t="s">
        <v>190</v>
      </c>
      <c r="F159" s="7">
        <v>3</v>
      </c>
      <c r="G159" s="7">
        <v>5</v>
      </c>
      <c r="H159" s="7">
        <v>4</v>
      </c>
      <c r="I159" s="7">
        <v>1</v>
      </c>
      <c r="J159" s="7">
        <f t="shared" si="6"/>
        <v>13</v>
      </c>
      <c r="K159" s="11">
        <v>22257</v>
      </c>
      <c r="L159" s="58" t="s">
        <v>1121</v>
      </c>
      <c r="M159" s="8">
        <f t="shared" si="7"/>
        <v>58.408590555780208</v>
      </c>
      <c r="N159" s="7" t="str">
        <f t="shared" si="8"/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1117</v>
      </c>
      <c r="D160" s="45" t="s">
        <v>71</v>
      </c>
      <c r="E160" s="14" t="s">
        <v>191</v>
      </c>
      <c r="F160" s="7">
        <v>45</v>
      </c>
      <c r="G160" s="7">
        <v>22</v>
      </c>
      <c r="H160" s="7">
        <v>37</v>
      </c>
      <c r="I160" s="7">
        <v>21</v>
      </c>
      <c r="J160" s="7">
        <f t="shared" si="6"/>
        <v>125</v>
      </c>
      <c r="K160" s="11">
        <v>30324</v>
      </c>
      <c r="L160" s="58" t="s">
        <v>1122</v>
      </c>
      <c r="M160" s="8">
        <f t="shared" si="7"/>
        <v>412.21474739480283</v>
      </c>
      <c r="N160" s="7" t="str">
        <f t="shared" si="8"/>
        <v>Alta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1114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7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O161" s="78"/>
      <c r="P161" s="78"/>
      <c r="Q161" s="78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1112</v>
      </c>
      <c r="D162" s="45" t="s">
        <v>26</v>
      </c>
      <c r="E162" s="14" t="s">
        <v>193</v>
      </c>
      <c r="F162" s="7">
        <v>1</v>
      </c>
      <c r="G162" s="7">
        <v>0</v>
      </c>
      <c r="H162" s="7">
        <v>0</v>
      </c>
      <c r="I162" s="7">
        <v>0</v>
      </c>
      <c r="J162" s="7">
        <f t="shared" si="6"/>
        <v>1</v>
      </c>
      <c r="K162" s="11">
        <v>19144</v>
      </c>
      <c r="L162" s="58" t="s">
        <v>1121</v>
      </c>
      <c r="M162" s="8">
        <f t="shared" si="7"/>
        <v>5.2235687421646473</v>
      </c>
      <c r="N162" s="7" t="str">
        <f t="shared" si="8"/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1111</v>
      </c>
      <c r="D163" s="45" t="s">
        <v>24</v>
      </c>
      <c r="E163" s="14" t="s">
        <v>194</v>
      </c>
      <c r="F163" s="7">
        <v>11</v>
      </c>
      <c r="G163" s="7">
        <v>4</v>
      </c>
      <c r="H163" s="7">
        <v>4</v>
      </c>
      <c r="I163" s="7">
        <v>0</v>
      </c>
      <c r="J163" s="7">
        <f t="shared" si="6"/>
        <v>19</v>
      </c>
      <c r="K163" s="11">
        <v>9986</v>
      </c>
      <c r="L163" s="58" t="s">
        <v>1121</v>
      </c>
      <c r="M163" s="8">
        <f t="shared" si="7"/>
        <v>190.26637292209094</v>
      </c>
      <c r="N163" s="7" t="str">
        <f t="shared" si="8"/>
        <v>Média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1114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7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1114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7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1114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7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1116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7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O167" s="78"/>
      <c r="P167" s="78"/>
      <c r="Q167" s="78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1107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7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O168" s="78"/>
      <c r="P168" s="78"/>
      <c r="Q168" s="78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1114</v>
      </c>
      <c r="D169" s="45" t="s">
        <v>45</v>
      </c>
      <c r="E169" s="14" t="s">
        <v>200</v>
      </c>
      <c r="F169" s="7">
        <v>46</v>
      </c>
      <c r="G169" s="7">
        <v>30</v>
      </c>
      <c r="H169" s="7">
        <v>33</v>
      </c>
      <c r="I169" s="7">
        <v>10</v>
      </c>
      <c r="J169" s="7">
        <f t="shared" si="6"/>
        <v>119</v>
      </c>
      <c r="K169" s="11">
        <v>17739</v>
      </c>
      <c r="L169" s="58" t="s">
        <v>1121</v>
      </c>
      <c r="M169" s="8">
        <f t="shared" si="7"/>
        <v>670.83826596764186</v>
      </c>
      <c r="N169" s="7" t="str">
        <f t="shared" si="8"/>
        <v>Muito Alta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1115</v>
      </c>
      <c r="D170" s="45" t="s">
        <v>38</v>
      </c>
      <c r="E170" s="14" t="s">
        <v>201</v>
      </c>
      <c r="F170" s="7">
        <v>49</v>
      </c>
      <c r="G170" s="7">
        <v>71</v>
      </c>
      <c r="H170" s="7">
        <v>40</v>
      </c>
      <c r="I170" s="7">
        <v>37</v>
      </c>
      <c r="J170" s="7">
        <f t="shared" si="6"/>
        <v>197</v>
      </c>
      <c r="K170" s="11">
        <v>74691</v>
      </c>
      <c r="L170" s="58" t="s">
        <v>1123</v>
      </c>
      <c r="M170" s="8">
        <f t="shared" si="7"/>
        <v>263.75333038786465</v>
      </c>
      <c r="N170" s="7" t="str">
        <f t="shared" si="8"/>
        <v>Média</v>
      </c>
      <c r="O170" s="78"/>
      <c r="P170" s="78"/>
      <c r="Q170" s="78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1108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7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1116</v>
      </c>
      <c r="D172" s="45" t="s">
        <v>41</v>
      </c>
      <c r="E172" s="14" t="s">
        <v>203</v>
      </c>
      <c r="F172" s="7">
        <v>1</v>
      </c>
      <c r="G172" s="7">
        <v>0</v>
      </c>
      <c r="H172" s="7">
        <v>0</v>
      </c>
      <c r="I172" s="7">
        <v>0</v>
      </c>
      <c r="J172" s="7">
        <f t="shared" si="6"/>
        <v>1</v>
      </c>
      <c r="K172" s="11">
        <v>3629</v>
      </c>
      <c r="L172" s="58" t="s">
        <v>1121</v>
      </c>
      <c r="M172" s="8">
        <f t="shared" si="7"/>
        <v>27.555800496004412</v>
      </c>
      <c r="N172" s="7" t="str">
        <f t="shared" si="8"/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1113</v>
      </c>
      <c r="D173" s="45" t="s">
        <v>28</v>
      </c>
      <c r="E173" s="14" t="s">
        <v>204</v>
      </c>
      <c r="F173" s="7">
        <v>2</v>
      </c>
      <c r="G173" s="7">
        <v>0</v>
      </c>
      <c r="H173" s="7">
        <v>0</v>
      </c>
      <c r="I173" s="7">
        <v>0</v>
      </c>
      <c r="J173" s="7">
        <f t="shared" si="6"/>
        <v>2</v>
      </c>
      <c r="K173" s="11">
        <v>6366</v>
      </c>
      <c r="L173" s="58" t="s">
        <v>1121</v>
      </c>
      <c r="M173" s="8">
        <f t="shared" si="7"/>
        <v>31.416902293433868</v>
      </c>
      <c r="N173" s="7" t="str">
        <f t="shared" si="8"/>
        <v>Baixa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1118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0</v>
      </c>
      <c r="I174" s="7">
        <v>0</v>
      </c>
      <c r="J174" s="7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1114</v>
      </c>
      <c r="D175" s="45" t="s">
        <v>33</v>
      </c>
      <c r="E175" s="14" t="s">
        <v>206</v>
      </c>
      <c r="F175" s="7">
        <v>12</v>
      </c>
      <c r="G175" s="7">
        <v>7</v>
      </c>
      <c r="H175" s="7">
        <v>8</v>
      </c>
      <c r="I175" s="7">
        <v>0</v>
      </c>
      <c r="J175" s="7">
        <f t="shared" si="6"/>
        <v>27</v>
      </c>
      <c r="K175" s="11">
        <v>21703</v>
      </c>
      <c r="L175" s="58" t="s">
        <v>1121</v>
      </c>
      <c r="M175" s="8">
        <f t="shared" si="7"/>
        <v>124.40676404183755</v>
      </c>
      <c r="N175" s="7" t="str">
        <f t="shared" si="8"/>
        <v>Média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1108</v>
      </c>
      <c r="D176" s="45" t="s">
        <v>11</v>
      </c>
      <c r="E176" s="14" t="s">
        <v>207</v>
      </c>
      <c r="F176" s="7">
        <v>1</v>
      </c>
      <c r="G176" s="7">
        <v>0</v>
      </c>
      <c r="H176" s="7">
        <v>0</v>
      </c>
      <c r="I176" s="7">
        <v>0</v>
      </c>
      <c r="J176" s="7">
        <f t="shared" si="6"/>
        <v>1</v>
      </c>
      <c r="K176" s="11">
        <v>1171</v>
      </c>
      <c r="L176" s="58" t="s">
        <v>1121</v>
      </c>
      <c r="M176" s="8">
        <f t="shared" si="7"/>
        <v>85.397096498719037</v>
      </c>
      <c r="N176" s="7" t="str">
        <f t="shared" si="8"/>
        <v>Baixa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1110</v>
      </c>
      <c r="D177" s="45" t="s">
        <v>22</v>
      </c>
      <c r="E177" s="14" t="s">
        <v>208</v>
      </c>
      <c r="F177" s="7">
        <v>10</v>
      </c>
      <c r="G177" s="7">
        <v>7</v>
      </c>
      <c r="H177" s="7">
        <v>1</v>
      </c>
      <c r="I177" s="7">
        <v>3</v>
      </c>
      <c r="J177" s="7">
        <f t="shared" si="6"/>
        <v>21</v>
      </c>
      <c r="K177" s="11">
        <v>7017</v>
      </c>
      <c r="L177" s="58" t="s">
        <v>1121</v>
      </c>
      <c r="M177" s="8">
        <f t="shared" si="7"/>
        <v>299.27319367250959</v>
      </c>
      <c r="N177" s="7" t="str">
        <f t="shared" si="8"/>
        <v>Média</v>
      </c>
      <c r="O177" s="78"/>
      <c r="P177" s="78"/>
      <c r="Q177" s="78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1107</v>
      </c>
      <c r="D178" s="45" t="s">
        <v>142</v>
      </c>
      <c r="E178" s="14" t="s">
        <v>209</v>
      </c>
      <c r="F178" s="7">
        <v>19</v>
      </c>
      <c r="G178" s="7">
        <v>19</v>
      </c>
      <c r="H178" s="7">
        <v>17</v>
      </c>
      <c r="I178" s="7">
        <v>12</v>
      </c>
      <c r="J178" s="7">
        <f t="shared" si="6"/>
        <v>67</v>
      </c>
      <c r="K178" s="11">
        <v>10425</v>
      </c>
      <c r="L178" s="58" t="s">
        <v>1121</v>
      </c>
      <c r="M178" s="8">
        <f t="shared" si="7"/>
        <v>642.68585131894486</v>
      </c>
      <c r="N178" s="7" t="str">
        <f t="shared" si="8"/>
        <v>Muito Alta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1115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7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1109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7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44</v>
      </c>
      <c r="G181" s="7">
        <v>22</v>
      </c>
      <c r="H181" s="7">
        <v>14</v>
      </c>
      <c r="I181" s="7">
        <v>11</v>
      </c>
      <c r="J181" s="7">
        <f t="shared" si="6"/>
        <v>91</v>
      </c>
      <c r="K181" s="11">
        <v>15368</v>
      </c>
      <c r="L181" s="58" t="s">
        <v>1121</v>
      </c>
      <c r="M181" s="8">
        <f t="shared" si="7"/>
        <v>592.13951067152527</v>
      </c>
      <c r="N181" s="7" t="str">
        <f t="shared" si="8"/>
        <v>Muito Alta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1117</v>
      </c>
      <c r="D182" s="45" t="s">
        <v>80</v>
      </c>
      <c r="E182" s="14" t="s">
        <v>213</v>
      </c>
      <c r="F182" s="7">
        <v>14</v>
      </c>
      <c r="G182" s="7">
        <v>8</v>
      </c>
      <c r="H182" s="7">
        <v>8</v>
      </c>
      <c r="I182" s="7">
        <v>0</v>
      </c>
      <c r="J182" s="7">
        <f t="shared" si="6"/>
        <v>30</v>
      </c>
      <c r="K182" s="11">
        <v>13397</v>
      </c>
      <c r="L182" s="58" t="s">
        <v>1121</v>
      </c>
      <c r="M182" s="8">
        <f t="shared" si="7"/>
        <v>223.93073076061805</v>
      </c>
      <c r="N182" s="7" t="str">
        <f t="shared" si="8"/>
        <v>Média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1115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7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1116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7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O184" s="78"/>
      <c r="P184" s="78"/>
      <c r="Q184" s="78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1114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7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1118</v>
      </c>
      <c r="D186" s="45" t="s">
        <v>102</v>
      </c>
      <c r="E186" s="14" t="s">
        <v>217</v>
      </c>
      <c r="F186" s="7">
        <v>0</v>
      </c>
      <c r="G186" s="7">
        <v>0</v>
      </c>
      <c r="H186" s="7">
        <v>1</v>
      </c>
      <c r="I186" s="7">
        <v>0</v>
      </c>
      <c r="J186" s="7">
        <f t="shared" si="6"/>
        <v>1</v>
      </c>
      <c r="K186" s="11">
        <v>7590</v>
      </c>
      <c r="L186" s="58" t="s">
        <v>1121</v>
      </c>
      <c r="M186" s="8">
        <f t="shared" si="7"/>
        <v>13.175230566534914</v>
      </c>
      <c r="N186" s="7" t="str">
        <f t="shared" si="8"/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1112</v>
      </c>
      <c r="D187" s="45" t="s">
        <v>26</v>
      </c>
      <c r="E187" s="14" t="s">
        <v>218</v>
      </c>
      <c r="F187" s="7">
        <v>0</v>
      </c>
      <c r="G187" s="7">
        <v>0</v>
      </c>
      <c r="H187" s="7">
        <v>1</v>
      </c>
      <c r="I187" s="7">
        <v>1</v>
      </c>
      <c r="J187" s="7">
        <f t="shared" si="6"/>
        <v>2</v>
      </c>
      <c r="K187" s="11">
        <v>28366</v>
      </c>
      <c r="L187" s="58" t="s">
        <v>1122</v>
      </c>
      <c r="M187" s="8">
        <f t="shared" si="7"/>
        <v>7.0506944934076001</v>
      </c>
      <c r="N187" s="7" t="str">
        <f t="shared" si="8"/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1115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7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7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1111</v>
      </c>
      <c r="D190" s="45" t="s">
        <v>24</v>
      </c>
      <c r="E190" s="14" t="s">
        <v>221</v>
      </c>
      <c r="F190" s="7">
        <v>2</v>
      </c>
      <c r="G190" s="7">
        <v>2</v>
      </c>
      <c r="H190" s="7">
        <v>0</v>
      </c>
      <c r="I190" s="7">
        <v>0</v>
      </c>
      <c r="J190" s="7">
        <f t="shared" si="6"/>
        <v>4</v>
      </c>
      <c r="K190" s="11">
        <v>3103</v>
      </c>
      <c r="L190" s="58" t="s">
        <v>1121</v>
      </c>
      <c r="M190" s="8">
        <f t="shared" si="7"/>
        <v>128.90750886239124</v>
      </c>
      <c r="N190" s="7" t="str">
        <f t="shared" si="8"/>
        <v>Média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1113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7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O191" s="78"/>
      <c r="P191" s="78"/>
      <c r="Q191" s="78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1114</v>
      </c>
      <c r="D192" s="45" t="s">
        <v>40</v>
      </c>
      <c r="E192" s="14" t="s">
        <v>223</v>
      </c>
      <c r="F192" s="7">
        <v>1</v>
      </c>
      <c r="G192" s="7">
        <v>0</v>
      </c>
      <c r="H192" s="7">
        <v>0</v>
      </c>
      <c r="I192" s="7">
        <v>0</v>
      </c>
      <c r="J192" s="7">
        <f t="shared" si="6"/>
        <v>1</v>
      </c>
      <c r="K192" s="11">
        <v>10261</v>
      </c>
      <c r="L192" s="58" t="s">
        <v>1121</v>
      </c>
      <c r="M192" s="8">
        <f t="shared" si="7"/>
        <v>9.7456388266250844</v>
      </c>
      <c r="N192" s="7" t="str">
        <f t="shared" si="8"/>
        <v>Baixa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1116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7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O193" s="78"/>
      <c r="P193" s="78"/>
      <c r="Q193" s="78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1111</v>
      </c>
      <c r="D194" s="45" t="s">
        <v>24</v>
      </c>
      <c r="E194" s="14" t="s">
        <v>225</v>
      </c>
      <c r="F194" s="7">
        <v>0</v>
      </c>
      <c r="G194" s="7">
        <v>2</v>
      </c>
      <c r="H194" s="7">
        <v>1</v>
      </c>
      <c r="I194" s="7">
        <v>0</v>
      </c>
      <c r="J194" s="7">
        <f t="shared" si="6"/>
        <v>3</v>
      </c>
      <c r="K194" s="11">
        <v>27425</v>
      </c>
      <c r="L194" s="58" t="s">
        <v>1122</v>
      </c>
      <c r="M194" s="8">
        <f t="shared" si="7"/>
        <v>10.938924339106654</v>
      </c>
      <c r="N194" s="7" t="str">
        <f t="shared" si="8"/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1114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7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1109</v>
      </c>
      <c r="D196" s="45" t="s">
        <v>14</v>
      </c>
      <c r="E196" s="14" t="s">
        <v>227</v>
      </c>
      <c r="F196" s="7">
        <v>0</v>
      </c>
      <c r="G196" s="7">
        <v>1</v>
      </c>
      <c r="H196" s="7">
        <v>0</v>
      </c>
      <c r="I196" s="7">
        <v>0</v>
      </c>
      <c r="J196" s="7">
        <f t="shared" si="6"/>
        <v>1</v>
      </c>
      <c r="K196" s="11">
        <v>4570</v>
      </c>
      <c r="L196" s="58" t="s">
        <v>1121</v>
      </c>
      <c r="M196" s="8">
        <f t="shared" si="7"/>
        <v>21.881838074398249</v>
      </c>
      <c r="N196" s="7" t="str">
        <f t="shared" si="8"/>
        <v>Baixa</v>
      </c>
      <c r="O196" s="78"/>
      <c r="P196" s="78"/>
      <c r="Q196" s="78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1108</v>
      </c>
      <c r="D197" s="45" t="s">
        <v>90</v>
      </c>
      <c r="E197" s="14" t="s">
        <v>228</v>
      </c>
      <c r="F197" s="7">
        <v>0</v>
      </c>
      <c r="G197" s="7">
        <v>0</v>
      </c>
      <c r="H197" s="7">
        <v>0</v>
      </c>
      <c r="I197" s="7">
        <v>0</v>
      </c>
      <c r="J197" s="7">
        <f t="shared" ref="J197:J260" si="9">SUM(F197:I197)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si="8"/>
        <v>Silencioso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1112</v>
      </c>
      <c r="D198" s="45" t="s">
        <v>26</v>
      </c>
      <c r="E198" s="14" t="s">
        <v>229</v>
      </c>
      <c r="F198" s="7">
        <v>2</v>
      </c>
      <c r="G198" s="7">
        <v>7</v>
      </c>
      <c r="H198" s="7">
        <v>0</v>
      </c>
      <c r="I198" s="7">
        <v>1</v>
      </c>
      <c r="J198" s="7">
        <f t="shared" si="9"/>
        <v>10</v>
      </c>
      <c r="K198" s="11">
        <v>5480</v>
      </c>
      <c r="L198" s="58" t="s">
        <v>1121</v>
      </c>
      <c r="M198" s="8">
        <f t="shared" si="10"/>
        <v>182.48175182481751</v>
      </c>
      <c r="N198" s="7" t="str">
        <f t="shared" ref="N198:N261" si="11">IF(M198=0,"Silencioso",IF(AND(M198&gt;0,M198&lt;100),"Baixa",IF(AND(M198&gt;=100,M198&lt;300),"Média",IF(AND(M198&gt;=300,M198&lt;500),"Alta",IF(M198&gt;=500,"Muito Alta","Avaliar")))))</f>
        <v>Média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1114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7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1114</v>
      </c>
      <c r="D200" s="45" t="s">
        <v>36</v>
      </c>
      <c r="E200" s="14" t="s">
        <v>231</v>
      </c>
      <c r="F200" s="7">
        <v>26</v>
      </c>
      <c r="G200" s="7">
        <v>9</v>
      </c>
      <c r="H200" s="7">
        <v>7</v>
      </c>
      <c r="I200" s="7">
        <v>3</v>
      </c>
      <c r="J200" s="7">
        <f t="shared" si="9"/>
        <v>45</v>
      </c>
      <c r="K200" s="11">
        <v>11525</v>
      </c>
      <c r="L200" s="58" t="s">
        <v>1121</v>
      </c>
      <c r="M200" s="8">
        <f t="shared" si="10"/>
        <v>390.45553145336225</v>
      </c>
      <c r="N200" s="7" t="str">
        <f t="shared" si="11"/>
        <v>Alta</v>
      </c>
      <c r="O200" s="78"/>
      <c r="P200" s="78"/>
      <c r="Q200" s="78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1118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1</v>
      </c>
      <c r="I201" s="7">
        <v>0</v>
      </c>
      <c r="J201" s="7">
        <f t="shared" si="9"/>
        <v>1</v>
      </c>
      <c r="K201" s="11">
        <v>7595</v>
      </c>
      <c r="L201" s="58" t="s">
        <v>1121</v>
      </c>
      <c r="M201" s="8">
        <f t="shared" si="10"/>
        <v>13.166556945358787</v>
      </c>
      <c r="N201" s="7" t="str">
        <f t="shared" si="11"/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1108</v>
      </c>
      <c r="D202" s="45" t="s">
        <v>98</v>
      </c>
      <c r="E202" s="14" t="s">
        <v>233</v>
      </c>
      <c r="F202" s="7">
        <v>1</v>
      </c>
      <c r="G202" s="7">
        <v>0</v>
      </c>
      <c r="H202" s="7">
        <v>2</v>
      </c>
      <c r="I202" s="7">
        <v>0</v>
      </c>
      <c r="J202" s="7">
        <f t="shared" si="9"/>
        <v>3</v>
      </c>
      <c r="K202" s="11">
        <v>6657</v>
      </c>
      <c r="L202" s="58" t="s">
        <v>1121</v>
      </c>
      <c r="M202" s="8">
        <f t="shared" si="10"/>
        <v>45.065344749887338</v>
      </c>
      <c r="N202" s="7" t="str">
        <f t="shared" si="11"/>
        <v>Baixa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1114</v>
      </c>
      <c r="D203" s="45" t="s">
        <v>36</v>
      </c>
      <c r="E203" s="14" t="s">
        <v>234</v>
      </c>
      <c r="F203" s="7">
        <v>0</v>
      </c>
      <c r="G203" s="7">
        <v>1</v>
      </c>
      <c r="H203" s="7">
        <v>0</v>
      </c>
      <c r="I203" s="7">
        <v>0</v>
      </c>
      <c r="J203" s="7">
        <f t="shared" si="9"/>
        <v>1</v>
      </c>
      <c r="K203" s="11">
        <v>11813</v>
      </c>
      <c r="L203" s="58" t="s">
        <v>1121</v>
      </c>
      <c r="M203" s="8">
        <f t="shared" si="10"/>
        <v>8.4652501481418767</v>
      </c>
      <c r="N203" s="7" t="str">
        <f t="shared" si="11"/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1116</v>
      </c>
      <c r="D204" s="45" t="s">
        <v>41</v>
      </c>
      <c r="E204" s="14" t="s">
        <v>235</v>
      </c>
      <c r="F204" s="7">
        <v>5</v>
      </c>
      <c r="G204" s="7">
        <v>4</v>
      </c>
      <c r="H204" s="7">
        <v>0</v>
      </c>
      <c r="I204" s="7">
        <v>4</v>
      </c>
      <c r="J204" s="7">
        <f t="shared" si="9"/>
        <v>13</v>
      </c>
      <c r="K204" s="11">
        <v>54196</v>
      </c>
      <c r="L204" s="58" t="s">
        <v>1122</v>
      </c>
      <c r="M204" s="8">
        <f t="shared" si="10"/>
        <v>23.98701011144734</v>
      </c>
      <c r="N204" s="7" t="str">
        <f t="shared" si="11"/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7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O205" s="78"/>
      <c r="P205" s="78"/>
      <c r="Q205" s="78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1111</v>
      </c>
      <c r="D206" s="45" t="s">
        <v>24</v>
      </c>
      <c r="E206" s="14" t="s">
        <v>237</v>
      </c>
      <c r="F206" s="7">
        <v>1</v>
      </c>
      <c r="G206" s="7">
        <v>3</v>
      </c>
      <c r="H206" s="7">
        <v>1</v>
      </c>
      <c r="I206" s="7">
        <v>2</v>
      </c>
      <c r="J206" s="7">
        <f t="shared" si="9"/>
        <v>7</v>
      </c>
      <c r="K206" s="11">
        <v>6908</v>
      </c>
      <c r="L206" s="58" t="s">
        <v>1121</v>
      </c>
      <c r="M206" s="8">
        <f t="shared" si="10"/>
        <v>101.3317892298784</v>
      </c>
      <c r="N206" s="7" t="str">
        <f t="shared" si="11"/>
        <v>Média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1116</v>
      </c>
      <c r="D207" s="45" t="s">
        <v>41</v>
      </c>
      <c r="E207" s="14" t="s">
        <v>238</v>
      </c>
      <c r="F207" s="7">
        <v>1</v>
      </c>
      <c r="G207" s="7">
        <v>0</v>
      </c>
      <c r="H207" s="7">
        <v>0</v>
      </c>
      <c r="I207" s="7">
        <v>0</v>
      </c>
      <c r="J207" s="7">
        <f t="shared" si="9"/>
        <v>1</v>
      </c>
      <c r="K207" s="11">
        <v>127539</v>
      </c>
      <c r="L207" s="58" t="s">
        <v>1124</v>
      </c>
      <c r="M207" s="8">
        <f t="shared" si="10"/>
        <v>0.78407389112349957</v>
      </c>
      <c r="N207" s="7" t="str">
        <f t="shared" si="11"/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1110</v>
      </c>
      <c r="D208" s="45" t="s">
        <v>22</v>
      </c>
      <c r="E208" s="14" t="s">
        <v>239</v>
      </c>
      <c r="F208" s="7">
        <v>20</v>
      </c>
      <c r="G208" s="7">
        <v>5</v>
      </c>
      <c r="H208" s="7">
        <v>6</v>
      </c>
      <c r="I208" s="7">
        <v>4</v>
      </c>
      <c r="J208" s="7">
        <f t="shared" si="9"/>
        <v>35</v>
      </c>
      <c r="K208" s="11">
        <v>22892</v>
      </c>
      <c r="L208" s="58" t="s">
        <v>1121</v>
      </c>
      <c r="M208" s="8">
        <f t="shared" si="10"/>
        <v>152.89183994408529</v>
      </c>
      <c r="N208" s="7" t="str">
        <f t="shared" si="11"/>
        <v>Média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1114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7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1108</v>
      </c>
      <c r="D210" s="45" t="s">
        <v>98</v>
      </c>
      <c r="E210" s="14" t="s">
        <v>241</v>
      </c>
      <c r="F210" s="7">
        <v>61</v>
      </c>
      <c r="G210" s="7">
        <v>47</v>
      </c>
      <c r="H210" s="7">
        <v>29</v>
      </c>
      <c r="I210" s="7">
        <v>26</v>
      </c>
      <c r="J210" s="7">
        <f t="shared" si="9"/>
        <v>163</v>
      </c>
      <c r="K210" s="11">
        <v>659070</v>
      </c>
      <c r="L210" s="58" t="s">
        <v>1125</v>
      </c>
      <c r="M210" s="8">
        <f t="shared" si="10"/>
        <v>24.731819078398349</v>
      </c>
      <c r="N210" s="7" t="str">
        <f t="shared" si="11"/>
        <v>Baixa</v>
      </c>
      <c r="O210" s="78"/>
      <c r="P210" s="78"/>
      <c r="Q210" s="78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1114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7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1118</v>
      </c>
      <c r="D212" s="45" t="s">
        <v>102</v>
      </c>
      <c r="E212" s="14" t="s">
        <v>243</v>
      </c>
      <c r="F212" s="7">
        <v>0</v>
      </c>
      <c r="G212" s="7">
        <v>1</v>
      </c>
      <c r="H212" s="7">
        <v>0</v>
      </c>
      <c r="I212" s="7">
        <v>0</v>
      </c>
      <c r="J212" s="7">
        <f t="shared" si="9"/>
        <v>1</v>
      </c>
      <c r="K212" s="11">
        <v>26592</v>
      </c>
      <c r="L212" s="58" t="s">
        <v>1122</v>
      </c>
      <c r="M212" s="8">
        <f t="shared" si="10"/>
        <v>3.7605294825511435</v>
      </c>
      <c r="N212" s="7" t="str">
        <f t="shared" si="11"/>
        <v>Baixa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1108</v>
      </c>
      <c r="D213" s="45" t="s">
        <v>11</v>
      </c>
      <c r="E213" s="14" t="s">
        <v>244</v>
      </c>
      <c r="F213" s="7">
        <v>1</v>
      </c>
      <c r="G213" s="7">
        <v>1</v>
      </c>
      <c r="H213" s="7">
        <v>1</v>
      </c>
      <c r="I213" s="7">
        <v>0</v>
      </c>
      <c r="J213" s="7">
        <f t="shared" si="9"/>
        <v>3</v>
      </c>
      <c r="K213" s="11">
        <v>8883</v>
      </c>
      <c r="L213" s="58" t="s">
        <v>1121</v>
      </c>
      <c r="M213" s="8">
        <f t="shared" si="10"/>
        <v>33.772374197906117</v>
      </c>
      <c r="N213" s="7" t="str">
        <f t="shared" si="11"/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1114</v>
      </c>
      <c r="D214" s="45" t="s">
        <v>33</v>
      </c>
      <c r="E214" s="14" t="s">
        <v>245</v>
      </c>
      <c r="F214" s="7">
        <v>2</v>
      </c>
      <c r="G214" s="7">
        <v>0</v>
      </c>
      <c r="H214" s="7">
        <v>0</v>
      </c>
      <c r="I214" s="7">
        <v>0</v>
      </c>
      <c r="J214" s="7">
        <f t="shared" si="9"/>
        <v>2</v>
      </c>
      <c r="K214" s="11">
        <v>3534</v>
      </c>
      <c r="L214" s="58" t="s">
        <v>1121</v>
      </c>
      <c r="M214" s="8">
        <f t="shared" si="10"/>
        <v>56.59309564233164</v>
      </c>
      <c r="N214" s="7" t="str">
        <f t="shared" si="11"/>
        <v>Baixa</v>
      </c>
      <c r="O214" s="78"/>
      <c r="P214" s="78"/>
      <c r="Q214" s="78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1108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1</v>
      </c>
      <c r="I215" s="7">
        <v>0</v>
      </c>
      <c r="J215" s="7">
        <f t="shared" si="9"/>
        <v>1</v>
      </c>
      <c r="K215" s="11">
        <v>23797</v>
      </c>
      <c r="L215" s="58" t="s">
        <v>1121</v>
      </c>
      <c r="M215" s="8">
        <f t="shared" si="10"/>
        <v>4.2022103626507539</v>
      </c>
      <c r="N215" s="7" t="str">
        <f t="shared" si="11"/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1110</v>
      </c>
      <c r="D216" s="45" t="s">
        <v>22</v>
      </c>
      <c r="E216" s="14" t="s">
        <v>247</v>
      </c>
      <c r="F216" s="7">
        <v>4</v>
      </c>
      <c r="G216" s="7">
        <v>5</v>
      </c>
      <c r="H216" s="7">
        <v>4</v>
      </c>
      <c r="I216" s="7">
        <v>3</v>
      </c>
      <c r="J216" s="7">
        <f t="shared" si="9"/>
        <v>16</v>
      </c>
      <c r="K216" s="11">
        <v>10040</v>
      </c>
      <c r="L216" s="58" t="s">
        <v>1121</v>
      </c>
      <c r="M216" s="8">
        <f t="shared" si="10"/>
        <v>159.36254980079681</v>
      </c>
      <c r="N216" s="7" t="str">
        <f t="shared" si="11"/>
        <v>Média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1107</v>
      </c>
      <c r="D217" s="45" t="s">
        <v>8</v>
      </c>
      <c r="E217" s="14" t="s">
        <v>248</v>
      </c>
      <c r="F217" s="7">
        <v>3</v>
      </c>
      <c r="G217" s="7">
        <v>10</v>
      </c>
      <c r="H217" s="7">
        <v>8</v>
      </c>
      <c r="I217" s="7">
        <v>8</v>
      </c>
      <c r="J217" s="7">
        <f t="shared" si="9"/>
        <v>29</v>
      </c>
      <c r="K217" s="11">
        <v>27982</v>
      </c>
      <c r="L217" s="58" t="s">
        <v>1122</v>
      </c>
      <c r="M217" s="8">
        <f t="shared" si="10"/>
        <v>103.63805303409335</v>
      </c>
      <c r="N217" s="7" t="str">
        <f t="shared" si="11"/>
        <v>Média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1110</v>
      </c>
      <c r="D218" s="45" t="s">
        <v>20</v>
      </c>
      <c r="E218" s="14" t="s">
        <v>20</v>
      </c>
      <c r="F218" s="7">
        <v>27</v>
      </c>
      <c r="G218" s="7">
        <v>30</v>
      </c>
      <c r="H218" s="7">
        <v>31</v>
      </c>
      <c r="I218" s="7">
        <v>23</v>
      </c>
      <c r="J218" s="7">
        <f t="shared" si="9"/>
        <v>111</v>
      </c>
      <c r="K218" s="11">
        <v>109405</v>
      </c>
      <c r="L218" s="58" t="s">
        <v>1124</v>
      </c>
      <c r="M218" s="8">
        <f t="shared" si="10"/>
        <v>101.45788583702756</v>
      </c>
      <c r="N218" s="7" t="str">
        <f t="shared" si="11"/>
        <v>Média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7</v>
      </c>
      <c r="G219" s="7">
        <v>10</v>
      </c>
      <c r="H219" s="7">
        <v>5</v>
      </c>
      <c r="I219" s="7">
        <v>0</v>
      </c>
      <c r="J219" s="7">
        <f t="shared" si="9"/>
        <v>22</v>
      </c>
      <c r="K219" s="11">
        <v>9228</v>
      </c>
      <c r="L219" s="58" t="s">
        <v>1121</v>
      </c>
      <c r="M219" s="8">
        <f t="shared" si="10"/>
        <v>238.40485478977027</v>
      </c>
      <c r="N219" s="7" t="str">
        <f t="shared" si="11"/>
        <v>Média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1115</v>
      </c>
      <c r="D220" s="45" t="s">
        <v>57</v>
      </c>
      <c r="E220" s="14" t="s">
        <v>250</v>
      </c>
      <c r="F220" s="7">
        <v>0</v>
      </c>
      <c r="G220" s="7">
        <v>0</v>
      </c>
      <c r="H220" s="7">
        <v>0</v>
      </c>
      <c r="I220" s="7">
        <v>0</v>
      </c>
      <c r="J220" s="7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O220" s="78"/>
      <c r="P220" s="78"/>
      <c r="Q220" s="78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1116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7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1112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7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1114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7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1112</v>
      </c>
      <c r="D224" s="45" t="s">
        <v>26</v>
      </c>
      <c r="E224" s="14" t="s">
        <v>254</v>
      </c>
      <c r="F224" s="7">
        <v>1</v>
      </c>
      <c r="G224" s="7">
        <v>0</v>
      </c>
      <c r="H224" s="7">
        <v>1</v>
      </c>
      <c r="I224" s="7">
        <v>3</v>
      </c>
      <c r="J224" s="7">
        <f t="shared" si="9"/>
        <v>5</v>
      </c>
      <c r="K224" s="11">
        <v>6290</v>
      </c>
      <c r="L224" s="58" t="s">
        <v>1121</v>
      </c>
      <c r="M224" s="8">
        <f t="shared" si="10"/>
        <v>79.491255961844203</v>
      </c>
      <c r="N224" s="7" t="str">
        <f t="shared" si="11"/>
        <v>Baixa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1110</v>
      </c>
      <c r="D225" s="45" t="s">
        <v>20</v>
      </c>
      <c r="E225" s="14" t="s">
        <v>255</v>
      </c>
      <c r="F225" s="7">
        <v>5</v>
      </c>
      <c r="G225" s="7">
        <v>3</v>
      </c>
      <c r="H225" s="7">
        <v>1</v>
      </c>
      <c r="I225" s="7">
        <v>3</v>
      </c>
      <c r="J225" s="7">
        <f t="shared" si="9"/>
        <v>12</v>
      </c>
      <c r="K225" s="11">
        <v>2814</v>
      </c>
      <c r="L225" s="58" t="s">
        <v>1121</v>
      </c>
      <c r="M225" s="8">
        <f t="shared" si="10"/>
        <v>426.43923240938165</v>
      </c>
      <c r="N225" s="7" t="str">
        <f t="shared" si="11"/>
        <v>Alta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2</v>
      </c>
      <c r="G226" s="7">
        <v>1</v>
      </c>
      <c r="H226" s="7">
        <v>0</v>
      </c>
      <c r="I226" s="7">
        <v>0</v>
      </c>
      <c r="J226" s="7">
        <f t="shared" si="9"/>
        <v>3</v>
      </c>
      <c r="K226" s="11">
        <v>4396</v>
      </c>
      <c r="L226" s="58" t="s">
        <v>1121</v>
      </c>
      <c r="M226" s="8">
        <f t="shared" si="10"/>
        <v>68.243858052775252</v>
      </c>
      <c r="N226" s="7" t="str">
        <f t="shared" si="11"/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1113</v>
      </c>
      <c r="D227" s="45" t="s">
        <v>28</v>
      </c>
      <c r="E227" s="14" t="s">
        <v>257</v>
      </c>
      <c r="F227" s="7">
        <v>8</v>
      </c>
      <c r="G227" s="7">
        <v>3</v>
      </c>
      <c r="H227" s="7">
        <v>9</v>
      </c>
      <c r="I227" s="7">
        <v>7</v>
      </c>
      <c r="J227" s="7">
        <f t="shared" si="9"/>
        <v>27</v>
      </c>
      <c r="K227" s="11">
        <v>6646</v>
      </c>
      <c r="L227" s="58" t="s">
        <v>1121</v>
      </c>
      <c r="M227" s="8">
        <f t="shared" si="10"/>
        <v>406.25940415287391</v>
      </c>
      <c r="N227" s="7" t="str">
        <f t="shared" si="11"/>
        <v>Alta</v>
      </c>
      <c r="O227" s="10"/>
      <c r="P227" s="10"/>
      <c r="Q227" s="10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1112</v>
      </c>
      <c r="D228" s="45" t="s">
        <v>26</v>
      </c>
      <c r="E228" s="14" t="s">
        <v>258</v>
      </c>
      <c r="F228" s="7">
        <v>3</v>
      </c>
      <c r="G228" s="7">
        <v>2</v>
      </c>
      <c r="H228" s="7">
        <v>0</v>
      </c>
      <c r="I228" s="7">
        <v>0</v>
      </c>
      <c r="J228" s="7">
        <f t="shared" si="9"/>
        <v>5</v>
      </c>
      <c r="K228" s="11">
        <v>12660</v>
      </c>
      <c r="L228" s="58" t="s">
        <v>1121</v>
      </c>
      <c r="M228" s="8">
        <f t="shared" si="10"/>
        <v>39.494470774091624</v>
      </c>
      <c r="N228" s="7" t="str">
        <f t="shared" si="11"/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1118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7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1116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7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1114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7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1108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0</v>
      </c>
      <c r="J232" s="7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1117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7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O233" s="78"/>
      <c r="P233" s="78"/>
      <c r="Q233" s="78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1114</v>
      </c>
      <c r="D234" s="45" t="s">
        <v>33</v>
      </c>
      <c r="E234" s="14" t="s">
        <v>264</v>
      </c>
      <c r="F234" s="7">
        <v>1</v>
      </c>
      <c r="G234" s="7">
        <v>0</v>
      </c>
      <c r="H234" s="7">
        <v>0</v>
      </c>
      <c r="I234" s="7">
        <v>1</v>
      </c>
      <c r="J234" s="7">
        <f t="shared" si="9"/>
        <v>2</v>
      </c>
      <c r="K234" s="11">
        <v>15358</v>
      </c>
      <c r="L234" s="58" t="s">
        <v>1121</v>
      </c>
      <c r="M234" s="8">
        <f t="shared" si="10"/>
        <v>13.022528975126971</v>
      </c>
      <c r="N234" s="7" t="str">
        <f t="shared" si="11"/>
        <v>Baixa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1110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7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1118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7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O236" s="78"/>
      <c r="P236" s="78"/>
      <c r="Q236" s="78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1108</v>
      </c>
      <c r="D237" s="45" t="s">
        <v>11</v>
      </c>
      <c r="E237" s="14" t="s">
        <v>267</v>
      </c>
      <c r="F237" s="7">
        <v>4</v>
      </c>
      <c r="G237" s="7">
        <v>0</v>
      </c>
      <c r="H237" s="7">
        <v>0</v>
      </c>
      <c r="I237" s="7">
        <v>1</v>
      </c>
      <c r="J237" s="7">
        <f t="shared" si="9"/>
        <v>5</v>
      </c>
      <c r="K237" s="11">
        <v>79625</v>
      </c>
      <c r="L237" s="58" t="s">
        <v>1123</v>
      </c>
      <c r="M237" s="8">
        <f t="shared" si="10"/>
        <v>6.2794348508634217</v>
      </c>
      <c r="N237" s="7" t="str">
        <f t="shared" si="11"/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7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1114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7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1114</v>
      </c>
      <c r="D240" s="45" t="s">
        <v>45</v>
      </c>
      <c r="E240" s="14" t="s">
        <v>270</v>
      </c>
      <c r="F240" s="7">
        <v>2</v>
      </c>
      <c r="G240" s="7">
        <v>0</v>
      </c>
      <c r="H240" s="7">
        <v>0</v>
      </c>
      <c r="I240" s="7">
        <v>0</v>
      </c>
      <c r="J240" s="7">
        <f t="shared" si="9"/>
        <v>2</v>
      </c>
      <c r="K240" s="11">
        <v>7098</v>
      </c>
      <c r="L240" s="58" t="s">
        <v>1121</v>
      </c>
      <c r="M240" s="8">
        <f t="shared" si="10"/>
        <v>28.176951253874329</v>
      </c>
      <c r="N240" s="7" t="str">
        <f t="shared" si="11"/>
        <v>Baixa</v>
      </c>
      <c r="O240" s="74"/>
      <c r="P240" s="78"/>
      <c r="Q240" s="78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1111</v>
      </c>
      <c r="D241" s="45" t="s">
        <v>24</v>
      </c>
      <c r="E241" s="14" t="s">
        <v>271</v>
      </c>
      <c r="F241" s="7">
        <v>6</v>
      </c>
      <c r="G241" s="7">
        <v>2</v>
      </c>
      <c r="H241" s="7">
        <v>0</v>
      </c>
      <c r="I241" s="7">
        <v>0</v>
      </c>
      <c r="J241" s="7">
        <f t="shared" si="9"/>
        <v>8</v>
      </c>
      <c r="K241" s="11">
        <v>10291</v>
      </c>
      <c r="L241" s="58" t="s">
        <v>1121</v>
      </c>
      <c r="M241" s="8">
        <f t="shared" si="10"/>
        <v>77.737829171120396</v>
      </c>
      <c r="N241" s="7" t="str">
        <f t="shared" si="11"/>
        <v>Baixa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1115</v>
      </c>
      <c r="D242" s="45" t="s">
        <v>57</v>
      </c>
      <c r="E242" s="14" t="s">
        <v>272</v>
      </c>
      <c r="F242" s="7">
        <v>2</v>
      </c>
      <c r="G242" s="7">
        <v>0</v>
      </c>
      <c r="H242" s="7">
        <v>0</v>
      </c>
      <c r="I242" s="7">
        <v>0</v>
      </c>
      <c r="J242" s="7">
        <f t="shared" si="9"/>
        <v>2</v>
      </c>
      <c r="K242" s="11">
        <v>4996</v>
      </c>
      <c r="L242" s="58" t="s">
        <v>1121</v>
      </c>
      <c r="M242" s="8">
        <f t="shared" si="10"/>
        <v>40.032025620496391</v>
      </c>
      <c r="N242" s="7" t="str">
        <f t="shared" si="11"/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1116</v>
      </c>
      <c r="D243" s="45" t="s">
        <v>94</v>
      </c>
      <c r="E243" s="14" t="s">
        <v>273</v>
      </c>
      <c r="F243" s="7">
        <v>0</v>
      </c>
      <c r="G243" s="7">
        <v>1</v>
      </c>
      <c r="H243" s="7">
        <v>0</v>
      </c>
      <c r="I243" s="7">
        <v>0</v>
      </c>
      <c r="J243" s="7">
        <f t="shared" si="9"/>
        <v>1</v>
      </c>
      <c r="K243" s="11">
        <v>7232</v>
      </c>
      <c r="L243" s="58" t="s">
        <v>1121</v>
      </c>
      <c r="M243" s="8">
        <f t="shared" si="10"/>
        <v>13.827433628318584</v>
      </c>
      <c r="N243" s="7" t="str">
        <f t="shared" si="11"/>
        <v>Baixa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1116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7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18</v>
      </c>
      <c r="G245" s="7">
        <v>7</v>
      </c>
      <c r="H245" s="7">
        <v>3</v>
      </c>
      <c r="I245" s="7">
        <v>1</v>
      </c>
      <c r="J245" s="7">
        <f t="shared" si="9"/>
        <v>29</v>
      </c>
      <c r="K245" s="11">
        <v>47617</v>
      </c>
      <c r="L245" s="58" t="s">
        <v>1122</v>
      </c>
      <c r="M245" s="8">
        <f t="shared" si="10"/>
        <v>60.902618812608942</v>
      </c>
      <c r="N245" s="7" t="str">
        <f t="shared" si="11"/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1109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7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1110</v>
      </c>
      <c r="D247" s="45" t="s">
        <v>20</v>
      </c>
      <c r="E247" s="14" t="s">
        <v>276</v>
      </c>
      <c r="F247" s="7">
        <v>1</v>
      </c>
      <c r="G247" s="7">
        <v>0</v>
      </c>
      <c r="H247" s="7">
        <v>0</v>
      </c>
      <c r="I247" s="7">
        <v>0</v>
      </c>
      <c r="J247" s="7">
        <f t="shared" si="9"/>
        <v>1</v>
      </c>
      <c r="K247" s="11">
        <v>7852</v>
      </c>
      <c r="L247" s="58" t="s">
        <v>1121</v>
      </c>
      <c r="M247" s="8">
        <f t="shared" si="10"/>
        <v>12.735608762098828</v>
      </c>
      <c r="N247" s="7" t="str">
        <f t="shared" si="11"/>
        <v>Baixa</v>
      </c>
      <c r="O247" s="10"/>
      <c r="P247" s="10"/>
      <c r="Q247" s="10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1115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7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1115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7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1110</v>
      </c>
      <c r="D250" s="45" t="s">
        <v>22</v>
      </c>
      <c r="E250" s="14" t="s">
        <v>279</v>
      </c>
      <c r="F250" s="7">
        <v>8</v>
      </c>
      <c r="G250" s="7">
        <v>4</v>
      </c>
      <c r="H250" s="7">
        <v>7</v>
      </c>
      <c r="I250" s="7">
        <v>8</v>
      </c>
      <c r="J250" s="7">
        <f t="shared" si="9"/>
        <v>27</v>
      </c>
      <c r="K250" s="11">
        <v>4984</v>
      </c>
      <c r="L250" s="58" t="s">
        <v>1121</v>
      </c>
      <c r="M250" s="8">
        <f t="shared" si="10"/>
        <v>541.73354735152486</v>
      </c>
      <c r="N250" s="7" t="str">
        <f t="shared" si="11"/>
        <v>Muito Alta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1110</v>
      </c>
      <c r="D251" s="45" t="s">
        <v>22</v>
      </c>
      <c r="E251" s="14" t="s">
        <v>280</v>
      </c>
      <c r="F251" s="7">
        <v>0</v>
      </c>
      <c r="G251" s="7">
        <v>6</v>
      </c>
      <c r="H251" s="7">
        <v>9</v>
      </c>
      <c r="I251" s="7">
        <v>8</v>
      </c>
      <c r="J251" s="7">
        <f t="shared" si="9"/>
        <v>23</v>
      </c>
      <c r="K251" s="11">
        <v>7527</v>
      </c>
      <c r="L251" s="58" t="s">
        <v>1121</v>
      </c>
      <c r="M251" s="8">
        <f t="shared" si="10"/>
        <v>305.56662681015013</v>
      </c>
      <c r="N251" s="7" t="str">
        <f t="shared" si="11"/>
        <v>Alta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1112</v>
      </c>
      <c r="D252" s="45" t="s">
        <v>26</v>
      </c>
      <c r="E252" s="14" t="s">
        <v>26</v>
      </c>
      <c r="F252" s="7">
        <v>50</v>
      </c>
      <c r="G252" s="7">
        <v>34</v>
      </c>
      <c r="H252" s="7">
        <v>30</v>
      </c>
      <c r="I252" s="7">
        <v>42</v>
      </c>
      <c r="J252" s="7">
        <f t="shared" si="9"/>
        <v>156</v>
      </c>
      <c r="K252" s="11">
        <v>235977</v>
      </c>
      <c r="L252" s="58" t="s">
        <v>1124</v>
      </c>
      <c r="M252" s="8">
        <f t="shared" si="10"/>
        <v>66.108137657483567</v>
      </c>
      <c r="N252" s="7" t="str">
        <f t="shared" si="11"/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1113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7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1114</v>
      </c>
      <c r="D254" s="45" t="s">
        <v>40</v>
      </c>
      <c r="E254" s="14" t="s">
        <v>282</v>
      </c>
      <c r="F254" s="7">
        <v>0</v>
      </c>
      <c r="G254" s="7">
        <v>1</v>
      </c>
      <c r="H254" s="7">
        <v>0</v>
      </c>
      <c r="I254" s="7">
        <v>0</v>
      </c>
      <c r="J254" s="7">
        <f t="shared" si="9"/>
        <v>1</v>
      </c>
      <c r="K254" s="11">
        <v>5996</v>
      </c>
      <c r="L254" s="58" t="s">
        <v>1121</v>
      </c>
      <c r="M254" s="8">
        <f t="shared" si="10"/>
        <v>16.677785190126748</v>
      </c>
      <c r="N254" s="7" t="str">
        <f t="shared" si="11"/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1113</v>
      </c>
      <c r="D255" s="45" t="s">
        <v>30</v>
      </c>
      <c r="E255" s="14" t="s">
        <v>283</v>
      </c>
      <c r="F255" s="7">
        <v>0</v>
      </c>
      <c r="G255" s="7">
        <v>1</v>
      </c>
      <c r="H255" s="7">
        <v>1</v>
      </c>
      <c r="I255" s="7">
        <v>0</v>
      </c>
      <c r="J255" s="7">
        <f t="shared" si="9"/>
        <v>2</v>
      </c>
      <c r="K255" s="11">
        <v>10820</v>
      </c>
      <c r="L255" s="58" t="s">
        <v>1121</v>
      </c>
      <c r="M255" s="8">
        <f t="shared" si="10"/>
        <v>18.484288354898336</v>
      </c>
      <c r="N255" s="7" t="str">
        <f t="shared" si="11"/>
        <v>Baixa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1117</v>
      </c>
      <c r="D256" s="45" t="s">
        <v>80</v>
      </c>
      <c r="E256" s="14" t="s">
        <v>284</v>
      </c>
      <c r="F256" s="7">
        <v>5</v>
      </c>
      <c r="G256" s="7">
        <v>5</v>
      </c>
      <c r="H256" s="7">
        <v>7</v>
      </c>
      <c r="I256" s="7">
        <v>1</v>
      </c>
      <c r="J256" s="7">
        <f t="shared" si="9"/>
        <v>18</v>
      </c>
      <c r="K256" s="11">
        <v>3699</v>
      </c>
      <c r="L256" s="58" t="s">
        <v>1121</v>
      </c>
      <c r="M256" s="8">
        <f t="shared" si="10"/>
        <v>486.61800486618006</v>
      </c>
      <c r="N256" s="7" t="str">
        <f t="shared" si="11"/>
        <v>Alta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1110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1</v>
      </c>
      <c r="I257" s="7">
        <v>1</v>
      </c>
      <c r="J257" s="7">
        <f t="shared" si="9"/>
        <v>2</v>
      </c>
      <c r="K257" s="11">
        <v>5097</v>
      </c>
      <c r="L257" s="58" t="s">
        <v>1121</v>
      </c>
      <c r="M257" s="8">
        <f t="shared" si="10"/>
        <v>39.238767902687854</v>
      </c>
      <c r="N257" s="7" t="str">
        <f t="shared" si="11"/>
        <v>Baixa</v>
      </c>
      <c r="O257" s="78"/>
      <c r="P257" s="78"/>
      <c r="Q257" s="78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1108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7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1109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7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O259" s="78"/>
      <c r="P259" s="78"/>
      <c r="Q259" s="78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1114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7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1115</v>
      </c>
      <c r="D261" s="45" t="s">
        <v>38</v>
      </c>
      <c r="E261" s="14" t="s">
        <v>857</v>
      </c>
      <c r="F261" s="7">
        <v>7</v>
      </c>
      <c r="G261" s="7">
        <v>23</v>
      </c>
      <c r="H261" s="7">
        <v>8</v>
      </c>
      <c r="I261" s="7">
        <v>7</v>
      </c>
      <c r="J261" s="7">
        <f t="shared" ref="J261:J324" si="12">SUM(F261:I261)</f>
        <v>45</v>
      </c>
      <c r="K261" s="11">
        <v>6523</v>
      </c>
      <c r="L261" s="58" t="s">
        <v>1121</v>
      </c>
      <c r="M261" s="8">
        <f t="shared" ref="M261:M324" si="13">(J261/K261)*100000</f>
        <v>689.86662578568144</v>
      </c>
      <c r="N261" s="7" t="str">
        <f t="shared" si="11"/>
        <v>Muito Alta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1116</v>
      </c>
      <c r="D262" s="45" t="s">
        <v>94</v>
      </c>
      <c r="E262" s="14" t="s">
        <v>289</v>
      </c>
      <c r="F262" s="7">
        <v>8</v>
      </c>
      <c r="G262" s="7">
        <v>1</v>
      </c>
      <c r="H262" s="7">
        <v>0</v>
      </c>
      <c r="I262" s="7">
        <v>0</v>
      </c>
      <c r="J262" s="7">
        <f t="shared" si="12"/>
        <v>9</v>
      </c>
      <c r="K262" s="11">
        <v>10081</v>
      </c>
      <c r="L262" s="58" t="s">
        <v>1121</v>
      </c>
      <c r="M262" s="8">
        <f t="shared" si="13"/>
        <v>89.276857454617598</v>
      </c>
      <c r="N262" s="7" t="str">
        <f t="shared" ref="N262:N325" si="14">IF(M262=0,"Silencioso",IF(AND(M262&gt;0,M262&lt;100),"Baixa",IF(AND(M262&gt;=100,M262&lt;300),"Média",IF(AND(M262&gt;=300,M262&lt;500),"Alta",IF(M262&gt;=500,"Muito Alta","Avaliar")))))</f>
        <v>Baixa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1108</v>
      </c>
      <c r="D263" s="45" t="s">
        <v>90</v>
      </c>
      <c r="E263" s="14" t="s">
        <v>290</v>
      </c>
      <c r="F263" s="7">
        <v>1</v>
      </c>
      <c r="G263" s="7">
        <v>1</v>
      </c>
      <c r="H263" s="7">
        <v>0</v>
      </c>
      <c r="I263" s="7">
        <v>0</v>
      </c>
      <c r="J263" s="7">
        <f t="shared" si="12"/>
        <v>2</v>
      </c>
      <c r="K263" s="11">
        <v>5185</v>
      </c>
      <c r="L263" s="58" t="s">
        <v>1121</v>
      </c>
      <c r="M263" s="8">
        <f t="shared" si="13"/>
        <v>38.572806171648992</v>
      </c>
      <c r="N263" s="7" t="str">
        <f t="shared" si="14"/>
        <v>Baixa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1112</v>
      </c>
      <c r="D264" s="45" t="s">
        <v>26</v>
      </c>
      <c r="E264" s="14" t="s">
        <v>291</v>
      </c>
      <c r="F264" s="7">
        <v>3</v>
      </c>
      <c r="G264" s="7">
        <v>2</v>
      </c>
      <c r="H264" s="7">
        <v>4</v>
      </c>
      <c r="I264" s="7">
        <v>2</v>
      </c>
      <c r="J264" s="7">
        <f t="shared" si="12"/>
        <v>11</v>
      </c>
      <c r="K264" s="11">
        <v>13541</v>
      </c>
      <c r="L264" s="58" t="s">
        <v>1121</v>
      </c>
      <c r="M264" s="8">
        <f t="shared" si="13"/>
        <v>81.234768480909821</v>
      </c>
      <c r="N264" s="7" t="str">
        <f t="shared" si="14"/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1115</v>
      </c>
      <c r="D265" s="45" t="s">
        <v>62</v>
      </c>
      <c r="E265" s="14" t="s">
        <v>292</v>
      </c>
      <c r="F265" s="7">
        <v>0</v>
      </c>
      <c r="G265" s="7">
        <v>0</v>
      </c>
      <c r="H265" s="7">
        <v>0</v>
      </c>
      <c r="I265" s="7">
        <v>0</v>
      </c>
      <c r="J265" s="7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1114</v>
      </c>
      <c r="D266" s="45" t="s">
        <v>45</v>
      </c>
      <c r="E266" s="14" t="s">
        <v>293</v>
      </c>
      <c r="F266" s="7">
        <v>1</v>
      </c>
      <c r="G266" s="7">
        <v>0</v>
      </c>
      <c r="H266" s="7">
        <v>1</v>
      </c>
      <c r="I266" s="7">
        <v>1</v>
      </c>
      <c r="J266" s="7">
        <f t="shared" si="12"/>
        <v>3</v>
      </c>
      <c r="K266" s="11">
        <v>1521</v>
      </c>
      <c r="L266" s="58" t="s">
        <v>1121</v>
      </c>
      <c r="M266" s="8">
        <f t="shared" si="13"/>
        <v>197.23865877712032</v>
      </c>
      <c r="N266" s="7" t="str">
        <f t="shared" si="14"/>
        <v>Média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1107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7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1109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1</v>
      </c>
      <c r="I268" s="7">
        <v>0</v>
      </c>
      <c r="J268" s="7">
        <f t="shared" si="12"/>
        <v>1</v>
      </c>
      <c r="K268" s="11">
        <v>7811</v>
      </c>
      <c r="L268" s="58" t="s">
        <v>1121</v>
      </c>
      <c r="M268" s="8">
        <f t="shared" si="13"/>
        <v>12.802458071949815</v>
      </c>
      <c r="N268" s="7" t="str">
        <f t="shared" si="14"/>
        <v>Baixa</v>
      </c>
      <c r="O268" s="78"/>
      <c r="P268" s="78"/>
      <c r="Q268" s="78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1114</v>
      </c>
      <c r="D269" s="45" t="s">
        <v>33</v>
      </c>
      <c r="E269" s="14" t="s">
        <v>296</v>
      </c>
      <c r="F269" s="7">
        <v>0</v>
      </c>
      <c r="G269" s="7">
        <v>2</v>
      </c>
      <c r="H269" s="7">
        <v>1</v>
      </c>
      <c r="I269" s="7">
        <v>0</v>
      </c>
      <c r="J269" s="7">
        <f t="shared" si="12"/>
        <v>3</v>
      </c>
      <c r="K269" s="11">
        <v>27823</v>
      </c>
      <c r="L269" s="58" t="s">
        <v>1122</v>
      </c>
      <c r="M269" s="8">
        <f t="shared" si="13"/>
        <v>10.78244617762283</v>
      </c>
      <c r="N269" s="7" t="str">
        <f t="shared" si="14"/>
        <v>Baixa</v>
      </c>
      <c r="O269" s="78"/>
      <c r="P269" s="78"/>
      <c r="Q269" s="78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1110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1</v>
      </c>
      <c r="J270" s="7">
        <f t="shared" si="12"/>
        <v>1</v>
      </c>
      <c r="K270" s="11">
        <v>11064</v>
      </c>
      <c r="L270" s="58" t="s">
        <v>1121</v>
      </c>
      <c r="M270" s="8">
        <f t="shared" si="13"/>
        <v>9.038322487346349</v>
      </c>
      <c r="N270" s="7" t="str">
        <f t="shared" si="14"/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1118</v>
      </c>
      <c r="D271" s="45" t="s">
        <v>102</v>
      </c>
      <c r="E271" s="14" t="s">
        <v>298</v>
      </c>
      <c r="F271" s="7">
        <v>0</v>
      </c>
      <c r="G271" s="7">
        <v>0</v>
      </c>
      <c r="H271" s="7">
        <v>0</v>
      </c>
      <c r="I271" s="7">
        <v>0</v>
      </c>
      <c r="J271" s="7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1110</v>
      </c>
      <c r="D272" s="45" t="s">
        <v>20</v>
      </c>
      <c r="E272" s="14" t="s">
        <v>299</v>
      </c>
      <c r="F272" s="7">
        <v>4</v>
      </c>
      <c r="G272" s="7">
        <v>1</v>
      </c>
      <c r="H272" s="7">
        <v>1</v>
      </c>
      <c r="I272" s="7">
        <v>3</v>
      </c>
      <c r="J272" s="7">
        <f t="shared" si="12"/>
        <v>9</v>
      </c>
      <c r="K272" s="11">
        <v>5362</v>
      </c>
      <c r="L272" s="58" t="s">
        <v>1121</v>
      </c>
      <c r="M272" s="8">
        <f t="shared" si="13"/>
        <v>167.84781797836627</v>
      </c>
      <c r="N272" s="7" t="str">
        <f t="shared" si="14"/>
        <v>Média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1116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1</v>
      </c>
      <c r="I273" s="7">
        <v>0</v>
      </c>
      <c r="J273" s="7">
        <f t="shared" si="12"/>
        <v>1</v>
      </c>
      <c r="K273" s="11">
        <v>15214</v>
      </c>
      <c r="L273" s="58" t="s">
        <v>1121</v>
      </c>
      <c r="M273" s="8">
        <f t="shared" si="13"/>
        <v>6.5728933876692519</v>
      </c>
      <c r="N273" s="7" t="str">
        <f t="shared" si="14"/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1115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7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1108</v>
      </c>
      <c r="D275" s="45" t="s">
        <v>98</v>
      </c>
      <c r="E275" s="14" t="s">
        <v>302</v>
      </c>
      <c r="F275" s="7">
        <v>5</v>
      </c>
      <c r="G275" s="7">
        <v>8</v>
      </c>
      <c r="H275" s="7">
        <v>3</v>
      </c>
      <c r="I275" s="7">
        <v>1</v>
      </c>
      <c r="J275" s="7">
        <f t="shared" si="12"/>
        <v>17</v>
      </c>
      <c r="K275" s="11">
        <v>70200</v>
      </c>
      <c r="L275" s="58" t="s">
        <v>1123</v>
      </c>
      <c r="M275" s="8">
        <f t="shared" si="13"/>
        <v>24.216524216524217</v>
      </c>
      <c r="N275" s="7" t="str">
        <f t="shared" si="14"/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1115</v>
      </c>
      <c r="D276" s="45" t="s">
        <v>14</v>
      </c>
      <c r="E276" s="14" t="s">
        <v>303</v>
      </c>
      <c r="F276" s="7">
        <v>0</v>
      </c>
      <c r="G276" s="7">
        <v>0</v>
      </c>
      <c r="H276" s="7">
        <v>0</v>
      </c>
      <c r="I276" s="7">
        <v>0</v>
      </c>
      <c r="J276" s="7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O276" s="78"/>
      <c r="P276" s="78"/>
      <c r="Q276" s="78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1118</v>
      </c>
      <c r="D277" s="45" t="s">
        <v>102</v>
      </c>
      <c r="E277" s="14" t="s">
        <v>304</v>
      </c>
      <c r="F277" s="7">
        <v>10</v>
      </c>
      <c r="G277" s="7">
        <v>7</v>
      </c>
      <c r="H277" s="7">
        <v>1</v>
      </c>
      <c r="I277" s="7">
        <v>2</v>
      </c>
      <c r="J277" s="7">
        <f t="shared" si="12"/>
        <v>20</v>
      </c>
      <c r="K277" s="11">
        <v>31624</v>
      </c>
      <c r="L277" s="58" t="s">
        <v>1122</v>
      </c>
      <c r="M277" s="8">
        <f t="shared" si="13"/>
        <v>63.243106501391345</v>
      </c>
      <c r="N277" s="7" t="str">
        <f t="shared" si="14"/>
        <v>Baixa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1114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7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1114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7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1115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7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1112</v>
      </c>
      <c r="D281" s="45" t="s">
        <v>26</v>
      </c>
      <c r="E281" s="14" t="s">
        <v>308</v>
      </c>
      <c r="F281" s="7">
        <v>0</v>
      </c>
      <c r="G281" s="7">
        <v>1</v>
      </c>
      <c r="H281" s="7">
        <v>0</v>
      </c>
      <c r="I281" s="7">
        <v>0</v>
      </c>
      <c r="J281" s="7">
        <f t="shared" si="12"/>
        <v>1</v>
      </c>
      <c r="K281" s="11">
        <v>3508</v>
      </c>
      <c r="L281" s="58" t="s">
        <v>1121</v>
      </c>
      <c r="M281" s="8">
        <f t="shared" si="13"/>
        <v>28.506271379703534</v>
      </c>
      <c r="N281" s="7" t="str">
        <f t="shared" si="14"/>
        <v>Baixa</v>
      </c>
      <c r="O281" s="78"/>
      <c r="P281" s="78"/>
      <c r="Q281" s="78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1107</v>
      </c>
      <c r="D282" s="45" t="s">
        <v>8</v>
      </c>
      <c r="E282" s="14" t="s">
        <v>309</v>
      </c>
      <c r="F282" s="7">
        <v>3</v>
      </c>
      <c r="G282" s="7">
        <v>0</v>
      </c>
      <c r="H282" s="7">
        <v>1</v>
      </c>
      <c r="I282" s="7">
        <v>1</v>
      </c>
      <c r="J282" s="7">
        <f t="shared" si="12"/>
        <v>5</v>
      </c>
      <c r="K282" s="11">
        <v>7936</v>
      </c>
      <c r="L282" s="58" t="s">
        <v>1121</v>
      </c>
      <c r="M282" s="8">
        <f t="shared" si="13"/>
        <v>63.004032258064512</v>
      </c>
      <c r="N282" s="7" t="str">
        <f t="shared" si="14"/>
        <v>Baixa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1115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7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1115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7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1114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7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1114</v>
      </c>
      <c r="D286" s="45" t="s">
        <v>40</v>
      </c>
      <c r="E286" s="14" t="s">
        <v>313</v>
      </c>
      <c r="F286" s="7">
        <v>1</v>
      </c>
      <c r="G286" s="7">
        <v>0</v>
      </c>
      <c r="H286" s="7">
        <v>0</v>
      </c>
      <c r="I286" s="7">
        <v>0</v>
      </c>
      <c r="J286" s="7">
        <f t="shared" si="12"/>
        <v>1</v>
      </c>
      <c r="K286" s="11">
        <v>2379</v>
      </c>
      <c r="L286" s="58" t="s">
        <v>1121</v>
      </c>
      <c r="M286" s="8">
        <f t="shared" si="13"/>
        <v>42.034468263976464</v>
      </c>
      <c r="N286" s="7" t="str">
        <f t="shared" si="14"/>
        <v>Baixa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1115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7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7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1113</v>
      </c>
      <c r="D289" s="45" t="s">
        <v>30</v>
      </c>
      <c r="E289" s="14" t="s">
        <v>316</v>
      </c>
      <c r="F289" s="7">
        <v>0</v>
      </c>
      <c r="G289" s="7">
        <v>2</v>
      </c>
      <c r="H289" s="7">
        <v>15</v>
      </c>
      <c r="I289" s="7">
        <v>7</v>
      </c>
      <c r="J289" s="7">
        <f t="shared" si="12"/>
        <v>24</v>
      </c>
      <c r="K289" s="11">
        <v>7409</v>
      </c>
      <c r="L289" s="58" t="s">
        <v>1121</v>
      </c>
      <c r="M289" s="8">
        <f t="shared" si="13"/>
        <v>323.93035497368066</v>
      </c>
      <c r="N289" s="7" t="str">
        <f t="shared" si="14"/>
        <v>Alta</v>
      </c>
      <c r="O289" s="78"/>
      <c r="P289" s="78"/>
      <c r="Q289" s="78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1108</v>
      </c>
      <c r="D290" s="45" t="s">
        <v>11</v>
      </c>
      <c r="E290" s="14" t="s">
        <v>317</v>
      </c>
      <c r="F290" s="7">
        <v>18</v>
      </c>
      <c r="G290" s="7">
        <v>11</v>
      </c>
      <c r="H290" s="7">
        <v>14</v>
      </c>
      <c r="I290" s="7">
        <v>4</v>
      </c>
      <c r="J290" s="7">
        <f t="shared" si="12"/>
        <v>47</v>
      </c>
      <c r="K290" s="11">
        <v>15235</v>
      </c>
      <c r="L290" s="58" t="s">
        <v>1121</v>
      </c>
      <c r="M290" s="8">
        <f t="shared" si="13"/>
        <v>308.50016409583196</v>
      </c>
      <c r="N290" s="7" t="str">
        <f t="shared" si="14"/>
        <v>Alta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1110</v>
      </c>
      <c r="D291" s="45" t="s">
        <v>22</v>
      </c>
      <c r="E291" s="14" t="s">
        <v>318</v>
      </c>
      <c r="F291" s="7">
        <v>0</v>
      </c>
      <c r="G291" s="7">
        <v>1</v>
      </c>
      <c r="H291" s="7">
        <v>0</v>
      </c>
      <c r="I291" s="7">
        <v>0</v>
      </c>
      <c r="J291" s="7">
        <f t="shared" si="12"/>
        <v>1</v>
      </c>
      <c r="K291" s="11">
        <v>3394</v>
      </c>
      <c r="L291" s="58" t="s">
        <v>1121</v>
      </c>
      <c r="M291" s="8">
        <f t="shared" si="13"/>
        <v>29.463759575721863</v>
      </c>
      <c r="N291" s="7" t="str">
        <f t="shared" si="14"/>
        <v>Baixa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1108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7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1115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7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1108</v>
      </c>
      <c r="D294" s="45" t="s">
        <v>98</v>
      </c>
      <c r="E294" s="14" t="s">
        <v>321</v>
      </c>
      <c r="F294" s="7">
        <v>2</v>
      </c>
      <c r="G294" s="7">
        <v>2</v>
      </c>
      <c r="H294" s="7">
        <v>0</v>
      </c>
      <c r="I294" s="7">
        <v>0</v>
      </c>
      <c r="J294" s="7">
        <f t="shared" si="12"/>
        <v>4</v>
      </c>
      <c r="K294" s="11">
        <v>7386</v>
      </c>
      <c r="L294" s="58" t="s">
        <v>1121</v>
      </c>
      <c r="M294" s="8">
        <f t="shared" si="13"/>
        <v>54.156512320606552</v>
      </c>
      <c r="N294" s="7" t="str">
        <f t="shared" si="14"/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1112</v>
      </c>
      <c r="D295" s="45" t="s">
        <v>26</v>
      </c>
      <c r="E295" s="14" t="s">
        <v>322</v>
      </c>
      <c r="F295" s="7">
        <v>136</v>
      </c>
      <c r="G295" s="7">
        <v>98</v>
      </c>
      <c r="H295" s="7">
        <v>76</v>
      </c>
      <c r="I295" s="7">
        <v>36</v>
      </c>
      <c r="J295" s="7">
        <f t="shared" si="12"/>
        <v>346</v>
      </c>
      <c r="K295" s="11">
        <v>67540</v>
      </c>
      <c r="L295" s="58" t="s">
        <v>1122</v>
      </c>
      <c r="M295" s="8">
        <f t="shared" si="13"/>
        <v>512.2890139176784</v>
      </c>
      <c r="N295" s="7" t="str">
        <f t="shared" si="14"/>
        <v>Muito Alta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1117</v>
      </c>
      <c r="D296" s="45" t="s">
        <v>80</v>
      </c>
      <c r="E296" s="14" t="s">
        <v>323</v>
      </c>
      <c r="F296" s="7">
        <v>0</v>
      </c>
      <c r="G296" s="7">
        <v>1</v>
      </c>
      <c r="H296" s="7">
        <v>0</v>
      </c>
      <c r="I296" s="7">
        <v>0</v>
      </c>
      <c r="J296" s="7">
        <f t="shared" si="12"/>
        <v>1</v>
      </c>
      <c r="K296" s="11">
        <v>9431</v>
      </c>
      <c r="L296" s="58" t="s">
        <v>1121</v>
      </c>
      <c r="M296" s="8">
        <f t="shared" si="13"/>
        <v>10.603329445445871</v>
      </c>
      <c r="N296" s="7" t="str">
        <f t="shared" si="14"/>
        <v>Baixa</v>
      </c>
      <c r="O296" s="78"/>
      <c r="P296" s="78"/>
      <c r="Q296" s="78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1114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2</v>
      </c>
      <c r="I297" s="7">
        <v>0</v>
      </c>
      <c r="J297" s="7">
        <f t="shared" si="12"/>
        <v>2</v>
      </c>
      <c r="K297" s="11">
        <v>4387</v>
      </c>
      <c r="L297" s="58" t="s">
        <v>1121</v>
      </c>
      <c r="M297" s="8">
        <f t="shared" si="13"/>
        <v>45.589240939138364</v>
      </c>
      <c r="N297" s="7" t="str">
        <f t="shared" si="14"/>
        <v>Baixa</v>
      </c>
      <c r="O297" s="78"/>
      <c r="P297" s="78"/>
      <c r="Q297" s="78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1108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7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2</v>
      </c>
      <c r="I299" s="7">
        <v>2</v>
      </c>
      <c r="J299" s="7">
        <f t="shared" si="12"/>
        <v>4</v>
      </c>
      <c r="K299" s="11">
        <v>10343</v>
      </c>
      <c r="L299" s="58" t="s">
        <v>1121</v>
      </c>
      <c r="M299" s="8">
        <f t="shared" si="13"/>
        <v>38.673498984820654</v>
      </c>
      <c r="N299" s="7" t="str">
        <f t="shared" si="14"/>
        <v>Baixa</v>
      </c>
      <c r="O299" s="78"/>
      <c r="P299" s="78"/>
      <c r="Q299" s="78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1118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7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1118</v>
      </c>
      <c r="D301" s="45" t="s">
        <v>102</v>
      </c>
      <c r="E301" s="14" t="s">
        <v>328</v>
      </c>
      <c r="F301" s="7">
        <v>1</v>
      </c>
      <c r="G301" s="7">
        <v>0</v>
      </c>
      <c r="H301" s="7">
        <v>2</v>
      </c>
      <c r="I301" s="7">
        <v>1</v>
      </c>
      <c r="J301" s="7">
        <f t="shared" si="12"/>
        <v>4</v>
      </c>
      <c r="K301" s="11">
        <v>26181</v>
      </c>
      <c r="L301" s="58" t="s">
        <v>1122</v>
      </c>
      <c r="M301" s="8">
        <f t="shared" si="13"/>
        <v>15.278255223253506</v>
      </c>
      <c r="N301" s="7" t="str">
        <f t="shared" si="14"/>
        <v>Baixa</v>
      </c>
      <c r="O301" s="78"/>
      <c r="P301" s="78"/>
      <c r="Q301" s="78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1113</v>
      </c>
      <c r="D302" s="45" t="s">
        <v>28</v>
      </c>
      <c r="E302" s="14" t="s">
        <v>329</v>
      </c>
      <c r="F302" s="7">
        <v>3</v>
      </c>
      <c r="G302" s="7">
        <v>2</v>
      </c>
      <c r="H302" s="7">
        <v>0</v>
      </c>
      <c r="I302" s="7">
        <v>2</v>
      </c>
      <c r="J302" s="7">
        <f t="shared" si="12"/>
        <v>7</v>
      </c>
      <c r="K302" s="11">
        <v>5446</v>
      </c>
      <c r="L302" s="58" t="s">
        <v>1121</v>
      </c>
      <c r="M302" s="8">
        <f t="shared" si="13"/>
        <v>128.53470437017995</v>
      </c>
      <c r="N302" s="7" t="str">
        <f t="shared" si="14"/>
        <v>Média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1113</v>
      </c>
      <c r="D303" s="45" t="s">
        <v>28</v>
      </c>
      <c r="E303" s="14" t="s">
        <v>330</v>
      </c>
      <c r="F303" s="7">
        <v>3</v>
      </c>
      <c r="G303" s="7">
        <v>4</v>
      </c>
      <c r="H303" s="7">
        <v>3</v>
      </c>
      <c r="I303" s="7">
        <v>4</v>
      </c>
      <c r="J303" s="7">
        <f t="shared" si="12"/>
        <v>14</v>
      </c>
      <c r="K303" s="11">
        <v>5891</v>
      </c>
      <c r="L303" s="58" t="s">
        <v>1121</v>
      </c>
      <c r="M303" s="8">
        <f t="shared" si="13"/>
        <v>237.65065353929722</v>
      </c>
      <c r="N303" s="7" t="str">
        <f t="shared" si="14"/>
        <v>Média</v>
      </c>
      <c r="O303" s="10"/>
      <c r="P303" s="10"/>
      <c r="Q303" s="10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1110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7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O304" s="78"/>
      <c r="P304" s="78"/>
      <c r="Q304" s="78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1110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7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1111</v>
      </c>
      <c r="D306" s="45" t="s">
        <v>24</v>
      </c>
      <c r="E306" s="14" t="s">
        <v>333</v>
      </c>
      <c r="F306" s="7">
        <v>4</v>
      </c>
      <c r="G306" s="7">
        <v>2</v>
      </c>
      <c r="H306" s="7">
        <v>1</v>
      </c>
      <c r="I306" s="7">
        <v>1</v>
      </c>
      <c r="J306" s="7">
        <f t="shared" si="12"/>
        <v>8</v>
      </c>
      <c r="K306" s="11">
        <v>17701</v>
      </c>
      <c r="L306" s="58" t="s">
        <v>1121</v>
      </c>
      <c r="M306" s="8">
        <f t="shared" si="13"/>
        <v>45.195186712615104</v>
      </c>
      <c r="N306" s="7" t="str">
        <f t="shared" si="14"/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1113</v>
      </c>
      <c r="D307" s="45" t="s">
        <v>28</v>
      </c>
      <c r="E307" s="14" t="s">
        <v>334</v>
      </c>
      <c r="F307" s="7">
        <v>0</v>
      </c>
      <c r="G307" s="7">
        <v>0</v>
      </c>
      <c r="H307" s="7">
        <v>0</v>
      </c>
      <c r="I307" s="7">
        <v>1</v>
      </c>
      <c r="J307" s="7">
        <f t="shared" si="12"/>
        <v>1</v>
      </c>
      <c r="K307" s="11">
        <v>4601</v>
      </c>
      <c r="L307" s="58" t="s">
        <v>1121</v>
      </c>
      <c r="M307" s="8">
        <f t="shared" si="13"/>
        <v>21.734405564007826</v>
      </c>
      <c r="N307" s="7" t="str">
        <f t="shared" si="14"/>
        <v>Baixa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1118</v>
      </c>
      <c r="D308" s="45" t="s">
        <v>102</v>
      </c>
      <c r="E308" s="14" t="s">
        <v>335</v>
      </c>
      <c r="F308" s="7">
        <v>4</v>
      </c>
      <c r="G308" s="7">
        <v>0</v>
      </c>
      <c r="H308" s="7">
        <v>0</v>
      </c>
      <c r="I308" s="7">
        <v>0</v>
      </c>
      <c r="J308" s="7">
        <f t="shared" si="12"/>
        <v>4</v>
      </c>
      <c r="K308" s="11">
        <v>5441</v>
      </c>
      <c r="L308" s="58" t="s">
        <v>1121</v>
      </c>
      <c r="M308" s="8">
        <f t="shared" si="13"/>
        <v>73.51589781290204</v>
      </c>
      <c r="N308" s="7" t="str">
        <f t="shared" si="14"/>
        <v>Baixa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1111</v>
      </c>
      <c r="D309" s="45" t="s">
        <v>24</v>
      </c>
      <c r="E309" s="14" t="s">
        <v>336</v>
      </c>
      <c r="F309" s="7">
        <v>48</v>
      </c>
      <c r="G309" s="7">
        <v>37</v>
      </c>
      <c r="H309" s="7">
        <v>47</v>
      </c>
      <c r="I309" s="7">
        <v>30</v>
      </c>
      <c r="J309" s="7">
        <f t="shared" si="12"/>
        <v>162</v>
      </c>
      <c r="K309" s="11">
        <v>58962</v>
      </c>
      <c r="L309" s="58" t="s">
        <v>1122</v>
      </c>
      <c r="M309" s="8">
        <f t="shared" si="13"/>
        <v>274.75323089447437</v>
      </c>
      <c r="N309" s="7" t="str">
        <f t="shared" si="14"/>
        <v>Média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1108</v>
      </c>
      <c r="D310" s="45" t="s">
        <v>11</v>
      </c>
      <c r="E310" s="14" t="s">
        <v>337</v>
      </c>
      <c r="F310" s="7">
        <v>1</v>
      </c>
      <c r="G310" s="7">
        <v>0</v>
      </c>
      <c r="H310" s="7">
        <v>1</v>
      </c>
      <c r="I310" s="7">
        <v>1</v>
      </c>
      <c r="J310" s="7">
        <f t="shared" si="12"/>
        <v>3</v>
      </c>
      <c r="K310" s="11">
        <v>4304</v>
      </c>
      <c r="L310" s="58" t="s">
        <v>1121</v>
      </c>
      <c r="M310" s="8">
        <f t="shared" si="13"/>
        <v>69.702602230483265</v>
      </c>
      <c r="N310" s="7" t="str">
        <f t="shared" si="14"/>
        <v>Baixa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1110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1</v>
      </c>
      <c r="J311" s="7">
        <f t="shared" si="12"/>
        <v>1</v>
      </c>
      <c r="K311" s="11">
        <v>6844</v>
      </c>
      <c r="L311" s="58" t="s">
        <v>1121</v>
      </c>
      <c r="M311" s="8">
        <f t="shared" si="13"/>
        <v>14.61133839859731</v>
      </c>
      <c r="N311" s="7" t="str">
        <f t="shared" si="14"/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1118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7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1118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1</v>
      </c>
      <c r="I313" s="7">
        <v>0</v>
      </c>
      <c r="J313" s="7">
        <f t="shared" si="12"/>
        <v>1</v>
      </c>
      <c r="K313" s="11">
        <v>3136</v>
      </c>
      <c r="L313" s="58" t="s">
        <v>1121</v>
      </c>
      <c r="M313" s="8">
        <f t="shared" si="13"/>
        <v>31.887755102040813</v>
      </c>
      <c r="N313" s="7" t="str">
        <f t="shared" si="14"/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1110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7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1115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7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1114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7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1110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7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0</v>
      </c>
      <c r="J318" s="7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1110</v>
      </c>
      <c r="D319" s="45" t="s">
        <v>22</v>
      </c>
      <c r="E319" s="14" t="s">
        <v>22</v>
      </c>
      <c r="F319" s="7">
        <v>115</v>
      </c>
      <c r="G319" s="7">
        <v>100</v>
      </c>
      <c r="H319" s="7">
        <v>81</v>
      </c>
      <c r="I319" s="7">
        <v>54</v>
      </c>
      <c r="J319" s="7">
        <f t="shared" si="12"/>
        <v>350</v>
      </c>
      <c r="K319" s="11">
        <v>278685</v>
      </c>
      <c r="L319" s="58" t="s">
        <v>1124</v>
      </c>
      <c r="M319" s="8">
        <f t="shared" si="13"/>
        <v>125.58982363600481</v>
      </c>
      <c r="N319" s="7" t="str">
        <f t="shared" si="14"/>
        <v>Média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1118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7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1107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7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1108</v>
      </c>
      <c r="D322" s="45" t="s">
        <v>90</v>
      </c>
      <c r="E322" s="14" t="s">
        <v>347</v>
      </c>
      <c r="F322" s="7">
        <v>1</v>
      </c>
      <c r="G322" s="7">
        <v>7</v>
      </c>
      <c r="H322" s="7">
        <v>4</v>
      </c>
      <c r="I322" s="7">
        <v>2</v>
      </c>
      <c r="J322" s="7">
        <f t="shared" si="12"/>
        <v>14</v>
      </c>
      <c r="K322" s="11">
        <v>34057</v>
      </c>
      <c r="L322" s="58" t="s">
        <v>1122</v>
      </c>
      <c r="M322" s="8">
        <f t="shared" si="13"/>
        <v>41.107554981354788</v>
      </c>
      <c r="N322" s="7" t="str">
        <f t="shared" si="14"/>
        <v>Baixa</v>
      </c>
      <c r="O322" s="78"/>
      <c r="P322" s="78"/>
      <c r="Q322" s="78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1114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1</v>
      </c>
      <c r="J323" s="7">
        <f t="shared" si="12"/>
        <v>1</v>
      </c>
      <c r="K323" s="11">
        <v>14233</v>
      </c>
      <c r="L323" s="58" t="s">
        <v>1121</v>
      </c>
      <c r="M323" s="8">
        <f t="shared" si="13"/>
        <v>7.025925665706457</v>
      </c>
      <c r="N323" s="7" t="str">
        <f t="shared" si="14"/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1109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7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O324" s="78"/>
      <c r="P324" s="78"/>
      <c r="Q324" s="78"/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1118</v>
      </c>
      <c r="D325" s="45" t="s">
        <v>102</v>
      </c>
      <c r="E325" s="14" t="s">
        <v>350</v>
      </c>
      <c r="F325" s="7">
        <v>0</v>
      </c>
      <c r="G325" s="7">
        <v>1</v>
      </c>
      <c r="H325" s="7">
        <v>2</v>
      </c>
      <c r="I325" s="7">
        <v>0</v>
      </c>
      <c r="J325" s="7">
        <f t="shared" ref="J325:J388" si="15">SUM(F325:I325)</f>
        <v>3</v>
      </c>
      <c r="K325" s="11">
        <v>4954</v>
      </c>
      <c r="L325" s="58" t="s">
        <v>1121</v>
      </c>
      <c r="M325" s="8">
        <f t="shared" ref="M325:M388" si="16">(J325/K325)*100000</f>
        <v>60.557125555106985</v>
      </c>
      <c r="N325" s="7" t="str">
        <f t="shared" si="14"/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1114</v>
      </c>
      <c r="D326" s="45" t="s">
        <v>40</v>
      </c>
      <c r="E326" s="14" t="s">
        <v>351</v>
      </c>
      <c r="F326" s="7">
        <v>15</v>
      </c>
      <c r="G326" s="7">
        <v>5</v>
      </c>
      <c r="H326" s="7">
        <v>3</v>
      </c>
      <c r="I326" s="7">
        <v>5</v>
      </c>
      <c r="J326" s="7">
        <f t="shared" si="15"/>
        <v>28</v>
      </c>
      <c r="K326" s="11">
        <v>19025</v>
      </c>
      <c r="L326" s="58" t="s">
        <v>1121</v>
      </c>
      <c r="M326" s="8">
        <f t="shared" si="16"/>
        <v>147.17477003942182</v>
      </c>
      <c r="N326" s="7" t="str">
        <f t="shared" ref="N326:N389" si="17">IF(M326=0,"Silencioso",IF(AND(M326&gt;0,M326&lt;100),"Baixa",IF(AND(M326&gt;=100,M326&lt;300),"Média",IF(AND(M326&gt;=300,M326&lt;500),"Alta",IF(M326&gt;=500,"Muito Alta","Avaliar")))))</f>
        <v>Média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1115</v>
      </c>
      <c r="D327" s="45" t="s">
        <v>62</v>
      </c>
      <c r="E327" s="14" t="s">
        <v>352</v>
      </c>
      <c r="F327" s="7">
        <v>2</v>
      </c>
      <c r="G327" s="7">
        <v>1</v>
      </c>
      <c r="H327" s="7">
        <v>0</v>
      </c>
      <c r="I327" s="7">
        <v>0</v>
      </c>
      <c r="J327" s="7">
        <f t="shared" si="15"/>
        <v>3</v>
      </c>
      <c r="K327" s="11">
        <v>8903</v>
      </c>
      <c r="L327" s="58" t="s">
        <v>1121</v>
      </c>
      <c r="M327" s="8">
        <f t="shared" si="16"/>
        <v>33.696506795462199</v>
      </c>
      <c r="N327" s="7" t="str">
        <f t="shared" si="17"/>
        <v>Baixa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1115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7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1117</v>
      </c>
      <c r="D329" s="45" t="s">
        <v>71</v>
      </c>
      <c r="E329" s="14" t="s">
        <v>354</v>
      </c>
      <c r="F329" s="7">
        <v>0</v>
      </c>
      <c r="G329" s="7">
        <v>1</v>
      </c>
      <c r="H329" s="7">
        <v>0</v>
      </c>
      <c r="I329" s="7">
        <v>0</v>
      </c>
      <c r="J329" s="7">
        <f t="shared" si="15"/>
        <v>1</v>
      </c>
      <c r="K329" s="11">
        <v>6591</v>
      </c>
      <c r="L329" s="58" t="s">
        <v>1121</v>
      </c>
      <c r="M329" s="8">
        <f t="shared" si="16"/>
        <v>15.172204521316946</v>
      </c>
      <c r="N329" s="7" t="str">
        <f t="shared" si="17"/>
        <v>Baixa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1114</v>
      </c>
      <c r="D330" s="45" t="s">
        <v>40</v>
      </c>
      <c r="E330" s="14" t="s">
        <v>355</v>
      </c>
      <c r="F330" s="7">
        <v>31</v>
      </c>
      <c r="G330" s="7">
        <v>28</v>
      </c>
      <c r="H330" s="7">
        <v>22</v>
      </c>
      <c r="I330" s="7">
        <v>20</v>
      </c>
      <c r="J330" s="7">
        <f t="shared" si="15"/>
        <v>101</v>
      </c>
      <c r="K330" s="11">
        <v>51750</v>
      </c>
      <c r="L330" s="58" t="s">
        <v>1122</v>
      </c>
      <c r="M330" s="8">
        <f t="shared" si="16"/>
        <v>195.16908212560386</v>
      </c>
      <c r="N330" s="7" t="str">
        <f t="shared" si="17"/>
        <v>Média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1115</v>
      </c>
      <c r="D331" s="45" t="s">
        <v>62</v>
      </c>
      <c r="E331" s="14" t="s">
        <v>356</v>
      </c>
      <c r="F331" s="7">
        <v>1</v>
      </c>
      <c r="G331" s="7">
        <v>2</v>
      </c>
      <c r="H331" s="7">
        <v>0</v>
      </c>
      <c r="I331" s="7">
        <v>0</v>
      </c>
      <c r="J331" s="7">
        <f t="shared" si="15"/>
        <v>3</v>
      </c>
      <c r="K331" s="11">
        <v>7105</v>
      </c>
      <c r="L331" s="58" t="s">
        <v>1121</v>
      </c>
      <c r="M331" s="8">
        <f t="shared" si="16"/>
        <v>42.223786066150602</v>
      </c>
      <c r="N331" s="7" t="str">
        <f t="shared" si="17"/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1117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7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1115</v>
      </c>
      <c r="D333" s="45" t="s">
        <v>62</v>
      </c>
      <c r="E333" s="14" t="s">
        <v>358</v>
      </c>
      <c r="F333" s="7">
        <v>2</v>
      </c>
      <c r="G333" s="7">
        <v>1</v>
      </c>
      <c r="H333" s="7">
        <v>1</v>
      </c>
      <c r="I333" s="7">
        <v>0</v>
      </c>
      <c r="J333" s="7">
        <f t="shared" si="15"/>
        <v>4</v>
      </c>
      <c r="K333" s="11">
        <v>8442</v>
      </c>
      <c r="L333" s="58" t="s">
        <v>1121</v>
      </c>
      <c r="M333" s="8">
        <f t="shared" si="16"/>
        <v>47.382136934375744</v>
      </c>
      <c r="N333" s="7" t="str">
        <f t="shared" si="17"/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1107</v>
      </c>
      <c r="D334" s="45" t="s">
        <v>142</v>
      </c>
      <c r="E334" s="14" t="s">
        <v>359</v>
      </c>
      <c r="F334" s="7">
        <v>0</v>
      </c>
      <c r="G334" s="7">
        <v>0</v>
      </c>
      <c r="H334" s="7">
        <v>0</v>
      </c>
      <c r="I334" s="7">
        <v>0</v>
      </c>
      <c r="J334" s="7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1114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7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1110</v>
      </c>
      <c r="D336" s="45" t="s">
        <v>20</v>
      </c>
      <c r="E336" s="14" t="s">
        <v>361</v>
      </c>
      <c r="F336" s="7">
        <v>0</v>
      </c>
      <c r="G336" s="7">
        <v>1</v>
      </c>
      <c r="H336" s="7">
        <v>0</v>
      </c>
      <c r="I336" s="7">
        <v>0</v>
      </c>
      <c r="J336" s="7">
        <f t="shared" si="15"/>
        <v>1</v>
      </c>
      <c r="K336" s="11">
        <v>10867</v>
      </c>
      <c r="L336" s="58" t="s">
        <v>1121</v>
      </c>
      <c r="M336" s="8">
        <f t="shared" si="16"/>
        <v>9.2021717125241551</v>
      </c>
      <c r="N336" s="7" t="str">
        <f t="shared" si="17"/>
        <v>Baixa</v>
      </c>
      <c r="O336" s="78"/>
      <c r="P336" s="78"/>
      <c r="Q336" s="78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1116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7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1111</v>
      </c>
      <c r="D338" s="45" t="s">
        <v>24</v>
      </c>
      <c r="E338" s="14" t="s">
        <v>363</v>
      </c>
      <c r="F338" s="7">
        <v>0</v>
      </c>
      <c r="G338" s="7">
        <v>2</v>
      </c>
      <c r="H338" s="7">
        <v>6</v>
      </c>
      <c r="I338" s="7">
        <v>3</v>
      </c>
      <c r="J338" s="7">
        <f t="shared" si="15"/>
        <v>11</v>
      </c>
      <c r="K338" s="11">
        <v>25035</v>
      </c>
      <c r="L338" s="58" t="s">
        <v>1122</v>
      </c>
      <c r="M338" s="8">
        <f t="shared" si="16"/>
        <v>43.938486119432795</v>
      </c>
      <c r="N338" s="7" t="str">
        <f t="shared" si="17"/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1118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7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1118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7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1114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7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1108</v>
      </c>
      <c r="D342" s="45" t="s">
        <v>98</v>
      </c>
      <c r="E342" s="14" t="s">
        <v>367</v>
      </c>
      <c r="F342" s="7">
        <v>24</v>
      </c>
      <c r="G342" s="7">
        <v>16</v>
      </c>
      <c r="H342" s="7">
        <v>29</v>
      </c>
      <c r="I342" s="7">
        <v>18</v>
      </c>
      <c r="J342" s="7">
        <f t="shared" si="15"/>
        <v>87</v>
      </c>
      <c r="K342" s="11">
        <v>179015</v>
      </c>
      <c r="L342" s="58" t="s">
        <v>1124</v>
      </c>
      <c r="M342" s="8">
        <f t="shared" si="16"/>
        <v>48.599279389995253</v>
      </c>
      <c r="N342" s="7" t="str">
        <f t="shared" si="17"/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1114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7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1116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7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1118</v>
      </c>
      <c r="D345" s="45" t="s">
        <v>121</v>
      </c>
      <c r="E345" s="14" t="s">
        <v>370</v>
      </c>
      <c r="F345" s="7">
        <v>6</v>
      </c>
      <c r="G345" s="7">
        <v>8</v>
      </c>
      <c r="H345" s="7">
        <v>2</v>
      </c>
      <c r="I345" s="7">
        <v>3</v>
      </c>
      <c r="J345" s="7">
        <f t="shared" si="15"/>
        <v>19</v>
      </c>
      <c r="K345" s="11">
        <v>11879</v>
      </c>
      <c r="L345" s="58" t="s">
        <v>1121</v>
      </c>
      <c r="M345" s="8">
        <f t="shared" si="16"/>
        <v>159.94612341106154</v>
      </c>
      <c r="N345" s="7" t="str">
        <f t="shared" si="17"/>
        <v>Média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1108</v>
      </c>
      <c r="D346" s="45" t="s">
        <v>98</v>
      </c>
      <c r="E346" s="14" t="s">
        <v>371</v>
      </c>
      <c r="F346" s="7">
        <v>3</v>
      </c>
      <c r="G346" s="7">
        <v>0</v>
      </c>
      <c r="H346" s="7">
        <v>2</v>
      </c>
      <c r="I346" s="7">
        <v>0</v>
      </c>
      <c r="J346" s="7">
        <f t="shared" si="15"/>
        <v>5</v>
      </c>
      <c r="K346" s="11">
        <v>42246</v>
      </c>
      <c r="L346" s="58" t="s">
        <v>1122</v>
      </c>
      <c r="M346" s="8">
        <f t="shared" si="16"/>
        <v>11.83544004166075</v>
      </c>
      <c r="N346" s="7" t="str">
        <f t="shared" si="17"/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1112</v>
      </c>
      <c r="D347" s="45" t="s">
        <v>26</v>
      </c>
      <c r="E347" s="14" t="s">
        <v>372</v>
      </c>
      <c r="F347" s="7">
        <v>26</v>
      </c>
      <c r="G347" s="7">
        <v>12</v>
      </c>
      <c r="H347" s="7">
        <v>25</v>
      </c>
      <c r="I347" s="7">
        <v>14</v>
      </c>
      <c r="J347" s="7">
        <f t="shared" si="15"/>
        <v>77</v>
      </c>
      <c r="K347" s="11">
        <v>10709</v>
      </c>
      <c r="L347" s="58" t="s">
        <v>1121</v>
      </c>
      <c r="M347" s="8">
        <f t="shared" si="16"/>
        <v>719.02138388271544</v>
      </c>
      <c r="N347" s="7" t="str">
        <f t="shared" si="17"/>
        <v>Muito Alta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1112</v>
      </c>
      <c r="D348" s="45" t="s">
        <v>26</v>
      </c>
      <c r="E348" s="14" t="s">
        <v>373</v>
      </c>
      <c r="F348" s="7">
        <v>3</v>
      </c>
      <c r="G348" s="7">
        <v>5</v>
      </c>
      <c r="H348" s="7">
        <v>1</v>
      </c>
      <c r="I348" s="7">
        <v>4</v>
      </c>
      <c r="J348" s="7">
        <f t="shared" si="15"/>
        <v>13</v>
      </c>
      <c r="K348" s="11">
        <v>7971</v>
      </c>
      <c r="L348" s="58" t="s">
        <v>1121</v>
      </c>
      <c r="M348" s="8">
        <f t="shared" si="16"/>
        <v>163.09120562037384</v>
      </c>
      <c r="N348" s="7" t="str">
        <f t="shared" si="17"/>
        <v>Média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1114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7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1114</v>
      </c>
      <c r="D350" s="45" t="s">
        <v>33</v>
      </c>
      <c r="E350" s="14" t="s">
        <v>375</v>
      </c>
      <c r="F350" s="7">
        <v>27</v>
      </c>
      <c r="G350" s="7">
        <v>3</v>
      </c>
      <c r="H350" s="7">
        <v>0</v>
      </c>
      <c r="I350" s="7">
        <v>0</v>
      </c>
      <c r="J350" s="7">
        <f t="shared" si="15"/>
        <v>30</v>
      </c>
      <c r="K350" s="11">
        <v>12303</v>
      </c>
      <c r="L350" s="58" t="s">
        <v>1121</v>
      </c>
      <c r="M350" s="8">
        <f t="shared" si="16"/>
        <v>243.84296513045601</v>
      </c>
      <c r="N350" s="7" t="str">
        <f t="shared" si="17"/>
        <v>Média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1110</v>
      </c>
      <c r="D351" s="45" t="s">
        <v>20</v>
      </c>
      <c r="E351" s="14" t="s">
        <v>376</v>
      </c>
      <c r="F351" s="7">
        <v>1</v>
      </c>
      <c r="G351" s="7">
        <v>2</v>
      </c>
      <c r="H351" s="7">
        <v>0</v>
      </c>
      <c r="I351" s="7">
        <v>1</v>
      </c>
      <c r="J351" s="7">
        <f t="shared" si="15"/>
        <v>4</v>
      </c>
      <c r="K351" s="11">
        <v>6865</v>
      </c>
      <c r="L351" s="58" t="s">
        <v>1121</v>
      </c>
      <c r="M351" s="8">
        <f t="shared" si="16"/>
        <v>58.266569555717403</v>
      </c>
      <c r="N351" s="7" t="str">
        <f t="shared" si="17"/>
        <v>Baixa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1114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7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1118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7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1107</v>
      </c>
      <c r="D354" s="45" t="s">
        <v>8</v>
      </c>
      <c r="E354" s="14" t="s">
        <v>379</v>
      </c>
      <c r="F354" s="7">
        <v>3</v>
      </c>
      <c r="G354" s="7">
        <v>8</v>
      </c>
      <c r="H354" s="7">
        <v>0</v>
      </c>
      <c r="I354" s="7">
        <v>0</v>
      </c>
      <c r="J354" s="7">
        <f t="shared" si="15"/>
        <v>11</v>
      </c>
      <c r="K354" s="11">
        <v>6829</v>
      </c>
      <c r="L354" s="58" t="s">
        <v>1121</v>
      </c>
      <c r="M354" s="8">
        <f t="shared" si="16"/>
        <v>161.07775662615316</v>
      </c>
      <c r="N354" s="7" t="str">
        <f t="shared" si="17"/>
        <v>Média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1114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7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1110</v>
      </c>
      <c r="D356" s="45" t="s">
        <v>20</v>
      </c>
      <c r="E356" s="14" t="s">
        <v>381</v>
      </c>
      <c r="F356" s="7">
        <v>8</v>
      </c>
      <c r="G356" s="7">
        <v>11</v>
      </c>
      <c r="H356" s="7">
        <v>9</v>
      </c>
      <c r="I356" s="7">
        <v>4</v>
      </c>
      <c r="J356" s="7">
        <f t="shared" si="15"/>
        <v>32</v>
      </c>
      <c r="K356" s="11">
        <v>24204</v>
      </c>
      <c r="L356" s="58" t="s">
        <v>1121</v>
      </c>
      <c r="M356" s="8">
        <f t="shared" si="16"/>
        <v>132.20955214014214</v>
      </c>
      <c r="N356" s="7" t="str">
        <f t="shared" si="17"/>
        <v>Média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1108</v>
      </c>
      <c r="D357" s="45" t="s">
        <v>11</v>
      </c>
      <c r="E357" s="14" t="s">
        <v>382</v>
      </c>
      <c r="F357" s="7">
        <v>2</v>
      </c>
      <c r="G357" s="7">
        <v>3</v>
      </c>
      <c r="H357" s="7">
        <v>0</v>
      </c>
      <c r="I357" s="7">
        <v>0</v>
      </c>
      <c r="J357" s="7">
        <f t="shared" si="15"/>
        <v>5</v>
      </c>
      <c r="K357" s="11">
        <v>6228</v>
      </c>
      <c r="L357" s="58" t="s">
        <v>1121</v>
      </c>
      <c r="M357" s="8">
        <f t="shared" si="16"/>
        <v>80.282594733461778</v>
      </c>
      <c r="N357" s="7" t="str">
        <f t="shared" si="17"/>
        <v>Baixa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1108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7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1110</v>
      </c>
      <c r="D359" s="45" t="s">
        <v>20</v>
      </c>
      <c r="E359" s="14" t="s">
        <v>384</v>
      </c>
      <c r="F359" s="7">
        <v>3</v>
      </c>
      <c r="G359" s="7">
        <v>2</v>
      </c>
      <c r="H359" s="7">
        <v>1</v>
      </c>
      <c r="I359" s="7">
        <v>2</v>
      </c>
      <c r="J359" s="7">
        <f t="shared" si="15"/>
        <v>8</v>
      </c>
      <c r="K359" s="11">
        <v>18438</v>
      </c>
      <c r="L359" s="58" t="s">
        <v>1121</v>
      </c>
      <c r="M359" s="8">
        <f t="shared" si="16"/>
        <v>43.38865386701378</v>
      </c>
      <c r="N359" s="7" t="str">
        <f t="shared" si="17"/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1109</v>
      </c>
      <c r="D360" s="45" t="s">
        <v>14</v>
      </c>
      <c r="E360" s="14" t="s">
        <v>385</v>
      </c>
      <c r="F360" s="7">
        <v>9</v>
      </c>
      <c r="G360" s="7">
        <v>15</v>
      </c>
      <c r="H360" s="7">
        <v>4</v>
      </c>
      <c r="I360" s="7">
        <v>7</v>
      </c>
      <c r="J360" s="7">
        <f t="shared" si="15"/>
        <v>35</v>
      </c>
      <c r="K360" s="11">
        <v>19717</v>
      </c>
      <c r="L360" s="58" t="s">
        <v>1121</v>
      </c>
      <c r="M360" s="8">
        <f t="shared" si="16"/>
        <v>177.51179185474464</v>
      </c>
      <c r="N360" s="7" t="str">
        <f t="shared" si="17"/>
        <v>Média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1110</v>
      </c>
      <c r="D361" s="45" t="s">
        <v>20</v>
      </c>
      <c r="E361" s="14" t="s">
        <v>386</v>
      </c>
      <c r="F361" s="7">
        <v>56</v>
      </c>
      <c r="G361" s="7">
        <v>53</v>
      </c>
      <c r="H361" s="7">
        <v>62</v>
      </c>
      <c r="I361" s="7">
        <v>37</v>
      </c>
      <c r="J361" s="7">
        <f t="shared" si="15"/>
        <v>208</v>
      </c>
      <c r="K361" s="11">
        <v>261344</v>
      </c>
      <c r="L361" s="58" t="s">
        <v>1124</v>
      </c>
      <c r="M361" s="8">
        <f t="shared" si="16"/>
        <v>79.588588220888951</v>
      </c>
      <c r="N361" s="7" t="str">
        <f t="shared" si="17"/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1107</v>
      </c>
      <c r="D362" s="45" t="s">
        <v>142</v>
      </c>
      <c r="E362" s="14" t="s">
        <v>387</v>
      </c>
      <c r="F362" s="7">
        <v>7</v>
      </c>
      <c r="G362" s="7">
        <v>25</v>
      </c>
      <c r="H362" s="7">
        <v>14</v>
      </c>
      <c r="I362" s="7">
        <v>5</v>
      </c>
      <c r="J362" s="7">
        <f t="shared" si="15"/>
        <v>51</v>
      </c>
      <c r="K362" s="11">
        <v>4217</v>
      </c>
      <c r="L362" s="58" t="s">
        <v>1121</v>
      </c>
      <c r="M362" s="8">
        <f t="shared" si="16"/>
        <v>1209.3905620109083</v>
      </c>
      <c r="N362" s="7" t="str">
        <f t="shared" si="17"/>
        <v>Muito Alta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1114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7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1107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0</v>
      </c>
      <c r="J364" s="7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1108</v>
      </c>
      <c r="D365" s="45" t="s">
        <v>90</v>
      </c>
      <c r="E365" s="14" t="s">
        <v>90</v>
      </c>
      <c r="F365" s="7">
        <v>41</v>
      </c>
      <c r="G365" s="7">
        <v>18</v>
      </c>
      <c r="H365" s="7">
        <v>2</v>
      </c>
      <c r="I365" s="7">
        <v>0</v>
      </c>
      <c r="J365" s="7">
        <f t="shared" si="15"/>
        <v>61</v>
      </c>
      <c r="K365" s="11">
        <v>119186</v>
      </c>
      <c r="L365" s="58" t="s">
        <v>1124</v>
      </c>
      <c r="M365" s="8">
        <f t="shared" si="16"/>
        <v>51.180507777759125</v>
      </c>
      <c r="N365" s="7" t="str">
        <f t="shared" si="17"/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1110</v>
      </c>
      <c r="D366" s="45" t="s">
        <v>22</v>
      </c>
      <c r="E366" s="14" t="s">
        <v>859</v>
      </c>
      <c r="F366" s="7">
        <v>5</v>
      </c>
      <c r="G366" s="7">
        <v>3</v>
      </c>
      <c r="H366" s="7">
        <v>0</v>
      </c>
      <c r="I366" s="7">
        <v>0</v>
      </c>
      <c r="J366" s="7">
        <f t="shared" si="15"/>
        <v>8</v>
      </c>
      <c r="K366" s="11">
        <v>11446</v>
      </c>
      <c r="L366" s="58" t="s">
        <v>1121</v>
      </c>
      <c r="M366" s="8">
        <f t="shared" si="16"/>
        <v>69.893412545867548</v>
      </c>
      <c r="N366" s="7" t="str">
        <f t="shared" si="17"/>
        <v>Baixa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1108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7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1118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7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1118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7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1112</v>
      </c>
      <c r="D370" s="45" t="s">
        <v>26</v>
      </c>
      <c r="E370" s="14" t="s">
        <v>393</v>
      </c>
      <c r="F370" s="7">
        <v>0</v>
      </c>
      <c r="G370" s="7">
        <v>0</v>
      </c>
      <c r="H370" s="7">
        <v>0</v>
      </c>
      <c r="I370" s="7">
        <v>0</v>
      </c>
      <c r="J370" s="7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1113</v>
      </c>
      <c r="D371" s="45" t="s">
        <v>28</v>
      </c>
      <c r="E371" s="14" t="s">
        <v>394</v>
      </c>
      <c r="F371" s="7">
        <v>13</v>
      </c>
      <c r="G371" s="7">
        <v>6</v>
      </c>
      <c r="H371" s="7">
        <v>3</v>
      </c>
      <c r="I371" s="7">
        <v>3</v>
      </c>
      <c r="J371" s="7">
        <f t="shared" si="15"/>
        <v>25</v>
      </c>
      <c r="K371" s="11">
        <v>12681</v>
      </c>
      <c r="L371" s="58" t="s">
        <v>1121</v>
      </c>
      <c r="M371" s="8">
        <f t="shared" si="16"/>
        <v>197.14533554136111</v>
      </c>
      <c r="N371" s="7" t="str">
        <f t="shared" si="17"/>
        <v>Média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1114</v>
      </c>
      <c r="D372" s="45" t="s">
        <v>36</v>
      </c>
      <c r="E372" s="14" t="s">
        <v>395</v>
      </c>
      <c r="F372" s="7">
        <v>91</v>
      </c>
      <c r="G372" s="7">
        <v>60</v>
      </c>
      <c r="H372" s="7">
        <v>42</v>
      </c>
      <c r="I372" s="7">
        <v>20</v>
      </c>
      <c r="J372" s="7">
        <f t="shared" si="15"/>
        <v>213</v>
      </c>
      <c r="K372" s="11">
        <v>96389</v>
      </c>
      <c r="L372" s="58" t="s">
        <v>1123</v>
      </c>
      <c r="M372" s="8">
        <f t="shared" si="16"/>
        <v>220.97957235784165</v>
      </c>
      <c r="N372" s="7" t="str">
        <f t="shared" si="17"/>
        <v>Média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7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1115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1</v>
      </c>
      <c r="I374" s="7">
        <v>2</v>
      </c>
      <c r="J374" s="7">
        <f t="shared" si="15"/>
        <v>3</v>
      </c>
      <c r="K374" s="11">
        <v>4333</v>
      </c>
      <c r="L374" s="58" t="s">
        <v>1121</v>
      </c>
      <c r="M374" s="8">
        <f t="shared" si="16"/>
        <v>69.236095084237249</v>
      </c>
      <c r="N374" s="7" t="str">
        <f t="shared" si="17"/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1113</v>
      </c>
      <c r="D375" s="45" t="s">
        <v>28</v>
      </c>
      <c r="E375" s="14" t="s">
        <v>398</v>
      </c>
      <c r="F375" s="7">
        <v>2</v>
      </c>
      <c r="G375" s="7">
        <v>1</v>
      </c>
      <c r="H375" s="7">
        <v>0</v>
      </c>
      <c r="I375" s="7">
        <v>0</v>
      </c>
      <c r="J375" s="7">
        <f t="shared" si="15"/>
        <v>3</v>
      </c>
      <c r="K375" s="11">
        <v>23212</v>
      </c>
      <c r="L375" s="58" t="s">
        <v>1121</v>
      </c>
      <c r="M375" s="8">
        <f t="shared" si="16"/>
        <v>12.924349474409787</v>
      </c>
      <c r="N375" s="7" t="str">
        <f t="shared" si="17"/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1108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1</v>
      </c>
      <c r="J376" s="7">
        <f t="shared" si="15"/>
        <v>1</v>
      </c>
      <c r="K376" s="11">
        <v>2107</v>
      </c>
      <c r="L376" s="58" t="s">
        <v>1121</v>
      </c>
      <c r="M376" s="8">
        <f t="shared" si="16"/>
        <v>47.460844803037496</v>
      </c>
      <c r="N376" s="7" t="str">
        <f t="shared" si="17"/>
        <v>Baixa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1114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3</v>
      </c>
      <c r="I377" s="7">
        <v>0</v>
      </c>
      <c r="J377" s="7">
        <f t="shared" si="15"/>
        <v>3</v>
      </c>
      <c r="K377" s="11">
        <v>10229</v>
      </c>
      <c r="L377" s="58" t="s">
        <v>1121</v>
      </c>
      <c r="M377" s="8">
        <f t="shared" si="16"/>
        <v>29.328380095806043</v>
      </c>
      <c r="N377" s="7" t="str">
        <f t="shared" si="17"/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1114</v>
      </c>
      <c r="D378" s="45" t="s">
        <v>33</v>
      </c>
      <c r="E378" s="14" t="s">
        <v>401</v>
      </c>
      <c r="F378" s="7">
        <v>10</v>
      </c>
      <c r="G378" s="7">
        <v>7</v>
      </c>
      <c r="H378" s="7">
        <v>0</v>
      </c>
      <c r="I378" s="7">
        <v>0</v>
      </c>
      <c r="J378" s="7">
        <f t="shared" si="15"/>
        <v>17</v>
      </c>
      <c r="K378" s="11">
        <v>15440</v>
      </c>
      <c r="L378" s="58" t="s">
        <v>1121</v>
      </c>
      <c r="M378" s="8">
        <f t="shared" si="16"/>
        <v>110.10362694300517</v>
      </c>
      <c r="N378" s="7" t="str">
        <f t="shared" si="17"/>
        <v>Média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1114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7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1110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1</v>
      </c>
      <c r="I380" s="7">
        <v>1</v>
      </c>
      <c r="J380" s="7">
        <f t="shared" si="15"/>
        <v>2</v>
      </c>
      <c r="K380" s="11">
        <v>12212</v>
      </c>
      <c r="L380" s="58" t="s">
        <v>1121</v>
      </c>
      <c r="M380" s="8">
        <f t="shared" si="16"/>
        <v>16.377333770062233</v>
      </c>
      <c r="N380" s="7" t="str">
        <f t="shared" si="17"/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1113</v>
      </c>
      <c r="D381" s="45" t="s">
        <v>30</v>
      </c>
      <c r="E381" s="14" t="s">
        <v>404</v>
      </c>
      <c r="F381" s="7">
        <v>46</v>
      </c>
      <c r="G381" s="7">
        <v>24</v>
      </c>
      <c r="H381" s="7">
        <v>23</v>
      </c>
      <c r="I381" s="7">
        <v>8</v>
      </c>
      <c r="J381" s="7">
        <f t="shared" si="15"/>
        <v>101</v>
      </c>
      <c r="K381" s="11">
        <v>21096</v>
      </c>
      <c r="L381" s="58" t="s">
        <v>1121</v>
      </c>
      <c r="M381" s="8">
        <f t="shared" si="16"/>
        <v>478.76374668183541</v>
      </c>
      <c r="N381" s="7" t="str">
        <f t="shared" si="17"/>
        <v>Alta</v>
      </c>
      <c r="O381" s="78"/>
      <c r="P381" s="78"/>
      <c r="Q381" s="78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1111</v>
      </c>
      <c r="D382" s="45" t="s">
        <v>24</v>
      </c>
      <c r="E382" s="14" t="s">
        <v>405</v>
      </c>
      <c r="F382" s="7">
        <v>14</v>
      </c>
      <c r="G382" s="7">
        <v>24</v>
      </c>
      <c r="H382" s="7">
        <v>27</v>
      </c>
      <c r="I382" s="7">
        <v>8</v>
      </c>
      <c r="J382" s="7">
        <f t="shared" si="15"/>
        <v>73</v>
      </c>
      <c r="K382" s="11">
        <v>15102</v>
      </c>
      <c r="L382" s="58" t="s">
        <v>1121</v>
      </c>
      <c r="M382" s="8">
        <f t="shared" si="16"/>
        <v>483.37968480995892</v>
      </c>
      <c r="N382" s="7" t="str">
        <f t="shared" si="17"/>
        <v>Alta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1112</v>
      </c>
      <c r="D383" s="45" t="s">
        <v>26</v>
      </c>
      <c r="E383" s="14" t="s">
        <v>406</v>
      </c>
      <c r="F383" s="7">
        <v>1</v>
      </c>
      <c r="G383" s="7">
        <v>4</v>
      </c>
      <c r="H383" s="7">
        <v>8</v>
      </c>
      <c r="I383" s="7">
        <v>3</v>
      </c>
      <c r="J383" s="7">
        <f t="shared" si="15"/>
        <v>16</v>
      </c>
      <c r="K383" s="11">
        <v>21763</v>
      </c>
      <c r="L383" s="58" t="s">
        <v>1121</v>
      </c>
      <c r="M383" s="8">
        <f t="shared" si="16"/>
        <v>73.51927583513303</v>
      </c>
      <c r="N383" s="7" t="str">
        <f t="shared" si="17"/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1114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7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1112</v>
      </c>
      <c r="D385" s="45" t="s">
        <v>26</v>
      </c>
      <c r="E385" s="14" t="s">
        <v>408</v>
      </c>
      <c r="F385" s="7">
        <v>1</v>
      </c>
      <c r="G385" s="7">
        <v>2</v>
      </c>
      <c r="H385" s="7">
        <v>2</v>
      </c>
      <c r="I385" s="7">
        <v>0</v>
      </c>
      <c r="J385" s="7">
        <f t="shared" si="15"/>
        <v>5</v>
      </c>
      <c r="K385" s="11">
        <v>11037</v>
      </c>
      <c r="L385" s="58" t="s">
        <v>1121</v>
      </c>
      <c r="M385" s="8">
        <f t="shared" si="16"/>
        <v>45.302165443508201</v>
      </c>
      <c r="N385" s="7" t="str">
        <f t="shared" si="17"/>
        <v>Baixa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1114</v>
      </c>
      <c r="D386" s="45" t="s">
        <v>45</v>
      </c>
      <c r="E386" s="14" t="s">
        <v>409</v>
      </c>
      <c r="F386" s="7">
        <v>4</v>
      </c>
      <c r="G386" s="7">
        <v>3</v>
      </c>
      <c r="H386" s="7">
        <v>1</v>
      </c>
      <c r="I386" s="7">
        <v>0</v>
      </c>
      <c r="J386" s="7">
        <f t="shared" si="15"/>
        <v>8</v>
      </c>
      <c r="K386" s="11">
        <v>16014</v>
      </c>
      <c r="L386" s="58" t="s">
        <v>1121</v>
      </c>
      <c r="M386" s="8">
        <f t="shared" si="16"/>
        <v>49.956288247783185</v>
      </c>
      <c r="N386" s="7" t="str">
        <f t="shared" si="17"/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1112</v>
      </c>
      <c r="D387" s="45" t="s">
        <v>26</v>
      </c>
      <c r="E387" s="14" t="s">
        <v>410</v>
      </c>
      <c r="F387" s="7">
        <v>17</v>
      </c>
      <c r="G387" s="7">
        <v>10</v>
      </c>
      <c r="H387" s="7">
        <v>11</v>
      </c>
      <c r="I387" s="7">
        <v>17</v>
      </c>
      <c r="J387" s="7">
        <f t="shared" si="15"/>
        <v>55</v>
      </c>
      <c r="K387" s="11">
        <v>92561</v>
      </c>
      <c r="L387" s="58" t="s">
        <v>1123</v>
      </c>
      <c r="M387" s="8">
        <f t="shared" si="16"/>
        <v>59.420274197556211</v>
      </c>
      <c r="N387" s="7" t="str">
        <f t="shared" si="17"/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1116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7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1113</v>
      </c>
      <c r="D389" s="45" t="s">
        <v>30</v>
      </c>
      <c r="E389" s="14" t="s">
        <v>412</v>
      </c>
      <c r="F389" s="7">
        <v>8</v>
      </c>
      <c r="G389" s="7">
        <v>5</v>
      </c>
      <c r="H389" s="7">
        <v>7</v>
      </c>
      <c r="I389" s="7">
        <v>15</v>
      </c>
      <c r="J389" s="7">
        <f t="shared" ref="J389:J452" si="18">SUM(F389:I389)</f>
        <v>35</v>
      </c>
      <c r="K389" s="11">
        <v>14956</v>
      </c>
      <c r="L389" s="58" t="s">
        <v>1121</v>
      </c>
      <c r="M389" s="8">
        <f t="shared" ref="M389:M452" si="19">(J389/K389)*100000</f>
        <v>234.01979138807167</v>
      </c>
      <c r="N389" s="7" t="str">
        <f t="shared" si="17"/>
        <v>Média</v>
      </c>
      <c r="O389" s="78"/>
      <c r="P389" s="78"/>
      <c r="Q389" s="78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1110</v>
      </c>
      <c r="D390" s="45" t="s">
        <v>22</v>
      </c>
      <c r="E390" s="14" t="s">
        <v>413</v>
      </c>
      <c r="F390" s="7">
        <v>1</v>
      </c>
      <c r="G390" s="7">
        <v>1</v>
      </c>
      <c r="H390" s="7">
        <v>0</v>
      </c>
      <c r="I390" s="7">
        <v>0</v>
      </c>
      <c r="J390" s="7">
        <f t="shared" si="18"/>
        <v>2</v>
      </c>
      <c r="K390" s="11">
        <v>6039</v>
      </c>
      <c r="L390" s="58" t="s">
        <v>1121</v>
      </c>
      <c r="M390" s="8">
        <f t="shared" si="19"/>
        <v>33.118065904951152</v>
      </c>
      <c r="N390" s="7" t="str">
        <f t="shared" ref="N390:N453" si="20">IF(M390=0,"Silencioso",IF(AND(M390&gt;0,M390&lt;100),"Baixa",IF(AND(M390&gt;=100,M390&lt;300),"Média",IF(AND(M390&gt;=300,M390&lt;500),"Alta",IF(M390&gt;=500,"Muito Alta","Avaliar")))))</f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1107</v>
      </c>
      <c r="D391" s="45" t="s">
        <v>142</v>
      </c>
      <c r="E391" s="14" t="s">
        <v>142</v>
      </c>
      <c r="F391" s="7">
        <v>60</v>
      </c>
      <c r="G391" s="7">
        <v>58</v>
      </c>
      <c r="H391" s="7">
        <v>27</v>
      </c>
      <c r="I391" s="7">
        <v>14</v>
      </c>
      <c r="J391" s="7">
        <f t="shared" si="18"/>
        <v>159</v>
      </c>
      <c r="K391" s="11">
        <v>104067</v>
      </c>
      <c r="L391" s="58" t="s">
        <v>1124</v>
      </c>
      <c r="M391" s="8">
        <f t="shared" si="19"/>
        <v>152.78618582259506</v>
      </c>
      <c r="N391" s="7" t="str">
        <f t="shared" si="20"/>
        <v>Média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1114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0</v>
      </c>
      <c r="J392" s="7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1111</v>
      </c>
      <c r="D393" s="45" t="s">
        <v>24</v>
      </c>
      <c r="E393" s="14" t="s">
        <v>415</v>
      </c>
      <c r="F393" s="7">
        <v>31</v>
      </c>
      <c r="G393" s="7">
        <v>27</v>
      </c>
      <c r="H393" s="7">
        <v>17</v>
      </c>
      <c r="I393" s="7">
        <v>14</v>
      </c>
      <c r="J393" s="7">
        <f t="shared" si="18"/>
        <v>89</v>
      </c>
      <c r="K393" s="11">
        <v>38822</v>
      </c>
      <c r="L393" s="58" t="s">
        <v>1122</v>
      </c>
      <c r="M393" s="8">
        <f t="shared" si="19"/>
        <v>229.25145536036268</v>
      </c>
      <c r="N393" s="7" t="str">
        <f t="shared" si="20"/>
        <v>Média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1114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7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1108</v>
      </c>
      <c r="D395" s="45" t="s">
        <v>98</v>
      </c>
      <c r="E395" s="14" t="s">
        <v>417</v>
      </c>
      <c r="F395" s="7">
        <v>1</v>
      </c>
      <c r="G395" s="7">
        <v>0</v>
      </c>
      <c r="H395" s="7">
        <v>1</v>
      </c>
      <c r="I395" s="7">
        <v>1</v>
      </c>
      <c r="J395" s="7">
        <f t="shared" si="18"/>
        <v>3</v>
      </c>
      <c r="K395" s="11">
        <v>19858</v>
      </c>
      <c r="L395" s="58" t="s">
        <v>1121</v>
      </c>
      <c r="M395" s="8">
        <f t="shared" si="19"/>
        <v>15.107261557055091</v>
      </c>
      <c r="N395" s="7" t="str">
        <f t="shared" si="20"/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1113</v>
      </c>
      <c r="D396" s="45" t="s">
        <v>30</v>
      </c>
      <c r="E396" s="14" t="s">
        <v>418</v>
      </c>
      <c r="F396" s="7">
        <v>1</v>
      </c>
      <c r="G396" s="7">
        <v>2</v>
      </c>
      <c r="H396" s="7">
        <v>0</v>
      </c>
      <c r="I396" s="7">
        <v>0</v>
      </c>
      <c r="J396" s="7">
        <f t="shared" si="18"/>
        <v>3</v>
      </c>
      <c r="K396" s="11">
        <v>12329</v>
      </c>
      <c r="L396" s="58" t="s">
        <v>1121</v>
      </c>
      <c r="M396" s="8">
        <f t="shared" si="19"/>
        <v>24.332873712385432</v>
      </c>
      <c r="N396" s="7" t="str">
        <f t="shared" si="20"/>
        <v>Baixa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1114</v>
      </c>
      <c r="D397" s="45" t="s">
        <v>45</v>
      </c>
      <c r="E397" s="14" t="s">
        <v>419</v>
      </c>
      <c r="F397" s="7">
        <v>0</v>
      </c>
      <c r="G397" s="7">
        <v>1</v>
      </c>
      <c r="H397" s="7">
        <v>1</v>
      </c>
      <c r="I397" s="7">
        <v>0</v>
      </c>
      <c r="J397" s="7">
        <f t="shared" si="18"/>
        <v>2</v>
      </c>
      <c r="K397" s="11">
        <v>7681</v>
      </c>
      <c r="L397" s="58" t="s">
        <v>1121</v>
      </c>
      <c r="M397" s="8">
        <f t="shared" si="19"/>
        <v>26.038276266111183</v>
      </c>
      <c r="N397" s="7" t="str">
        <f t="shared" si="20"/>
        <v>Baixa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1114</v>
      </c>
      <c r="D398" s="45" t="s">
        <v>36</v>
      </c>
      <c r="E398" s="14" t="s">
        <v>420</v>
      </c>
      <c r="F398" s="7">
        <v>1</v>
      </c>
      <c r="G398" s="7">
        <v>2</v>
      </c>
      <c r="H398" s="7">
        <v>0</v>
      </c>
      <c r="I398" s="7">
        <v>0</v>
      </c>
      <c r="J398" s="7">
        <f t="shared" si="18"/>
        <v>3</v>
      </c>
      <c r="K398" s="11">
        <v>25684</v>
      </c>
      <c r="L398" s="58" t="s">
        <v>1122</v>
      </c>
      <c r="M398" s="8">
        <f t="shared" si="19"/>
        <v>11.680423610029591</v>
      </c>
      <c r="N398" s="7" t="str">
        <f t="shared" si="20"/>
        <v>Baixa</v>
      </c>
      <c r="O398" s="75"/>
      <c r="P398" s="75"/>
      <c r="Q398" s="75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1110</v>
      </c>
      <c r="D399" s="45" t="s">
        <v>20</v>
      </c>
      <c r="E399" s="14" t="s">
        <v>421</v>
      </c>
      <c r="F399" s="7">
        <v>0</v>
      </c>
      <c r="G399" s="7">
        <v>1</v>
      </c>
      <c r="H399" s="7">
        <v>0</v>
      </c>
      <c r="I399" s="7">
        <v>0</v>
      </c>
      <c r="J399" s="7">
        <f t="shared" si="18"/>
        <v>1</v>
      </c>
      <c r="K399" s="11">
        <v>3124</v>
      </c>
      <c r="L399" s="58" t="s">
        <v>1121</v>
      </c>
      <c r="M399" s="8">
        <f t="shared" si="19"/>
        <v>32.010243277848907</v>
      </c>
      <c r="N399" s="7" t="str">
        <f t="shared" si="20"/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1118</v>
      </c>
      <c r="D400" s="45" t="s">
        <v>102</v>
      </c>
      <c r="E400" s="14" t="s">
        <v>422</v>
      </c>
      <c r="F400" s="7">
        <v>4</v>
      </c>
      <c r="G400" s="7">
        <v>4</v>
      </c>
      <c r="H400" s="7">
        <v>2</v>
      </c>
      <c r="I400" s="7">
        <v>5</v>
      </c>
      <c r="J400" s="7">
        <f t="shared" si="18"/>
        <v>15</v>
      </c>
      <c r="K400" s="11">
        <v>38413</v>
      </c>
      <c r="L400" s="58" t="s">
        <v>1122</v>
      </c>
      <c r="M400" s="8">
        <f t="shared" si="19"/>
        <v>39.049280191601802</v>
      </c>
      <c r="N400" s="7" t="str">
        <f t="shared" si="20"/>
        <v>Baixa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1110</v>
      </c>
      <c r="D401" s="45" t="s">
        <v>22</v>
      </c>
      <c r="E401" s="14" t="s">
        <v>423</v>
      </c>
      <c r="F401" s="7">
        <v>0</v>
      </c>
      <c r="G401" s="7">
        <v>0</v>
      </c>
      <c r="H401" s="7">
        <v>0</v>
      </c>
      <c r="I401" s="7">
        <v>0</v>
      </c>
      <c r="J401" s="7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1118</v>
      </c>
      <c r="D402" s="45" t="s">
        <v>102</v>
      </c>
      <c r="E402" s="14" t="s">
        <v>424</v>
      </c>
      <c r="F402" s="7">
        <v>2</v>
      </c>
      <c r="G402" s="7">
        <v>2</v>
      </c>
      <c r="H402" s="7">
        <v>5</v>
      </c>
      <c r="I402" s="7">
        <v>10</v>
      </c>
      <c r="J402" s="7">
        <f t="shared" si="18"/>
        <v>19</v>
      </c>
      <c r="K402" s="11">
        <v>71265</v>
      </c>
      <c r="L402" s="58" t="s">
        <v>1123</v>
      </c>
      <c r="M402" s="8">
        <f t="shared" si="19"/>
        <v>26.6610538132323</v>
      </c>
      <c r="N402" s="7" t="str">
        <f t="shared" si="20"/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1118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7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1112</v>
      </c>
      <c r="D404" s="45" t="s">
        <v>26</v>
      </c>
      <c r="E404" s="14" t="s">
        <v>425</v>
      </c>
      <c r="F404" s="7">
        <v>3</v>
      </c>
      <c r="G404" s="7">
        <v>1</v>
      </c>
      <c r="H404" s="7">
        <v>0</v>
      </c>
      <c r="I404" s="7">
        <v>0</v>
      </c>
      <c r="J404" s="7">
        <f t="shared" si="18"/>
        <v>4</v>
      </c>
      <c r="K404" s="11">
        <v>4314</v>
      </c>
      <c r="L404" s="58" t="s">
        <v>1121</v>
      </c>
      <c r="M404" s="8">
        <f t="shared" si="19"/>
        <v>92.72137227630968</v>
      </c>
      <c r="N404" s="7" t="str">
        <f t="shared" si="20"/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1118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7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1116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1</v>
      </c>
      <c r="J406" s="7">
        <f t="shared" si="18"/>
        <v>1</v>
      </c>
      <c r="K406" s="11">
        <v>4973</v>
      </c>
      <c r="L406" s="58" t="s">
        <v>1121</v>
      </c>
      <c r="M406" s="8">
        <f t="shared" si="19"/>
        <v>20.108586366378443</v>
      </c>
      <c r="N406" s="7" t="str">
        <f t="shared" si="20"/>
        <v>Baixa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6</v>
      </c>
      <c r="G407" s="7">
        <v>3</v>
      </c>
      <c r="H407" s="7">
        <v>3</v>
      </c>
      <c r="I407" s="7">
        <v>2</v>
      </c>
      <c r="J407" s="7">
        <f t="shared" si="18"/>
        <v>14</v>
      </c>
      <c r="K407" s="11">
        <v>7645</v>
      </c>
      <c r="L407" s="58" t="s">
        <v>1121</v>
      </c>
      <c r="M407" s="8">
        <f t="shared" si="19"/>
        <v>183.12622629169394</v>
      </c>
      <c r="N407" s="7" t="str">
        <f t="shared" si="20"/>
        <v>Média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1109</v>
      </c>
      <c r="D408" s="45" t="s">
        <v>17</v>
      </c>
      <c r="E408" s="14" t="s">
        <v>429</v>
      </c>
      <c r="F408" s="7">
        <v>2</v>
      </c>
      <c r="G408" s="7">
        <v>0</v>
      </c>
      <c r="H408" s="7">
        <v>0</v>
      </c>
      <c r="I408" s="7">
        <v>0</v>
      </c>
      <c r="J408" s="7">
        <f t="shared" si="18"/>
        <v>2</v>
      </c>
      <c r="K408" s="11">
        <v>12460</v>
      </c>
      <c r="L408" s="58" t="s">
        <v>1121</v>
      </c>
      <c r="M408" s="8">
        <f t="shared" si="19"/>
        <v>16.051364365971107</v>
      </c>
      <c r="N408" s="7" t="str">
        <f t="shared" si="20"/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1118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7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O409" s="78"/>
      <c r="P409" s="78"/>
      <c r="Q409" s="78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1108</v>
      </c>
      <c r="D410" s="45" t="s">
        <v>11</v>
      </c>
      <c r="E410" s="14" t="s">
        <v>431</v>
      </c>
      <c r="F410" s="7">
        <v>2</v>
      </c>
      <c r="G410" s="7">
        <v>3</v>
      </c>
      <c r="H410" s="7">
        <v>1</v>
      </c>
      <c r="I410" s="7">
        <v>0</v>
      </c>
      <c r="J410" s="7">
        <f t="shared" si="18"/>
        <v>6</v>
      </c>
      <c r="K410" s="11">
        <v>5215</v>
      </c>
      <c r="L410" s="58" t="s">
        <v>1121</v>
      </c>
      <c r="M410" s="8">
        <f t="shared" si="19"/>
        <v>115.05273250239692</v>
      </c>
      <c r="N410" s="7" t="str">
        <f t="shared" si="20"/>
        <v>Média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1113</v>
      </c>
      <c r="D411" s="45" t="s">
        <v>30</v>
      </c>
      <c r="E411" s="14" t="s">
        <v>432</v>
      </c>
      <c r="F411" s="7">
        <v>4</v>
      </c>
      <c r="G411" s="7">
        <v>5</v>
      </c>
      <c r="H411" s="7">
        <v>15</v>
      </c>
      <c r="I411" s="7">
        <v>26</v>
      </c>
      <c r="J411" s="7">
        <f t="shared" si="18"/>
        <v>50</v>
      </c>
      <c r="K411" s="11">
        <v>25305</v>
      </c>
      <c r="L411" s="58" t="s">
        <v>1122</v>
      </c>
      <c r="M411" s="8">
        <f t="shared" si="19"/>
        <v>197.58940920766645</v>
      </c>
      <c r="N411" s="7" t="str">
        <f t="shared" si="20"/>
        <v>Média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1114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7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1113</v>
      </c>
      <c r="D413" s="45" t="s">
        <v>30</v>
      </c>
      <c r="E413" s="14" t="s">
        <v>434</v>
      </c>
      <c r="F413" s="7">
        <v>1</v>
      </c>
      <c r="G413" s="7">
        <v>0</v>
      </c>
      <c r="H413" s="7">
        <v>0</v>
      </c>
      <c r="I413" s="7">
        <v>0</v>
      </c>
      <c r="J413" s="7">
        <f t="shared" si="18"/>
        <v>1</v>
      </c>
      <c r="K413" s="11">
        <v>15410</v>
      </c>
      <c r="L413" s="58" t="s">
        <v>1121</v>
      </c>
      <c r="M413" s="8">
        <f t="shared" si="19"/>
        <v>6.4892926670992859</v>
      </c>
      <c r="N413" s="7" t="str">
        <f t="shared" si="20"/>
        <v>Baixa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1110</v>
      </c>
      <c r="D414" s="45" t="s">
        <v>20</v>
      </c>
      <c r="E414" s="14" t="s">
        <v>435</v>
      </c>
      <c r="F414" s="7">
        <v>1</v>
      </c>
      <c r="G414" s="7">
        <v>0</v>
      </c>
      <c r="H414" s="7">
        <v>0</v>
      </c>
      <c r="I414" s="7">
        <v>1</v>
      </c>
      <c r="J414" s="7">
        <f t="shared" si="18"/>
        <v>2</v>
      </c>
      <c r="K414" s="11">
        <v>4674</v>
      </c>
      <c r="L414" s="58" t="s">
        <v>1121</v>
      </c>
      <c r="M414" s="8">
        <f t="shared" si="19"/>
        <v>42.78990158322636</v>
      </c>
      <c r="N414" s="7" t="str">
        <f t="shared" si="20"/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1108</v>
      </c>
      <c r="D415" s="45" t="s">
        <v>90</v>
      </c>
      <c r="E415" s="14" t="s">
        <v>436</v>
      </c>
      <c r="F415" s="7">
        <v>21</v>
      </c>
      <c r="G415" s="7">
        <v>19</v>
      </c>
      <c r="H415" s="7">
        <v>13</v>
      </c>
      <c r="I415" s="7">
        <v>4</v>
      </c>
      <c r="J415" s="7">
        <f t="shared" si="18"/>
        <v>57</v>
      </c>
      <c r="K415" s="11">
        <v>79387</v>
      </c>
      <c r="L415" s="58" t="s">
        <v>1123</v>
      </c>
      <c r="M415" s="8">
        <f t="shared" si="19"/>
        <v>71.800168793379271</v>
      </c>
      <c r="N415" s="7" t="str">
        <f t="shared" si="20"/>
        <v>Baixa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1117</v>
      </c>
      <c r="D416" s="45" t="s">
        <v>71</v>
      </c>
      <c r="E416" s="14" t="s">
        <v>437</v>
      </c>
      <c r="F416" s="7">
        <v>9</v>
      </c>
      <c r="G416" s="7">
        <v>6</v>
      </c>
      <c r="H416" s="7">
        <v>2</v>
      </c>
      <c r="I416" s="7">
        <v>2</v>
      </c>
      <c r="J416" s="7">
        <f t="shared" si="18"/>
        <v>19</v>
      </c>
      <c r="K416" s="11">
        <v>48561</v>
      </c>
      <c r="L416" s="58" t="s">
        <v>1122</v>
      </c>
      <c r="M416" s="8">
        <f t="shared" si="19"/>
        <v>39.126047651407511</v>
      </c>
      <c r="N416" s="7" t="str">
        <f t="shared" si="20"/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1118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7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1113</v>
      </c>
      <c r="D418" s="45" t="s">
        <v>30</v>
      </c>
      <c r="E418" s="14" t="s">
        <v>439</v>
      </c>
      <c r="F418" s="7">
        <v>1</v>
      </c>
      <c r="G418" s="7">
        <v>8</v>
      </c>
      <c r="H418" s="7">
        <v>11</v>
      </c>
      <c r="I418" s="7">
        <v>13</v>
      </c>
      <c r="J418" s="7">
        <f t="shared" si="18"/>
        <v>33</v>
      </c>
      <c r="K418" s="11">
        <v>10780</v>
      </c>
      <c r="L418" s="58" t="s">
        <v>1121</v>
      </c>
      <c r="M418" s="8">
        <f t="shared" si="19"/>
        <v>306.12244897959181</v>
      </c>
      <c r="N418" s="7" t="str">
        <f t="shared" si="20"/>
        <v>Alta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7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1110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7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1118</v>
      </c>
      <c r="D421" s="45" t="s">
        <v>102</v>
      </c>
      <c r="E421" s="14" t="s">
        <v>442</v>
      </c>
      <c r="F421" s="7">
        <v>3</v>
      </c>
      <c r="G421" s="7">
        <v>2</v>
      </c>
      <c r="H421" s="7">
        <v>1</v>
      </c>
      <c r="I421" s="7">
        <v>0</v>
      </c>
      <c r="J421" s="7">
        <f t="shared" si="18"/>
        <v>6</v>
      </c>
      <c r="K421" s="11">
        <v>4844</v>
      </c>
      <c r="L421" s="58" t="s">
        <v>1121</v>
      </c>
      <c r="M421" s="8">
        <f t="shared" si="19"/>
        <v>123.86457473162675</v>
      </c>
      <c r="N421" s="7" t="str">
        <f t="shared" si="20"/>
        <v>Média</v>
      </c>
      <c r="O421" s="77"/>
      <c r="P421" s="10"/>
      <c r="Q421" s="10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1108</v>
      </c>
      <c r="D422" s="45" t="s">
        <v>98</v>
      </c>
      <c r="E422" s="14" t="s">
        <v>443</v>
      </c>
      <c r="F422" s="7">
        <v>1</v>
      </c>
      <c r="G422" s="7">
        <v>3</v>
      </c>
      <c r="H422" s="7">
        <v>3</v>
      </c>
      <c r="I422" s="7">
        <v>0</v>
      </c>
      <c r="J422" s="7">
        <f t="shared" si="18"/>
        <v>7</v>
      </c>
      <c r="K422" s="11">
        <v>26484</v>
      </c>
      <c r="L422" s="58" t="s">
        <v>1122</v>
      </c>
      <c r="M422" s="8">
        <f t="shared" si="19"/>
        <v>26.431052711070834</v>
      </c>
      <c r="N422" s="7" t="str">
        <f t="shared" si="20"/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1115</v>
      </c>
      <c r="D423" s="45" t="s">
        <v>57</v>
      </c>
      <c r="E423" s="14" t="s">
        <v>57</v>
      </c>
      <c r="F423" s="7">
        <v>8</v>
      </c>
      <c r="G423" s="7">
        <v>7</v>
      </c>
      <c r="H423" s="7">
        <v>5</v>
      </c>
      <c r="I423" s="7">
        <v>2</v>
      </c>
      <c r="J423" s="7">
        <f t="shared" si="18"/>
        <v>22</v>
      </c>
      <c r="K423" s="11">
        <v>564310</v>
      </c>
      <c r="L423" s="58" t="s">
        <v>1125</v>
      </c>
      <c r="M423" s="8">
        <f t="shared" si="19"/>
        <v>3.8985663908135599</v>
      </c>
      <c r="N423" s="7" t="str">
        <f t="shared" si="20"/>
        <v>Baixa</v>
      </c>
      <c r="O423" s="78"/>
      <c r="P423" s="78"/>
      <c r="Q423" s="78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1118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7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1114</v>
      </c>
      <c r="D425" s="45" t="s">
        <v>40</v>
      </c>
      <c r="E425" s="14" t="s">
        <v>445</v>
      </c>
      <c r="F425" s="7">
        <v>0</v>
      </c>
      <c r="G425" s="7">
        <v>0</v>
      </c>
      <c r="H425" s="7">
        <v>0</v>
      </c>
      <c r="I425" s="7">
        <v>0</v>
      </c>
      <c r="J425" s="7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1118</v>
      </c>
      <c r="D426" s="45" t="s">
        <v>121</v>
      </c>
      <c r="E426" s="14" t="s">
        <v>446</v>
      </c>
      <c r="F426" s="7">
        <v>5</v>
      </c>
      <c r="G426" s="7">
        <v>3</v>
      </c>
      <c r="H426" s="7">
        <v>1</v>
      </c>
      <c r="I426" s="7">
        <v>8</v>
      </c>
      <c r="J426" s="7">
        <f t="shared" si="18"/>
        <v>17</v>
      </c>
      <c r="K426" s="11">
        <v>5733</v>
      </c>
      <c r="L426" s="58" t="s">
        <v>1121</v>
      </c>
      <c r="M426" s="8">
        <f t="shared" si="19"/>
        <v>296.52886795743939</v>
      </c>
      <c r="N426" s="7" t="str">
        <f t="shared" si="20"/>
        <v>Média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1113</v>
      </c>
      <c r="D427" s="45" t="s">
        <v>28</v>
      </c>
      <c r="E427" s="14" t="s">
        <v>447</v>
      </c>
      <c r="F427" s="7">
        <v>4</v>
      </c>
      <c r="G427" s="7">
        <v>2</v>
      </c>
      <c r="H427" s="7">
        <v>6</v>
      </c>
      <c r="I427" s="7">
        <v>4</v>
      </c>
      <c r="J427" s="7">
        <f t="shared" si="18"/>
        <v>16</v>
      </c>
      <c r="K427" s="11">
        <v>18026</v>
      </c>
      <c r="L427" s="58" t="s">
        <v>1121</v>
      </c>
      <c r="M427" s="8">
        <f t="shared" si="19"/>
        <v>88.760679019194498</v>
      </c>
      <c r="N427" s="7" t="str">
        <f t="shared" si="20"/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1117</v>
      </c>
      <c r="D428" s="45" t="s">
        <v>71</v>
      </c>
      <c r="E428" s="14" t="s">
        <v>448</v>
      </c>
      <c r="F428" s="7">
        <v>0</v>
      </c>
      <c r="G428" s="7">
        <v>1</v>
      </c>
      <c r="H428" s="7">
        <v>0</v>
      </c>
      <c r="I428" s="7">
        <v>0</v>
      </c>
      <c r="J428" s="7">
        <f t="shared" si="18"/>
        <v>1</v>
      </c>
      <c r="K428" s="11">
        <v>7627</v>
      </c>
      <c r="L428" s="58" t="s">
        <v>1121</v>
      </c>
      <c r="M428" s="8">
        <f t="shared" si="19"/>
        <v>13.111315064901008</v>
      </c>
      <c r="N428" s="7" t="str">
        <f t="shared" si="20"/>
        <v>Baixa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1112</v>
      </c>
      <c r="D429" s="45" t="s">
        <v>26</v>
      </c>
      <c r="E429" s="14" t="s">
        <v>449</v>
      </c>
      <c r="F429" s="7">
        <v>18</v>
      </c>
      <c r="G429" s="7">
        <v>12</v>
      </c>
      <c r="H429" s="7">
        <v>16</v>
      </c>
      <c r="I429" s="7">
        <v>11</v>
      </c>
      <c r="J429" s="7">
        <f t="shared" si="18"/>
        <v>57</v>
      </c>
      <c r="K429" s="11">
        <v>51601</v>
      </c>
      <c r="L429" s="58" t="s">
        <v>1122</v>
      </c>
      <c r="M429" s="8">
        <f t="shared" si="19"/>
        <v>110.46297552373015</v>
      </c>
      <c r="N429" s="7" t="str">
        <f t="shared" si="20"/>
        <v>Média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1118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7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1116</v>
      </c>
      <c r="D431" s="45" t="s">
        <v>94</v>
      </c>
      <c r="E431" s="14" t="s">
        <v>451</v>
      </c>
      <c r="F431" s="7">
        <v>0</v>
      </c>
      <c r="G431" s="7">
        <v>1</v>
      </c>
      <c r="H431" s="7">
        <v>1</v>
      </c>
      <c r="I431" s="7">
        <v>0</v>
      </c>
      <c r="J431" s="7">
        <f t="shared" si="18"/>
        <v>2</v>
      </c>
      <c r="K431" s="11">
        <v>12953</v>
      </c>
      <c r="L431" s="58" t="s">
        <v>1121</v>
      </c>
      <c r="M431" s="8">
        <f t="shared" si="19"/>
        <v>15.44043850845364</v>
      </c>
      <c r="N431" s="7" t="str">
        <f t="shared" si="20"/>
        <v>Baixa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1117</v>
      </c>
      <c r="D432" s="45" t="s">
        <v>71</v>
      </c>
      <c r="E432" s="14" t="s">
        <v>452</v>
      </c>
      <c r="F432" s="7">
        <v>5</v>
      </c>
      <c r="G432" s="7">
        <v>6</v>
      </c>
      <c r="H432" s="7">
        <v>7</v>
      </c>
      <c r="I432" s="7">
        <v>0</v>
      </c>
      <c r="J432" s="7">
        <f t="shared" si="18"/>
        <v>18</v>
      </c>
      <c r="K432" s="11">
        <v>17991</v>
      </c>
      <c r="L432" s="58" t="s">
        <v>1121</v>
      </c>
      <c r="M432" s="8">
        <f t="shared" si="19"/>
        <v>100.05002501250624</v>
      </c>
      <c r="N432" s="7" t="str">
        <f t="shared" si="20"/>
        <v>Média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1117</v>
      </c>
      <c r="D433" s="45" t="s">
        <v>71</v>
      </c>
      <c r="E433" s="14" t="s">
        <v>453</v>
      </c>
      <c r="F433" s="7">
        <v>5</v>
      </c>
      <c r="G433" s="7">
        <v>3</v>
      </c>
      <c r="H433" s="7">
        <v>2</v>
      </c>
      <c r="I433" s="7">
        <v>2</v>
      </c>
      <c r="J433" s="7">
        <f t="shared" si="18"/>
        <v>12</v>
      </c>
      <c r="K433" s="11">
        <v>9454</v>
      </c>
      <c r="L433" s="58" t="s">
        <v>1121</v>
      </c>
      <c r="M433" s="8">
        <f t="shared" si="19"/>
        <v>126.93039983075947</v>
      </c>
      <c r="N433" s="7" t="str">
        <f t="shared" si="20"/>
        <v>Média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1108</v>
      </c>
      <c r="D434" s="45" t="s">
        <v>98</v>
      </c>
      <c r="E434" s="14" t="s">
        <v>454</v>
      </c>
      <c r="F434" s="7">
        <v>12</v>
      </c>
      <c r="G434" s="7">
        <v>7</v>
      </c>
      <c r="H434" s="7">
        <v>8</v>
      </c>
      <c r="I434" s="7">
        <v>9</v>
      </c>
      <c r="J434" s="7">
        <f t="shared" si="18"/>
        <v>36</v>
      </c>
      <c r="K434" s="11">
        <v>63359</v>
      </c>
      <c r="L434" s="58" t="s">
        <v>1122</v>
      </c>
      <c r="M434" s="8">
        <f t="shared" si="19"/>
        <v>56.819078583942293</v>
      </c>
      <c r="N434" s="7" t="str">
        <f t="shared" si="20"/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1109</v>
      </c>
      <c r="D435" s="45" t="s">
        <v>14</v>
      </c>
      <c r="E435" s="14" t="s">
        <v>455</v>
      </c>
      <c r="F435" s="7">
        <v>8</v>
      </c>
      <c r="G435" s="7">
        <v>6</v>
      </c>
      <c r="H435" s="7">
        <v>12</v>
      </c>
      <c r="I435" s="7">
        <v>2</v>
      </c>
      <c r="J435" s="7">
        <f t="shared" si="18"/>
        <v>28</v>
      </c>
      <c r="K435" s="11">
        <v>19928</v>
      </c>
      <c r="L435" s="58" t="s">
        <v>1121</v>
      </c>
      <c r="M435" s="8">
        <f t="shared" si="19"/>
        <v>140.50582095543959</v>
      </c>
      <c r="N435" s="7" t="str">
        <f t="shared" si="20"/>
        <v>Média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1114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7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1116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7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1115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0</v>
      </c>
      <c r="J438" s="7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1118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7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1114</v>
      </c>
      <c r="D440" s="45" t="s">
        <v>33</v>
      </c>
      <c r="E440" s="14" t="s">
        <v>460</v>
      </c>
      <c r="F440" s="7">
        <v>5</v>
      </c>
      <c r="G440" s="7">
        <v>7</v>
      </c>
      <c r="H440" s="7">
        <v>1</v>
      </c>
      <c r="I440" s="7">
        <v>0</v>
      </c>
      <c r="J440" s="7">
        <f t="shared" si="18"/>
        <v>13</v>
      </c>
      <c r="K440" s="11">
        <v>102728</v>
      </c>
      <c r="L440" s="58" t="s">
        <v>1124</v>
      </c>
      <c r="M440" s="8">
        <f t="shared" si="19"/>
        <v>12.654777665290865</v>
      </c>
      <c r="N440" s="7" t="str">
        <f t="shared" si="20"/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1112</v>
      </c>
      <c r="D441" s="45" t="s">
        <v>26</v>
      </c>
      <c r="E441" s="14" t="s">
        <v>461</v>
      </c>
      <c r="F441" s="7">
        <v>4</v>
      </c>
      <c r="G441" s="7">
        <v>3</v>
      </c>
      <c r="H441" s="7">
        <v>0</v>
      </c>
      <c r="I441" s="7">
        <v>0</v>
      </c>
      <c r="J441" s="7">
        <f t="shared" si="18"/>
        <v>7</v>
      </c>
      <c r="K441" s="11">
        <v>3233</v>
      </c>
      <c r="L441" s="58" t="s">
        <v>1121</v>
      </c>
      <c r="M441" s="8">
        <f t="shared" si="19"/>
        <v>216.51716671821836</v>
      </c>
      <c r="N441" s="7" t="str">
        <f t="shared" si="20"/>
        <v>Média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3</v>
      </c>
      <c r="G442" s="7">
        <v>1</v>
      </c>
      <c r="H442" s="7">
        <v>1</v>
      </c>
      <c r="I442" s="7">
        <v>0</v>
      </c>
      <c r="J442" s="7">
        <f t="shared" si="18"/>
        <v>5</v>
      </c>
      <c r="K442" s="11">
        <v>4915</v>
      </c>
      <c r="L442" s="58" t="s">
        <v>1121</v>
      </c>
      <c r="M442" s="8">
        <f t="shared" si="19"/>
        <v>101.7293997965412</v>
      </c>
      <c r="N442" s="7" t="str">
        <f t="shared" si="20"/>
        <v>Média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1115</v>
      </c>
      <c r="D443" s="45" t="s">
        <v>38</v>
      </c>
      <c r="E443" s="14" t="s">
        <v>38</v>
      </c>
      <c r="F443" s="7">
        <v>0</v>
      </c>
      <c r="G443" s="7">
        <v>0</v>
      </c>
      <c r="H443" s="7">
        <v>2</v>
      </c>
      <c r="I443" s="7">
        <v>0</v>
      </c>
      <c r="J443" s="7">
        <f t="shared" si="18"/>
        <v>2</v>
      </c>
      <c r="K443" s="11">
        <v>52532</v>
      </c>
      <c r="L443" s="58" t="s">
        <v>1122</v>
      </c>
      <c r="M443" s="8">
        <f t="shared" si="19"/>
        <v>3.8072032285083375</v>
      </c>
      <c r="N443" s="7" t="str">
        <f t="shared" si="20"/>
        <v>Baixa</v>
      </c>
      <c r="O443" s="78"/>
      <c r="P443" s="78"/>
      <c r="Q443" s="78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1115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7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1115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0</v>
      </c>
      <c r="J445" s="7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1111</v>
      </c>
      <c r="D446" s="45" t="s">
        <v>24</v>
      </c>
      <c r="E446" s="14" t="s">
        <v>465</v>
      </c>
      <c r="F446" s="7">
        <v>7</v>
      </c>
      <c r="G446" s="7">
        <v>6</v>
      </c>
      <c r="H446" s="7">
        <v>10</v>
      </c>
      <c r="I446" s="7">
        <v>3</v>
      </c>
      <c r="J446" s="7">
        <f t="shared" si="18"/>
        <v>26</v>
      </c>
      <c r="K446" s="11">
        <v>7481</v>
      </c>
      <c r="L446" s="58" t="s">
        <v>1121</v>
      </c>
      <c r="M446" s="8">
        <f t="shared" si="19"/>
        <v>347.5471193690683</v>
      </c>
      <c r="N446" s="7" t="str">
        <f t="shared" si="20"/>
        <v>Alta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1118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2</v>
      </c>
      <c r="J447" s="7">
        <f t="shared" si="18"/>
        <v>2</v>
      </c>
      <c r="K447" s="11">
        <v>9008</v>
      </c>
      <c r="L447" s="58" t="s">
        <v>1121</v>
      </c>
      <c r="M447" s="8">
        <f t="shared" si="19"/>
        <v>22.202486678507995</v>
      </c>
      <c r="N447" s="7" t="str">
        <f t="shared" si="20"/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1109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7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1118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7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1114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7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1112</v>
      </c>
      <c r="D451" s="45" t="s">
        <v>26</v>
      </c>
      <c r="E451" s="14" t="s">
        <v>470</v>
      </c>
      <c r="F451" s="7">
        <v>5</v>
      </c>
      <c r="G451" s="7">
        <v>3</v>
      </c>
      <c r="H451" s="7">
        <v>3</v>
      </c>
      <c r="I451" s="7">
        <v>2</v>
      </c>
      <c r="J451" s="7">
        <f t="shared" si="18"/>
        <v>13</v>
      </c>
      <c r="K451" s="11">
        <v>18172</v>
      </c>
      <c r="L451" s="58" t="s">
        <v>1121</v>
      </c>
      <c r="M451" s="8">
        <f t="shared" si="19"/>
        <v>71.538630860664753</v>
      </c>
      <c r="N451" s="7" t="str">
        <f t="shared" si="20"/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1113</v>
      </c>
      <c r="D452" s="45" t="s">
        <v>28</v>
      </c>
      <c r="E452" s="14" t="s">
        <v>471</v>
      </c>
      <c r="F452" s="7">
        <v>1</v>
      </c>
      <c r="G452" s="7">
        <v>2</v>
      </c>
      <c r="H452" s="7">
        <v>2</v>
      </c>
      <c r="I452" s="7">
        <v>0</v>
      </c>
      <c r="J452" s="7">
        <f t="shared" si="18"/>
        <v>5</v>
      </c>
      <c r="K452" s="11">
        <v>7110</v>
      </c>
      <c r="L452" s="58" t="s">
        <v>1121</v>
      </c>
      <c r="M452" s="8">
        <f t="shared" si="19"/>
        <v>70.323488045007039</v>
      </c>
      <c r="N452" s="7" t="str">
        <f t="shared" si="20"/>
        <v>Baixa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1114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7">
        <f t="shared" ref="J453:J516" si="21">SUM(F453:I453)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si="20"/>
        <v>Silencioso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1116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7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ref="N454:N517" si="23">IF(M454=0,"Silencioso",IF(AND(M454&gt;0,M454&lt;100),"Baixa",IF(AND(M454&gt;=100,M454&lt;300),"Média",IF(AND(M454&gt;=300,M454&lt;500),"Alta",IF(M454&gt;=500,"Muito Alta","Avaliar")))))</f>
        <v>Silencioso</v>
      </c>
      <c r="O454" s="78"/>
      <c r="P454" s="78"/>
      <c r="Q454" s="78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1113</v>
      </c>
      <c r="D455" s="45" t="s">
        <v>28</v>
      </c>
      <c r="E455" s="14" t="s">
        <v>474</v>
      </c>
      <c r="F455" s="7">
        <v>4</v>
      </c>
      <c r="G455" s="7">
        <v>3</v>
      </c>
      <c r="H455" s="7">
        <v>6</v>
      </c>
      <c r="I455" s="7">
        <v>4</v>
      </c>
      <c r="J455" s="7">
        <f t="shared" si="21"/>
        <v>17</v>
      </c>
      <c r="K455" s="11">
        <v>18700</v>
      </c>
      <c r="L455" s="58" t="s">
        <v>1121</v>
      </c>
      <c r="M455" s="8">
        <f t="shared" si="22"/>
        <v>90.909090909090907</v>
      </c>
      <c r="N455" s="7" t="str">
        <f t="shared" si="23"/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1118</v>
      </c>
      <c r="D456" s="45" t="s">
        <v>102</v>
      </c>
      <c r="E456" s="14" t="s">
        <v>475</v>
      </c>
      <c r="F456" s="7">
        <v>0</v>
      </c>
      <c r="G456" s="7">
        <v>1</v>
      </c>
      <c r="H456" s="7">
        <v>0</v>
      </c>
      <c r="I456" s="7">
        <v>0</v>
      </c>
      <c r="J456" s="7">
        <f t="shared" si="21"/>
        <v>1</v>
      </c>
      <c r="K456" s="11">
        <v>6532</v>
      </c>
      <c r="L456" s="58" t="s">
        <v>1121</v>
      </c>
      <c r="M456" s="8">
        <f t="shared" si="22"/>
        <v>15.309246785058175</v>
      </c>
      <c r="N456" s="7" t="str">
        <f t="shared" si="23"/>
        <v>Baixa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1118</v>
      </c>
      <c r="D457" s="45" t="s">
        <v>121</v>
      </c>
      <c r="E457" s="14" t="s">
        <v>476</v>
      </c>
      <c r="F457" s="7">
        <v>3</v>
      </c>
      <c r="G457" s="7">
        <v>3</v>
      </c>
      <c r="H457" s="7">
        <v>6</v>
      </c>
      <c r="I457" s="7">
        <v>0</v>
      </c>
      <c r="J457" s="7">
        <f t="shared" si="21"/>
        <v>12</v>
      </c>
      <c r="K457" s="11">
        <v>18594</v>
      </c>
      <c r="L457" s="58" t="s">
        <v>1121</v>
      </c>
      <c r="M457" s="8">
        <f t="shared" si="22"/>
        <v>64.536947402387867</v>
      </c>
      <c r="N457" s="7" t="str">
        <f t="shared" si="23"/>
        <v>Baixa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1109</v>
      </c>
      <c r="D458" s="45" t="s">
        <v>14</v>
      </c>
      <c r="E458" s="14" t="s">
        <v>477</v>
      </c>
      <c r="F458" s="7">
        <v>7</v>
      </c>
      <c r="G458" s="7">
        <v>8</v>
      </c>
      <c r="H458" s="7">
        <v>6</v>
      </c>
      <c r="I458" s="7">
        <v>2</v>
      </c>
      <c r="J458" s="7">
        <f t="shared" si="21"/>
        <v>23</v>
      </c>
      <c r="K458" s="11">
        <v>89256</v>
      </c>
      <c r="L458" s="58" t="s">
        <v>1123</v>
      </c>
      <c r="M458" s="8">
        <f t="shared" si="22"/>
        <v>25.768575782020253</v>
      </c>
      <c r="N458" s="7" t="str">
        <f t="shared" si="23"/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1109</v>
      </c>
      <c r="D459" s="45" t="s">
        <v>14</v>
      </c>
      <c r="E459" s="14" t="s">
        <v>14</v>
      </c>
      <c r="F459" s="7">
        <v>66</v>
      </c>
      <c r="G459" s="7">
        <v>52</v>
      </c>
      <c r="H459" s="7">
        <v>38</v>
      </c>
      <c r="I459" s="7">
        <v>21</v>
      </c>
      <c r="J459" s="7">
        <f t="shared" si="21"/>
        <v>177</v>
      </c>
      <c r="K459" s="11">
        <v>22608</v>
      </c>
      <c r="L459" s="58" t="s">
        <v>1121</v>
      </c>
      <c r="M459" s="8">
        <f t="shared" si="22"/>
        <v>782.90870488322719</v>
      </c>
      <c r="N459" s="7" t="str">
        <f t="shared" si="23"/>
        <v>Muito Alta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1110</v>
      </c>
      <c r="D460" s="45" t="s">
        <v>22</v>
      </c>
      <c r="E460" s="14" t="s">
        <v>478</v>
      </c>
      <c r="F460" s="7">
        <v>11</v>
      </c>
      <c r="G460" s="7">
        <v>1</v>
      </c>
      <c r="H460" s="7">
        <v>1</v>
      </c>
      <c r="I460" s="7">
        <v>0</v>
      </c>
      <c r="J460" s="7">
        <f t="shared" si="21"/>
        <v>13</v>
      </c>
      <c r="K460" s="11">
        <v>27640</v>
      </c>
      <c r="L460" s="58" t="s">
        <v>1122</v>
      </c>
      <c r="M460" s="8">
        <f t="shared" si="22"/>
        <v>47.033285094066571</v>
      </c>
      <c r="N460" s="7" t="str">
        <f t="shared" si="23"/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1115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0</v>
      </c>
      <c r="J461" s="7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O461" s="78"/>
      <c r="P461" s="78"/>
      <c r="Q461" s="78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1108</v>
      </c>
      <c r="D462" s="45" t="s">
        <v>11</v>
      </c>
      <c r="E462" s="14" t="s">
        <v>480</v>
      </c>
      <c r="F462" s="7">
        <v>1</v>
      </c>
      <c r="G462" s="7">
        <v>0</v>
      </c>
      <c r="H462" s="7">
        <v>0</v>
      </c>
      <c r="I462" s="7">
        <v>0</v>
      </c>
      <c r="J462" s="7">
        <f t="shared" si="21"/>
        <v>1</v>
      </c>
      <c r="K462" s="11">
        <v>7904</v>
      </c>
      <c r="L462" s="58" t="s">
        <v>1121</v>
      </c>
      <c r="M462" s="8">
        <f t="shared" si="22"/>
        <v>12.651821862348179</v>
      </c>
      <c r="N462" s="7" t="str">
        <f t="shared" si="23"/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1114</v>
      </c>
      <c r="D463" s="45" t="s">
        <v>36</v>
      </c>
      <c r="E463" s="14" t="s">
        <v>481</v>
      </c>
      <c r="F463" s="7">
        <v>0</v>
      </c>
      <c r="G463" s="7">
        <v>1</v>
      </c>
      <c r="H463" s="7">
        <v>0</v>
      </c>
      <c r="I463" s="7">
        <v>0</v>
      </c>
      <c r="J463" s="7">
        <f t="shared" si="21"/>
        <v>1</v>
      </c>
      <c r="K463" s="11">
        <v>14136</v>
      </c>
      <c r="L463" s="58" t="s">
        <v>1121</v>
      </c>
      <c r="M463" s="8">
        <f t="shared" si="22"/>
        <v>7.074136955291455</v>
      </c>
      <c r="N463" s="7" t="str">
        <f t="shared" si="23"/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1108</v>
      </c>
      <c r="D464" s="45" t="s">
        <v>98</v>
      </c>
      <c r="E464" s="14" t="s">
        <v>482</v>
      </c>
      <c r="F464" s="7">
        <v>7</v>
      </c>
      <c r="G464" s="7">
        <v>5</v>
      </c>
      <c r="H464" s="7">
        <v>6</v>
      </c>
      <c r="I464" s="7">
        <v>3</v>
      </c>
      <c r="J464" s="7">
        <f t="shared" si="21"/>
        <v>21</v>
      </c>
      <c r="K464" s="11">
        <v>60142</v>
      </c>
      <c r="L464" s="58" t="s">
        <v>1122</v>
      </c>
      <c r="M464" s="8">
        <f t="shared" si="22"/>
        <v>34.917362242692292</v>
      </c>
      <c r="N464" s="7" t="str">
        <f t="shared" si="23"/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1110</v>
      </c>
      <c r="D465" s="45" t="s">
        <v>22</v>
      </c>
      <c r="E465" s="14" t="s">
        <v>483</v>
      </c>
      <c r="F465" s="7">
        <v>1</v>
      </c>
      <c r="G465" s="7">
        <v>0</v>
      </c>
      <c r="H465" s="7">
        <v>0</v>
      </c>
      <c r="I465" s="7">
        <v>2</v>
      </c>
      <c r="J465" s="7">
        <f t="shared" si="21"/>
        <v>3</v>
      </c>
      <c r="K465" s="11">
        <v>4134</v>
      </c>
      <c r="L465" s="58" t="s">
        <v>1121</v>
      </c>
      <c r="M465" s="8">
        <f t="shared" si="22"/>
        <v>72.568940493468801</v>
      </c>
      <c r="N465" s="7" t="str">
        <f t="shared" si="23"/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1108</v>
      </c>
      <c r="D466" s="45" t="s">
        <v>98</v>
      </c>
      <c r="E466" s="14" t="s">
        <v>484</v>
      </c>
      <c r="F466" s="7">
        <v>2</v>
      </c>
      <c r="G466" s="7">
        <v>4</v>
      </c>
      <c r="H466" s="7">
        <v>2</v>
      </c>
      <c r="I466" s="7">
        <v>1</v>
      </c>
      <c r="J466" s="7">
        <f t="shared" si="21"/>
        <v>9</v>
      </c>
      <c r="K466" s="11">
        <v>15207</v>
      </c>
      <c r="L466" s="58" t="s">
        <v>1121</v>
      </c>
      <c r="M466" s="8">
        <f t="shared" si="22"/>
        <v>59.183270862102987</v>
      </c>
      <c r="N466" s="7" t="str">
        <f t="shared" si="23"/>
        <v>Baixa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1115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7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1110</v>
      </c>
      <c r="D468" s="45" t="s">
        <v>20</v>
      </c>
      <c r="E468" s="14" t="s">
        <v>486</v>
      </c>
      <c r="F468" s="7">
        <v>1</v>
      </c>
      <c r="G468" s="7">
        <v>1</v>
      </c>
      <c r="H468" s="7">
        <v>0</v>
      </c>
      <c r="I468" s="7">
        <v>1</v>
      </c>
      <c r="J468" s="7">
        <f t="shared" si="21"/>
        <v>3</v>
      </c>
      <c r="K468" s="11">
        <v>4044</v>
      </c>
      <c r="L468" s="58" t="s">
        <v>1121</v>
      </c>
      <c r="M468" s="8">
        <f t="shared" si="22"/>
        <v>74.183976261127597</v>
      </c>
      <c r="N468" s="7" t="str">
        <f t="shared" si="23"/>
        <v>Baixa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1114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7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1112</v>
      </c>
      <c r="D470" s="45" t="s">
        <v>26</v>
      </c>
      <c r="E470" s="14" t="s">
        <v>488</v>
      </c>
      <c r="F470" s="7">
        <v>1</v>
      </c>
      <c r="G470" s="7">
        <v>2</v>
      </c>
      <c r="H470" s="7">
        <v>3</v>
      </c>
      <c r="I470" s="7">
        <v>0</v>
      </c>
      <c r="J470" s="7">
        <f t="shared" si="21"/>
        <v>6</v>
      </c>
      <c r="K470" s="11">
        <v>13330</v>
      </c>
      <c r="L470" s="58" t="s">
        <v>1121</v>
      </c>
      <c r="M470" s="8">
        <f t="shared" si="22"/>
        <v>45.011252813203299</v>
      </c>
      <c r="N470" s="7" t="str">
        <f t="shared" si="23"/>
        <v>Baixa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1109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7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1113</v>
      </c>
      <c r="D472" s="45" t="s">
        <v>30</v>
      </c>
      <c r="E472" s="14" t="s">
        <v>490</v>
      </c>
      <c r="F472" s="7">
        <v>11</v>
      </c>
      <c r="G472" s="7">
        <v>16</v>
      </c>
      <c r="H472" s="7">
        <v>9</v>
      </c>
      <c r="I472" s="7">
        <v>8</v>
      </c>
      <c r="J472" s="7">
        <f t="shared" si="21"/>
        <v>44</v>
      </c>
      <c r="K472" s="11">
        <v>8526</v>
      </c>
      <c r="L472" s="58" t="s">
        <v>1121</v>
      </c>
      <c r="M472" s="8">
        <f t="shared" si="22"/>
        <v>516.06849636406287</v>
      </c>
      <c r="N472" s="7" t="str">
        <f t="shared" si="23"/>
        <v>Muito Alta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1108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7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1108</v>
      </c>
      <c r="D474" s="45" t="s">
        <v>98</v>
      </c>
      <c r="E474" s="14" t="s">
        <v>492</v>
      </c>
      <c r="F474" s="7">
        <v>7</v>
      </c>
      <c r="G474" s="7">
        <v>7</v>
      </c>
      <c r="H474" s="7">
        <v>2</v>
      </c>
      <c r="I474" s="7">
        <v>0</v>
      </c>
      <c r="J474" s="7">
        <f t="shared" si="21"/>
        <v>16</v>
      </c>
      <c r="K474" s="11">
        <v>30798</v>
      </c>
      <c r="L474" s="58" t="s">
        <v>1122</v>
      </c>
      <c r="M474" s="8">
        <f t="shared" si="22"/>
        <v>51.951425417234887</v>
      </c>
      <c r="N474" s="7" t="str">
        <f t="shared" si="23"/>
        <v>Baixa</v>
      </c>
      <c r="O474" s="78"/>
      <c r="P474" s="78"/>
      <c r="Q474" s="78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1110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7">
        <f t="shared" si="21"/>
        <v>0</v>
      </c>
      <c r="K475" s="11">
        <v>3227</v>
      </c>
      <c r="L475" s="58" t="s">
        <v>1121</v>
      </c>
      <c r="M475" s="8">
        <f t="shared" si="22"/>
        <v>0</v>
      </c>
      <c r="N475" s="7" t="str">
        <f t="shared" si="23"/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1115</v>
      </c>
      <c r="D476" s="45" t="s">
        <v>57</v>
      </c>
      <c r="E476" s="14" t="s">
        <v>494</v>
      </c>
      <c r="F476" s="7">
        <v>0</v>
      </c>
      <c r="G476" s="7">
        <v>1</v>
      </c>
      <c r="H476" s="7">
        <v>0</v>
      </c>
      <c r="I476" s="7">
        <v>1</v>
      </c>
      <c r="J476" s="7">
        <f t="shared" si="21"/>
        <v>2</v>
      </c>
      <c r="K476" s="11">
        <v>14385</v>
      </c>
      <c r="L476" s="58" t="s">
        <v>1121</v>
      </c>
      <c r="M476" s="8">
        <f t="shared" si="22"/>
        <v>13.903371567605143</v>
      </c>
      <c r="N476" s="7" t="str">
        <f t="shared" si="23"/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1118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1</v>
      </c>
      <c r="I477" s="7">
        <v>0</v>
      </c>
      <c r="J477" s="7">
        <f t="shared" si="21"/>
        <v>1</v>
      </c>
      <c r="K477" s="11">
        <v>11050</v>
      </c>
      <c r="L477" s="58" t="s">
        <v>1121</v>
      </c>
      <c r="M477" s="8">
        <f t="shared" si="22"/>
        <v>9.0497737556561084</v>
      </c>
      <c r="N477" s="7" t="str">
        <f t="shared" si="23"/>
        <v>Baixa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1109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7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1118</v>
      </c>
      <c r="D479" s="45" t="s">
        <v>102</v>
      </c>
      <c r="E479" s="14" t="s">
        <v>497</v>
      </c>
      <c r="F479" s="7">
        <v>0</v>
      </c>
      <c r="G479" s="7">
        <v>1</v>
      </c>
      <c r="H479" s="7">
        <v>0</v>
      </c>
      <c r="I479" s="7">
        <v>2</v>
      </c>
      <c r="J479" s="7">
        <f t="shared" si="21"/>
        <v>3</v>
      </c>
      <c r="K479" s="11">
        <v>12508</v>
      </c>
      <c r="L479" s="58" t="s">
        <v>1121</v>
      </c>
      <c r="M479" s="8">
        <f t="shared" si="22"/>
        <v>23.984649824112569</v>
      </c>
      <c r="N479" s="7" t="str">
        <f t="shared" si="23"/>
        <v>Baixa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1108</v>
      </c>
      <c r="D480" s="45" t="s">
        <v>98</v>
      </c>
      <c r="E480" s="14" t="s">
        <v>498</v>
      </c>
      <c r="F480" s="7">
        <v>4</v>
      </c>
      <c r="G480" s="7">
        <v>12</v>
      </c>
      <c r="H480" s="7">
        <v>4</v>
      </c>
      <c r="I480" s="7">
        <v>3</v>
      </c>
      <c r="J480" s="7">
        <f t="shared" si="21"/>
        <v>23</v>
      </c>
      <c r="K480" s="11">
        <v>37473</v>
      </c>
      <c r="L480" s="58" t="s">
        <v>1122</v>
      </c>
      <c r="M480" s="8">
        <f t="shared" si="22"/>
        <v>61.377525151442377</v>
      </c>
      <c r="N480" s="7" t="str">
        <f t="shared" si="23"/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1117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7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1112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7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1113</v>
      </c>
      <c r="D483" s="45" t="s">
        <v>30</v>
      </c>
      <c r="E483" s="14" t="s">
        <v>501</v>
      </c>
      <c r="F483" s="7">
        <v>2</v>
      </c>
      <c r="G483" s="7">
        <v>1</v>
      </c>
      <c r="H483" s="7">
        <v>0</v>
      </c>
      <c r="I483" s="7">
        <v>1</v>
      </c>
      <c r="J483" s="7">
        <f t="shared" si="21"/>
        <v>4</v>
      </c>
      <c r="K483" s="11">
        <v>20882</v>
      </c>
      <c r="L483" s="58" t="s">
        <v>1121</v>
      </c>
      <c r="M483" s="8">
        <f t="shared" si="22"/>
        <v>19.155253328225267</v>
      </c>
      <c r="N483" s="7" t="str">
        <f t="shared" si="23"/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1110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7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1115</v>
      </c>
      <c r="D485" s="45" t="s">
        <v>62</v>
      </c>
      <c r="E485" s="14" t="s">
        <v>503</v>
      </c>
      <c r="F485" s="7">
        <v>0</v>
      </c>
      <c r="G485" s="7">
        <v>0</v>
      </c>
      <c r="H485" s="7">
        <v>0</v>
      </c>
      <c r="I485" s="7">
        <v>0</v>
      </c>
      <c r="J485" s="7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1110</v>
      </c>
      <c r="D486" s="45" t="s">
        <v>20</v>
      </c>
      <c r="E486" s="14" t="s">
        <v>504</v>
      </c>
      <c r="F486" s="7">
        <v>3</v>
      </c>
      <c r="G486" s="7">
        <v>3</v>
      </c>
      <c r="H486" s="7">
        <v>1</v>
      </c>
      <c r="I486" s="7">
        <v>0</v>
      </c>
      <c r="J486" s="7">
        <f t="shared" si="21"/>
        <v>7</v>
      </c>
      <c r="K486" s="11">
        <v>5666</v>
      </c>
      <c r="L486" s="58" t="s">
        <v>1121</v>
      </c>
      <c r="M486" s="8">
        <f t="shared" si="22"/>
        <v>123.54394634662901</v>
      </c>
      <c r="N486" s="7" t="str">
        <f t="shared" si="23"/>
        <v>Média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8</v>
      </c>
      <c r="G487" s="7">
        <v>8</v>
      </c>
      <c r="H487" s="7">
        <v>8</v>
      </c>
      <c r="I487" s="7">
        <v>10</v>
      </c>
      <c r="J487" s="7">
        <f t="shared" si="21"/>
        <v>34</v>
      </c>
      <c r="K487" s="11">
        <v>31471</v>
      </c>
      <c r="L487" s="58" t="s">
        <v>1122</v>
      </c>
      <c r="M487" s="8">
        <f t="shared" si="22"/>
        <v>108.03596962282738</v>
      </c>
      <c r="N487" s="7" t="str">
        <f t="shared" si="23"/>
        <v>Média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1114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7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1118</v>
      </c>
      <c r="D489" s="45" t="s">
        <v>121</v>
      </c>
      <c r="E489" s="14" t="s">
        <v>507</v>
      </c>
      <c r="F489" s="7">
        <v>2</v>
      </c>
      <c r="G489" s="7">
        <v>0</v>
      </c>
      <c r="H489" s="7">
        <v>0</v>
      </c>
      <c r="I489" s="7">
        <v>2</v>
      </c>
      <c r="J489" s="7">
        <f t="shared" si="21"/>
        <v>4</v>
      </c>
      <c r="K489" s="11">
        <v>13557</v>
      </c>
      <c r="L489" s="58" t="s">
        <v>1121</v>
      </c>
      <c r="M489" s="8">
        <f t="shared" si="22"/>
        <v>29.505052740281776</v>
      </c>
      <c r="N489" s="7" t="str">
        <f t="shared" si="23"/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1115</v>
      </c>
      <c r="D490" s="45" t="s">
        <v>62</v>
      </c>
      <c r="E490" s="14" t="s">
        <v>508</v>
      </c>
      <c r="F490" s="7">
        <v>0</v>
      </c>
      <c r="G490" s="7">
        <v>1</v>
      </c>
      <c r="H490" s="7">
        <v>0</v>
      </c>
      <c r="I490" s="7">
        <v>0</v>
      </c>
      <c r="J490" s="7">
        <f t="shared" si="21"/>
        <v>1</v>
      </c>
      <c r="K490" s="11">
        <v>10721</v>
      </c>
      <c r="L490" s="58" t="s">
        <v>1121</v>
      </c>
      <c r="M490" s="8">
        <f t="shared" si="22"/>
        <v>9.3274881074526625</v>
      </c>
      <c r="N490" s="7" t="str">
        <f t="shared" si="23"/>
        <v>Baixa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1115</v>
      </c>
      <c r="D491" s="45" t="s">
        <v>62</v>
      </c>
      <c r="E491" s="14" t="s">
        <v>509</v>
      </c>
      <c r="F491" s="7">
        <v>1</v>
      </c>
      <c r="G491" s="7">
        <v>2</v>
      </c>
      <c r="H491" s="7">
        <v>2</v>
      </c>
      <c r="I491" s="7">
        <v>3</v>
      </c>
      <c r="J491" s="7">
        <f t="shared" si="21"/>
        <v>8</v>
      </c>
      <c r="K491" s="11">
        <v>14913</v>
      </c>
      <c r="L491" s="58" t="s">
        <v>1121</v>
      </c>
      <c r="M491" s="8">
        <f t="shared" si="22"/>
        <v>53.644471266680078</v>
      </c>
      <c r="N491" s="7" t="str">
        <f t="shared" si="23"/>
        <v>Baixa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1118</v>
      </c>
      <c r="D492" s="45" t="s">
        <v>121</v>
      </c>
      <c r="E492" s="14" t="s">
        <v>510</v>
      </c>
      <c r="F492" s="7">
        <v>1</v>
      </c>
      <c r="G492" s="7">
        <v>0</v>
      </c>
      <c r="H492" s="7">
        <v>0</v>
      </c>
      <c r="I492" s="7">
        <v>0</v>
      </c>
      <c r="J492" s="7">
        <f t="shared" si="21"/>
        <v>1</v>
      </c>
      <c r="K492" s="11">
        <v>4861</v>
      </c>
      <c r="L492" s="58" t="s">
        <v>1121</v>
      </c>
      <c r="M492" s="8">
        <f t="shared" si="22"/>
        <v>20.571898786257972</v>
      </c>
      <c r="N492" s="7" t="str">
        <f t="shared" si="23"/>
        <v>Baixa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1108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7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1112</v>
      </c>
      <c r="D494" s="45" t="s">
        <v>26</v>
      </c>
      <c r="E494" s="14" t="s">
        <v>512</v>
      </c>
      <c r="F494" s="7">
        <v>0</v>
      </c>
      <c r="G494" s="7">
        <v>0</v>
      </c>
      <c r="H494" s="7">
        <v>0</v>
      </c>
      <c r="I494" s="7">
        <v>0</v>
      </c>
      <c r="J494" s="7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1108</v>
      </c>
      <c r="D495" s="45" t="s">
        <v>11</v>
      </c>
      <c r="E495" s="14" t="s">
        <v>513</v>
      </c>
      <c r="F495" s="7">
        <v>1</v>
      </c>
      <c r="G495" s="7">
        <v>0</v>
      </c>
      <c r="H495" s="7">
        <v>0</v>
      </c>
      <c r="I495" s="7">
        <v>0</v>
      </c>
      <c r="J495" s="7">
        <f t="shared" si="21"/>
        <v>1</v>
      </c>
      <c r="K495" s="11">
        <v>2240</v>
      </c>
      <c r="L495" s="58" t="s">
        <v>1121</v>
      </c>
      <c r="M495" s="8">
        <f t="shared" si="22"/>
        <v>44.642857142857139</v>
      </c>
      <c r="N495" s="7" t="str">
        <f t="shared" si="23"/>
        <v>Baixa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1114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1</v>
      </c>
      <c r="I496" s="7">
        <v>1</v>
      </c>
      <c r="J496" s="7">
        <f t="shared" si="21"/>
        <v>2</v>
      </c>
      <c r="K496" s="11">
        <v>8648</v>
      </c>
      <c r="L496" s="58" t="s">
        <v>1121</v>
      </c>
      <c r="M496" s="8">
        <f t="shared" si="22"/>
        <v>23.126734505087882</v>
      </c>
      <c r="N496" s="7" t="str">
        <f t="shared" si="23"/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1118</v>
      </c>
      <c r="D497" s="45" t="s">
        <v>121</v>
      </c>
      <c r="E497" s="14" t="s">
        <v>515</v>
      </c>
      <c r="F497" s="7">
        <v>6</v>
      </c>
      <c r="G497" s="7">
        <v>12</v>
      </c>
      <c r="H497" s="7">
        <v>0</v>
      </c>
      <c r="I497" s="7">
        <v>3</v>
      </c>
      <c r="J497" s="7">
        <f t="shared" si="21"/>
        <v>21</v>
      </c>
      <c r="K497" s="11">
        <v>15012</v>
      </c>
      <c r="L497" s="58" t="s">
        <v>1121</v>
      </c>
      <c r="M497" s="8">
        <f t="shared" si="22"/>
        <v>139.88808952837729</v>
      </c>
      <c r="N497" s="7" t="str">
        <f t="shared" si="23"/>
        <v>Média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1107</v>
      </c>
      <c r="D498" s="45" t="s">
        <v>8</v>
      </c>
      <c r="E498" s="14" t="s">
        <v>516</v>
      </c>
      <c r="F498" s="7">
        <v>2</v>
      </c>
      <c r="G498" s="7">
        <v>1</v>
      </c>
      <c r="H498" s="7">
        <v>1</v>
      </c>
      <c r="I498" s="7">
        <v>4</v>
      </c>
      <c r="J498" s="7">
        <f t="shared" si="21"/>
        <v>8</v>
      </c>
      <c r="K498" s="11">
        <v>20999</v>
      </c>
      <c r="L498" s="58" t="s">
        <v>1121</v>
      </c>
      <c r="M498" s="8">
        <f t="shared" si="22"/>
        <v>38.097052240582883</v>
      </c>
      <c r="N498" s="7" t="str">
        <f t="shared" si="23"/>
        <v>Baixa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1118</v>
      </c>
      <c r="D499" s="45" t="s">
        <v>102</v>
      </c>
      <c r="E499" s="14" t="s">
        <v>517</v>
      </c>
      <c r="F499" s="7">
        <v>0</v>
      </c>
      <c r="G499" s="7">
        <v>1</v>
      </c>
      <c r="H499" s="7">
        <v>0</v>
      </c>
      <c r="I499" s="7">
        <v>0</v>
      </c>
      <c r="J499" s="7">
        <f t="shared" si="21"/>
        <v>1</v>
      </c>
      <c r="K499" s="11">
        <v>21017</v>
      </c>
      <c r="L499" s="58" t="s">
        <v>1121</v>
      </c>
      <c r="M499" s="8">
        <f t="shared" si="22"/>
        <v>4.7580530047104723</v>
      </c>
      <c r="N499" s="7" t="str">
        <f t="shared" si="23"/>
        <v>Baixa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1114</v>
      </c>
      <c r="D500" s="45" t="s">
        <v>40</v>
      </c>
      <c r="E500" s="14" t="s">
        <v>518</v>
      </c>
      <c r="F500" s="7">
        <v>1</v>
      </c>
      <c r="G500" s="7">
        <v>3</v>
      </c>
      <c r="H500" s="7">
        <v>12</v>
      </c>
      <c r="I500" s="7">
        <v>3</v>
      </c>
      <c r="J500" s="7">
        <f t="shared" si="21"/>
        <v>19</v>
      </c>
      <c r="K500" s="11">
        <v>13180</v>
      </c>
      <c r="L500" s="58" t="s">
        <v>1121</v>
      </c>
      <c r="M500" s="8">
        <f t="shared" si="22"/>
        <v>144.15781487101671</v>
      </c>
      <c r="N500" s="7" t="str">
        <f t="shared" si="23"/>
        <v>Média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1107</v>
      </c>
      <c r="D501" s="45" t="s">
        <v>8</v>
      </c>
      <c r="E501" s="14" t="s">
        <v>519</v>
      </c>
      <c r="F501" s="7">
        <v>0</v>
      </c>
      <c r="G501" s="7">
        <v>1</v>
      </c>
      <c r="H501" s="7">
        <v>3</v>
      </c>
      <c r="I501" s="7">
        <v>3</v>
      </c>
      <c r="J501" s="7">
        <f t="shared" si="21"/>
        <v>7</v>
      </c>
      <c r="K501" s="11">
        <v>47682</v>
      </c>
      <c r="L501" s="58" t="s">
        <v>1122</v>
      </c>
      <c r="M501" s="8">
        <f t="shared" si="22"/>
        <v>14.680592257036198</v>
      </c>
      <c r="N501" s="7" t="str">
        <f t="shared" si="23"/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1113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7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1114</v>
      </c>
      <c r="D503" s="45" t="s">
        <v>45</v>
      </c>
      <c r="E503" s="14" t="s">
        <v>521</v>
      </c>
      <c r="F503" s="7">
        <v>7</v>
      </c>
      <c r="G503" s="7">
        <v>6</v>
      </c>
      <c r="H503" s="7">
        <v>3</v>
      </c>
      <c r="I503" s="7">
        <v>3</v>
      </c>
      <c r="J503" s="7">
        <f t="shared" si="21"/>
        <v>19</v>
      </c>
      <c r="K503" s="11">
        <v>21534</v>
      </c>
      <c r="L503" s="58" t="s">
        <v>1121</v>
      </c>
      <c r="M503" s="8">
        <f t="shared" si="22"/>
        <v>88.232562459366591</v>
      </c>
      <c r="N503" s="7" t="str">
        <f t="shared" si="23"/>
        <v>Baixa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1114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1</v>
      </c>
      <c r="I504" s="7">
        <v>0</v>
      </c>
      <c r="J504" s="7">
        <f t="shared" si="21"/>
        <v>1</v>
      </c>
      <c r="K504" s="11">
        <v>23569</v>
      </c>
      <c r="L504" s="58" t="s">
        <v>1121</v>
      </c>
      <c r="M504" s="8">
        <f t="shared" si="22"/>
        <v>4.2428613857185287</v>
      </c>
      <c r="N504" s="7" t="str">
        <f t="shared" si="23"/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1118</v>
      </c>
      <c r="D505" s="45" t="s">
        <v>102</v>
      </c>
      <c r="E505" s="14" t="s">
        <v>102</v>
      </c>
      <c r="F505" s="7">
        <v>6</v>
      </c>
      <c r="G505" s="7">
        <v>8</v>
      </c>
      <c r="H505" s="7">
        <v>4</v>
      </c>
      <c r="I505" s="7">
        <v>1</v>
      </c>
      <c r="J505" s="7">
        <f t="shared" si="21"/>
        <v>19</v>
      </c>
      <c r="K505" s="11">
        <v>404804</v>
      </c>
      <c r="L505" s="58" t="s">
        <v>1125</v>
      </c>
      <c r="M505" s="8">
        <f t="shared" si="22"/>
        <v>4.6936295095898268</v>
      </c>
      <c r="N505" s="7" t="str">
        <f t="shared" si="23"/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1118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7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1108</v>
      </c>
      <c r="D507" s="45" t="s">
        <v>11</v>
      </c>
      <c r="E507" s="14" t="s">
        <v>524</v>
      </c>
      <c r="F507" s="7">
        <v>1</v>
      </c>
      <c r="G507" s="7">
        <v>7</v>
      </c>
      <c r="H507" s="7">
        <v>4</v>
      </c>
      <c r="I507" s="7">
        <v>2</v>
      </c>
      <c r="J507" s="7">
        <f t="shared" si="21"/>
        <v>14</v>
      </c>
      <c r="K507" s="11">
        <v>8815</v>
      </c>
      <c r="L507" s="58" t="s">
        <v>1121</v>
      </c>
      <c r="M507" s="8">
        <f t="shared" si="22"/>
        <v>158.82019285309133</v>
      </c>
      <c r="N507" s="7" t="str">
        <f t="shared" si="23"/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1108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1</v>
      </c>
      <c r="I508" s="7">
        <v>0</v>
      </c>
      <c r="J508" s="7">
        <f t="shared" si="21"/>
        <v>1</v>
      </c>
      <c r="K508" s="11">
        <v>2488</v>
      </c>
      <c r="L508" s="58" t="s">
        <v>1121</v>
      </c>
      <c r="M508" s="8">
        <f t="shared" si="22"/>
        <v>40.19292604501608</v>
      </c>
      <c r="N508" s="7" t="str">
        <f t="shared" si="23"/>
        <v>Baixa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1108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7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1114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7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1115</v>
      </c>
      <c r="D511" s="45" t="s">
        <v>62</v>
      </c>
      <c r="E511" s="14" t="s">
        <v>528</v>
      </c>
      <c r="F511" s="7">
        <v>1</v>
      </c>
      <c r="G511" s="7">
        <v>6</v>
      </c>
      <c r="H511" s="7">
        <v>1</v>
      </c>
      <c r="I511" s="7">
        <v>0</v>
      </c>
      <c r="J511" s="7">
        <f t="shared" si="21"/>
        <v>8</v>
      </c>
      <c r="K511" s="11">
        <v>108113</v>
      </c>
      <c r="L511" s="58" t="s">
        <v>1124</v>
      </c>
      <c r="M511" s="8">
        <f t="shared" si="22"/>
        <v>7.3996651651512764</v>
      </c>
      <c r="N511" s="7" t="str">
        <f t="shared" si="23"/>
        <v>Baixa</v>
      </c>
      <c r="O511" s="78"/>
      <c r="P511" s="78"/>
      <c r="Q511" s="78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1109</v>
      </c>
      <c r="D512" s="45" t="s">
        <v>14</v>
      </c>
      <c r="E512" s="14" t="s">
        <v>529</v>
      </c>
      <c r="F512" s="7">
        <v>6</v>
      </c>
      <c r="G512" s="7">
        <v>15</v>
      </c>
      <c r="H512" s="7">
        <v>2</v>
      </c>
      <c r="I512" s="7">
        <v>6</v>
      </c>
      <c r="J512" s="7">
        <f t="shared" si="21"/>
        <v>29</v>
      </c>
      <c r="K512" s="11">
        <v>26997</v>
      </c>
      <c r="L512" s="58" t="s">
        <v>1122</v>
      </c>
      <c r="M512" s="8">
        <f t="shared" si="22"/>
        <v>107.41934288995073</v>
      </c>
      <c r="N512" s="7" t="str">
        <f t="shared" si="23"/>
        <v>Média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1114</v>
      </c>
      <c r="D513" s="45" t="s">
        <v>40</v>
      </c>
      <c r="E513" s="14" t="s">
        <v>530</v>
      </c>
      <c r="F513" s="7">
        <v>1</v>
      </c>
      <c r="G513" s="7">
        <v>0</v>
      </c>
      <c r="H513" s="7">
        <v>0</v>
      </c>
      <c r="I513" s="7">
        <v>0</v>
      </c>
      <c r="J513" s="7">
        <f t="shared" si="21"/>
        <v>1</v>
      </c>
      <c r="K513" s="11">
        <v>20594</v>
      </c>
      <c r="L513" s="58" t="s">
        <v>1121</v>
      </c>
      <c r="M513" s="8">
        <f t="shared" si="22"/>
        <v>4.8557832378362633</v>
      </c>
      <c r="N513" s="7" t="str">
        <f t="shared" si="23"/>
        <v>Baixa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1110</v>
      </c>
      <c r="D514" s="45" t="s">
        <v>22</v>
      </c>
      <c r="E514" s="14" t="s">
        <v>531</v>
      </c>
      <c r="F514" s="7">
        <v>2</v>
      </c>
      <c r="G514" s="7">
        <v>6</v>
      </c>
      <c r="H514" s="7">
        <v>3</v>
      </c>
      <c r="I514" s="7">
        <v>0</v>
      </c>
      <c r="J514" s="7">
        <f t="shared" si="21"/>
        <v>11</v>
      </c>
      <c r="K514" s="11">
        <v>3219</v>
      </c>
      <c r="L514" s="58" t="s">
        <v>1121</v>
      </c>
      <c r="M514" s="8">
        <f t="shared" si="22"/>
        <v>341.72103137620383</v>
      </c>
      <c r="N514" s="7" t="str">
        <f t="shared" si="23"/>
        <v>Alta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1113</v>
      </c>
      <c r="D515" s="45" t="s">
        <v>28</v>
      </c>
      <c r="E515" s="14" t="s">
        <v>532</v>
      </c>
      <c r="F515" s="7">
        <v>0</v>
      </c>
      <c r="G515" s="7">
        <v>1</v>
      </c>
      <c r="H515" s="7">
        <v>0</v>
      </c>
      <c r="I515" s="7">
        <v>0</v>
      </c>
      <c r="J515" s="7">
        <f t="shared" si="21"/>
        <v>1</v>
      </c>
      <c r="K515" s="11">
        <v>40839</v>
      </c>
      <c r="L515" s="58" t="s">
        <v>1122</v>
      </c>
      <c r="M515" s="8">
        <f t="shared" si="22"/>
        <v>2.4486397806018756</v>
      </c>
      <c r="N515" s="7" t="str">
        <f t="shared" si="23"/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1110</v>
      </c>
      <c r="D516" s="45" t="s">
        <v>20</v>
      </c>
      <c r="E516" s="14" t="s">
        <v>533</v>
      </c>
      <c r="F516" s="7">
        <v>10</v>
      </c>
      <c r="G516" s="7">
        <v>1</v>
      </c>
      <c r="H516" s="7">
        <v>2</v>
      </c>
      <c r="I516" s="7">
        <v>1</v>
      </c>
      <c r="J516" s="7">
        <f t="shared" si="21"/>
        <v>14</v>
      </c>
      <c r="K516" s="11">
        <v>6939</v>
      </c>
      <c r="L516" s="58" t="s">
        <v>1121</v>
      </c>
      <c r="M516" s="8">
        <f t="shared" si="22"/>
        <v>201.75817841187492</v>
      </c>
      <c r="N516" s="7" t="str">
        <f t="shared" si="23"/>
        <v>Média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1117</v>
      </c>
      <c r="D517" s="45" t="s">
        <v>80</v>
      </c>
      <c r="E517" s="14" t="s">
        <v>534</v>
      </c>
      <c r="F517" s="7">
        <v>1</v>
      </c>
      <c r="G517" s="7">
        <v>2</v>
      </c>
      <c r="H517" s="7">
        <v>0</v>
      </c>
      <c r="I517" s="7">
        <v>2</v>
      </c>
      <c r="J517" s="7">
        <f t="shared" ref="J517:J580" si="24">SUM(F517:I517)</f>
        <v>5</v>
      </c>
      <c r="K517" s="11">
        <v>3314</v>
      </c>
      <c r="L517" s="58" t="s">
        <v>1121</v>
      </c>
      <c r="M517" s="8">
        <f t="shared" ref="M517:M580" si="25">(J517/K517)*100000</f>
        <v>150.8750754375377</v>
      </c>
      <c r="N517" s="7" t="str">
        <f t="shared" si="23"/>
        <v>Média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1114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7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ref="N518:N581" si="26">IF(M518=0,"Silencioso",IF(AND(M518&gt;0,M518&lt;100),"Baixa",IF(AND(M518&gt;=100,M518&lt;300),"Média",IF(AND(M518&gt;=300,M518&lt;500),"Alta",IF(M518&gt;=500,"Muito Alta","Avaliar")))))</f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1116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7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O519" s="78"/>
      <c r="P519" s="78"/>
      <c r="Q519" s="78"/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1114</v>
      </c>
      <c r="D520" s="45" t="s">
        <v>33</v>
      </c>
      <c r="E520" s="14" t="s">
        <v>537</v>
      </c>
      <c r="F520" s="7">
        <v>0</v>
      </c>
      <c r="G520" s="7">
        <v>0</v>
      </c>
      <c r="H520" s="7">
        <v>0</v>
      </c>
      <c r="I520" s="7">
        <v>1</v>
      </c>
      <c r="J520" s="7">
        <f t="shared" si="24"/>
        <v>1</v>
      </c>
      <c r="K520" s="11">
        <v>26709</v>
      </c>
      <c r="L520" s="58" t="s">
        <v>1122</v>
      </c>
      <c r="M520" s="8">
        <f t="shared" si="25"/>
        <v>3.7440563106069114</v>
      </c>
      <c r="N520" s="7" t="str">
        <f t="shared" si="26"/>
        <v>Baixa</v>
      </c>
      <c r="O520" s="78"/>
      <c r="P520" s="78"/>
      <c r="Q520" s="78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1118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7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1110</v>
      </c>
      <c r="D522" s="45" t="s">
        <v>22</v>
      </c>
      <c r="E522" s="14" t="s">
        <v>539</v>
      </c>
      <c r="F522" s="7">
        <v>4</v>
      </c>
      <c r="G522" s="7">
        <v>10</v>
      </c>
      <c r="H522" s="7">
        <v>7</v>
      </c>
      <c r="I522" s="7">
        <v>9</v>
      </c>
      <c r="J522" s="7">
        <f t="shared" si="24"/>
        <v>30</v>
      </c>
      <c r="K522" s="11">
        <v>3255</v>
      </c>
      <c r="L522" s="58" t="s">
        <v>1121</v>
      </c>
      <c r="M522" s="8">
        <f t="shared" si="25"/>
        <v>921.65898617511516</v>
      </c>
      <c r="N522" s="7" t="str">
        <f t="shared" si="26"/>
        <v>Muito Alta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1108</v>
      </c>
      <c r="D523" s="45" t="s">
        <v>90</v>
      </c>
      <c r="E523" s="14" t="s">
        <v>540</v>
      </c>
      <c r="F523" s="7">
        <v>16</v>
      </c>
      <c r="G523" s="7">
        <v>6</v>
      </c>
      <c r="H523" s="7">
        <v>5</v>
      </c>
      <c r="I523" s="7">
        <v>2</v>
      </c>
      <c r="J523" s="7">
        <f t="shared" si="24"/>
        <v>29</v>
      </c>
      <c r="K523" s="11">
        <v>17607</v>
      </c>
      <c r="L523" s="58" t="s">
        <v>1121</v>
      </c>
      <c r="M523" s="8">
        <f t="shared" si="25"/>
        <v>164.70721871982735</v>
      </c>
      <c r="N523" s="7" t="str">
        <f t="shared" si="26"/>
        <v>Média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1108</v>
      </c>
      <c r="D524" s="45" t="s">
        <v>98</v>
      </c>
      <c r="E524" s="14" t="s">
        <v>541</v>
      </c>
      <c r="F524" s="7">
        <v>15</v>
      </c>
      <c r="G524" s="7">
        <v>17</v>
      </c>
      <c r="H524" s="7">
        <v>14</v>
      </c>
      <c r="I524" s="7">
        <v>6</v>
      </c>
      <c r="J524" s="7">
        <f t="shared" si="24"/>
        <v>52</v>
      </c>
      <c r="K524" s="11">
        <v>93577</v>
      </c>
      <c r="L524" s="58" t="s">
        <v>1123</v>
      </c>
      <c r="M524" s="8">
        <f t="shared" si="25"/>
        <v>55.569210382893232</v>
      </c>
      <c r="N524" s="7" t="str">
        <f t="shared" si="26"/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1113</v>
      </c>
      <c r="D525" s="45" t="s">
        <v>28</v>
      </c>
      <c r="E525" s="14" t="s">
        <v>542</v>
      </c>
      <c r="F525" s="7">
        <v>0</v>
      </c>
      <c r="G525" s="7">
        <v>1</v>
      </c>
      <c r="H525" s="7">
        <v>0</v>
      </c>
      <c r="I525" s="7">
        <v>1</v>
      </c>
      <c r="J525" s="7">
        <f t="shared" si="24"/>
        <v>2</v>
      </c>
      <c r="K525" s="11">
        <v>3627</v>
      </c>
      <c r="L525" s="58" t="s">
        <v>1121</v>
      </c>
      <c r="M525" s="8">
        <f t="shared" si="25"/>
        <v>55.141990625861595</v>
      </c>
      <c r="N525" s="7" t="str">
        <f t="shared" si="26"/>
        <v>Baixa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1107</v>
      </c>
      <c r="D526" s="45" t="s">
        <v>8</v>
      </c>
      <c r="E526" s="14" t="s">
        <v>543</v>
      </c>
      <c r="F526" s="7">
        <v>3</v>
      </c>
      <c r="G526" s="7">
        <v>5</v>
      </c>
      <c r="H526" s="7">
        <v>0</v>
      </c>
      <c r="I526" s="7">
        <v>0</v>
      </c>
      <c r="J526" s="7">
        <f t="shared" si="24"/>
        <v>8</v>
      </c>
      <c r="K526" s="11">
        <v>15280</v>
      </c>
      <c r="L526" s="58" t="s">
        <v>1121</v>
      </c>
      <c r="M526" s="8">
        <f t="shared" si="25"/>
        <v>52.356020942408385</v>
      </c>
      <c r="N526" s="7" t="str">
        <f t="shared" si="26"/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1118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7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1114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7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1112</v>
      </c>
      <c r="D529" s="45" t="s">
        <v>26</v>
      </c>
      <c r="E529" s="14" t="s">
        <v>546</v>
      </c>
      <c r="F529" s="7">
        <v>62</v>
      </c>
      <c r="G529" s="7">
        <v>58</v>
      </c>
      <c r="H529" s="7">
        <v>42</v>
      </c>
      <c r="I529" s="7">
        <v>34</v>
      </c>
      <c r="J529" s="7">
        <f t="shared" si="24"/>
        <v>196</v>
      </c>
      <c r="K529" s="11">
        <v>99770</v>
      </c>
      <c r="L529" s="58" t="s">
        <v>1123</v>
      </c>
      <c r="M529" s="8">
        <f t="shared" si="25"/>
        <v>196.45183923022955</v>
      </c>
      <c r="N529" s="7" t="str">
        <f t="shared" si="26"/>
        <v>Média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1108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2</v>
      </c>
      <c r="I530" s="7">
        <v>0</v>
      </c>
      <c r="J530" s="7">
        <f t="shared" si="24"/>
        <v>2</v>
      </c>
      <c r="K530" s="11">
        <v>5718</v>
      </c>
      <c r="L530" s="58" t="s">
        <v>1121</v>
      </c>
      <c r="M530" s="8">
        <f t="shared" si="25"/>
        <v>34.977264777894369</v>
      </c>
      <c r="N530" s="7" t="str">
        <f t="shared" si="26"/>
        <v>Baixa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1113</v>
      </c>
      <c r="D531" s="45" t="s">
        <v>28</v>
      </c>
      <c r="E531" s="14" t="s">
        <v>548</v>
      </c>
      <c r="F531" s="7">
        <v>0</v>
      </c>
      <c r="G531" s="7">
        <v>1</v>
      </c>
      <c r="H531" s="7">
        <v>0</v>
      </c>
      <c r="I531" s="7">
        <v>0</v>
      </c>
      <c r="J531" s="7">
        <f t="shared" si="24"/>
        <v>1</v>
      </c>
      <c r="K531" s="11">
        <v>31326</v>
      </c>
      <c r="L531" s="58" t="s">
        <v>1122</v>
      </c>
      <c r="M531" s="8">
        <f t="shared" si="25"/>
        <v>3.1922364808785031</v>
      </c>
      <c r="N531" s="7" t="str">
        <f t="shared" si="26"/>
        <v>Baixa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1113</v>
      </c>
      <c r="D532" s="45" t="s">
        <v>28</v>
      </c>
      <c r="E532" s="14" t="s">
        <v>549</v>
      </c>
      <c r="F532" s="7">
        <v>3</v>
      </c>
      <c r="G532" s="7">
        <v>2</v>
      </c>
      <c r="H532" s="7">
        <v>6</v>
      </c>
      <c r="I532" s="7">
        <v>3</v>
      </c>
      <c r="J532" s="7">
        <f t="shared" si="24"/>
        <v>14</v>
      </c>
      <c r="K532" s="11">
        <v>10731</v>
      </c>
      <c r="L532" s="58" t="s">
        <v>1121</v>
      </c>
      <c r="M532" s="8">
        <f t="shared" si="25"/>
        <v>130.4631441617743</v>
      </c>
      <c r="N532" s="7" t="str">
        <f t="shared" si="26"/>
        <v>Média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1118</v>
      </c>
      <c r="D533" s="45" t="s">
        <v>102</v>
      </c>
      <c r="E533" s="14" t="s">
        <v>550</v>
      </c>
      <c r="F533" s="7">
        <v>1</v>
      </c>
      <c r="G533" s="7">
        <v>0</v>
      </c>
      <c r="H533" s="7">
        <v>0</v>
      </c>
      <c r="I533" s="7">
        <v>2</v>
      </c>
      <c r="J533" s="7">
        <f t="shared" si="24"/>
        <v>3</v>
      </c>
      <c r="K533" s="11">
        <v>5273</v>
      </c>
      <c r="L533" s="58" t="s">
        <v>1121</v>
      </c>
      <c r="M533" s="8">
        <f t="shared" si="25"/>
        <v>56.893608951261143</v>
      </c>
      <c r="N533" s="7" t="str">
        <f t="shared" si="26"/>
        <v>Baixa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1115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7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1118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7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1114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7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1112</v>
      </c>
      <c r="D537" s="45" t="s">
        <v>26</v>
      </c>
      <c r="E537" s="14" t="s">
        <v>554</v>
      </c>
      <c r="F537" s="7">
        <v>13</v>
      </c>
      <c r="G537" s="7">
        <v>2</v>
      </c>
      <c r="H537" s="7">
        <v>4</v>
      </c>
      <c r="I537" s="7">
        <v>2</v>
      </c>
      <c r="J537" s="7">
        <f t="shared" si="24"/>
        <v>21</v>
      </c>
      <c r="K537" s="11">
        <v>41529</v>
      </c>
      <c r="L537" s="58" t="s">
        <v>1122</v>
      </c>
      <c r="M537" s="8">
        <f t="shared" si="25"/>
        <v>50.567073611211448</v>
      </c>
      <c r="N537" s="7" t="str">
        <f t="shared" si="26"/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1115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7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1112</v>
      </c>
      <c r="D539" s="45" t="s">
        <v>26</v>
      </c>
      <c r="E539" s="14" t="s">
        <v>556</v>
      </c>
      <c r="F539" s="7">
        <v>5</v>
      </c>
      <c r="G539" s="7">
        <v>3</v>
      </c>
      <c r="H539" s="7">
        <v>0</v>
      </c>
      <c r="I539" s="7">
        <v>2</v>
      </c>
      <c r="J539" s="7">
        <f t="shared" si="24"/>
        <v>10</v>
      </c>
      <c r="K539" s="11">
        <v>3144</v>
      </c>
      <c r="L539" s="58" t="s">
        <v>1121</v>
      </c>
      <c r="M539" s="8">
        <f t="shared" si="25"/>
        <v>318.06615776081424</v>
      </c>
      <c r="N539" s="7" t="str">
        <f t="shared" si="26"/>
        <v>Alta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1109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1</v>
      </c>
      <c r="J540" s="7">
        <f t="shared" si="24"/>
        <v>1</v>
      </c>
      <c r="K540" s="11">
        <v>4647</v>
      </c>
      <c r="L540" s="58" t="s">
        <v>1121</v>
      </c>
      <c r="M540" s="8">
        <f t="shared" si="25"/>
        <v>21.519259737465031</v>
      </c>
      <c r="N540" s="7" t="str">
        <f t="shared" si="26"/>
        <v>Baixa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1115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7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1116</v>
      </c>
      <c r="D542" s="45" t="s">
        <v>41</v>
      </c>
      <c r="E542" s="14" t="s">
        <v>559</v>
      </c>
      <c r="F542" s="7">
        <v>2</v>
      </c>
      <c r="G542" s="7">
        <v>2</v>
      </c>
      <c r="H542" s="7">
        <v>0</v>
      </c>
      <c r="I542" s="7">
        <v>0</v>
      </c>
      <c r="J542" s="7">
        <f t="shared" si="24"/>
        <v>4</v>
      </c>
      <c r="K542" s="11">
        <v>39121</v>
      </c>
      <c r="L542" s="58" t="s">
        <v>1122</v>
      </c>
      <c r="M542" s="8">
        <f t="shared" si="25"/>
        <v>10.224687507988037</v>
      </c>
      <c r="N542" s="7" t="str">
        <f t="shared" si="26"/>
        <v>Baixa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1114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7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1108</v>
      </c>
      <c r="D544" s="45" t="s">
        <v>98</v>
      </c>
      <c r="E544" s="14" t="s">
        <v>561</v>
      </c>
      <c r="F544" s="7">
        <v>1</v>
      </c>
      <c r="G544" s="7">
        <v>0</v>
      </c>
      <c r="H544" s="7">
        <v>0</v>
      </c>
      <c r="I544" s="7">
        <v>1</v>
      </c>
      <c r="J544" s="7">
        <f t="shared" si="24"/>
        <v>2</v>
      </c>
      <c r="K544" s="11">
        <v>73994</v>
      </c>
      <c r="L544" s="58" t="s">
        <v>1123</v>
      </c>
      <c r="M544" s="8">
        <f t="shared" si="25"/>
        <v>2.70292185852907</v>
      </c>
      <c r="N544" s="7" t="str">
        <f t="shared" si="26"/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1113</v>
      </c>
      <c r="D545" s="45" t="s">
        <v>28</v>
      </c>
      <c r="E545" s="14" t="s">
        <v>562</v>
      </c>
      <c r="F545" s="7">
        <v>8</v>
      </c>
      <c r="G545" s="7">
        <v>3</v>
      </c>
      <c r="H545" s="7">
        <v>3</v>
      </c>
      <c r="I545" s="7">
        <v>4</v>
      </c>
      <c r="J545" s="7">
        <f t="shared" si="24"/>
        <v>18</v>
      </c>
      <c r="K545" s="11">
        <v>5954</v>
      </c>
      <c r="L545" s="58" t="s">
        <v>1121</v>
      </c>
      <c r="M545" s="8">
        <f t="shared" si="25"/>
        <v>302.3177695666779</v>
      </c>
      <c r="N545" s="7" t="str">
        <f t="shared" si="26"/>
        <v>Alta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1118</v>
      </c>
      <c r="D546" s="45" t="s">
        <v>102</v>
      </c>
      <c r="E546" s="14" t="s">
        <v>563</v>
      </c>
      <c r="F546" s="7">
        <v>3</v>
      </c>
      <c r="G546" s="7">
        <v>0</v>
      </c>
      <c r="H546" s="7">
        <v>3</v>
      </c>
      <c r="I546" s="7">
        <v>0</v>
      </c>
      <c r="J546" s="7">
        <f t="shared" si="24"/>
        <v>6</v>
      </c>
      <c r="K546" s="11">
        <v>6332</v>
      </c>
      <c r="L546" s="58" t="s">
        <v>1121</v>
      </c>
      <c r="M546" s="8">
        <f t="shared" si="25"/>
        <v>94.756790903348076</v>
      </c>
      <c r="N546" s="7" t="str">
        <f t="shared" si="26"/>
        <v>Baixa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1113</v>
      </c>
      <c r="D547" s="45" t="s">
        <v>28</v>
      </c>
      <c r="E547" s="14" t="s">
        <v>564</v>
      </c>
      <c r="F547" s="7">
        <v>36</v>
      </c>
      <c r="G547" s="7">
        <v>16</v>
      </c>
      <c r="H547" s="7">
        <v>19</v>
      </c>
      <c r="I547" s="7">
        <v>8</v>
      </c>
      <c r="J547" s="7">
        <f t="shared" si="24"/>
        <v>79</v>
      </c>
      <c r="K547" s="11">
        <v>20052</v>
      </c>
      <c r="L547" s="58" t="s">
        <v>1121</v>
      </c>
      <c r="M547" s="8">
        <f t="shared" si="25"/>
        <v>393.97566327548373</v>
      </c>
      <c r="N547" s="7" t="str">
        <f t="shared" si="26"/>
        <v>Alta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1118</v>
      </c>
      <c r="D548" s="45" t="s">
        <v>102</v>
      </c>
      <c r="E548" s="14" t="s">
        <v>565</v>
      </c>
      <c r="F548" s="7">
        <v>3</v>
      </c>
      <c r="G548" s="7">
        <v>6</v>
      </c>
      <c r="H548" s="7">
        <v>4</v>
      </c>
      <c r="I548" s="7">
        <v>6</v>
      </c>
      <c r="J548" s="7">
        <f t="shared" si="24"/>
        <v>19</v>
      </c>
      <c r="K548" s="11">
        <v>6084</v>
      </c>
      <c r="L548" s="58" t="s">
        <v>1121</v>
      </c>
      <c r="M548" s="8">
        <f t="shared" si="25"/>
        <v>312.29454306377386</v>
      </c>
      <c r="N548" s="7" t="str">
        <f t="shared" si="26"/>
        <v>Alta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1108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1</v>
      </c>
      <c r="I549" s="7">
        <v>0</v>
      </c>
      <c r="J549" s="7">
        <f t="shared" si="24"/>
        <v>1</v>
      </c>
      <c r="K549" s="11">
        <v>4510</v>
      </c>
      <c r="L549" s="58" t="s">
        <v>1121</v>
      </c>
      <c r="M549" s="8">
        <f t="shared" si="25"/>
        <v>22.172949002217294</v>
      </c>
      <c r="N549" s="7" t="str">
        <f t="shared" si="26"/>
        <v>Baixa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1112</v>
      </c>
      <c r="D550" s="45" t="s">
        <v>26</v>
      </c>
      <c r="E550" s="14" t="s">
        <v>567</v>
      </c>
      <c r="F550" s="7">
        <v>7</v>
      </c>
      <c r="G550" s="7">
        <v>7</v>
      </c>
      <c r="H550" s="7">
        <v>7</v>
      </c>
      <c r="I550" s="7">
        <v>11</v>
      </c>
      <c r="J550" s="7">
        <f t="shared" si="24"/>
        <v>32</v>
      </c>
      <c r="K550" s="11">
        <v>8270</v>
      </c>
      <c r="L550" s="58" t="s">
        <v>1121</v>
      </c>
      <c r="M550" s="8">
        <f t="shared" si="25"/>
        <v>386.94074969770253</v>
      </c>
      <c r="N550" s="7" t="str">
        <f t="shared" si="26"/>
        <v>Alta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1116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7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1115</v>
      </c>
      <c r="D552" s="45" t="s">
        <v>38</v>
      </c>
      <c r="E552" s="14" t="s">
        <v>569</v>
      </c>
      <c r="F552" s="7">
        <v>0</v>
      </c>
      <c r="G552" s="7">
        <v>1</v>
      </c>
      <c r="H552" s="7">
        <v>0</v>
      </c>
      <c r="I552" s="7">
        <v>0</v>
      </c>
      <c r="J552" s="7">
        <f t="shared" si="24"/>
        <v>1</v>
      </c>
      <c r="K552" s="11">
        <v>6621</v>
      </c>
      <c r="L552" s="58" t="s">
        <v>1121</v>
      </c>
      <c r="M552" s="8">
        <f t="shared" si="25"/>
        <v>15.103458692040478</v>
      </c>
      <c r="N552" s="7" t="str">
        <f t="shared" si="26"/>
        <v>Baixa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1113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7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O553" s="78"/>
      <c r="P553" s="78"/>
      <c r="Q553" s="78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1108</v>
      </c>
      <c r="D554" s="45" t="s">
        <v>11</v>
      </c>
      <c r="E554" s="14" t="s">
        <v>571</v>
      </c>
      <c r="F554" s="7">
        <v>68</v>
      </c>
      <c r="G554" s="7">
        <v>53</v>
      </c>
      <c r="H554" s="7">
        <v>32</v>
      </c>
      <c r="I554" s="7">
        <v>32</v>
      </c>
      <c r="J554" s="7">
        <f t="shared" si="24"/>
        <v>185</v>
      </c>
      <c r="K554" s="11">
        <v>15543</v>
      </c>
      <c r="L554" s="58" t="s">
        <v>1121</v>
      </c>
      <c r="M554" s="8">
        <f t="shared" si="25"/>
        <v>1190.2464131763495</v>
      </c>
      <c r="N554" s="7" t="str">
        <f t="shared" si="26"/>
        <v>Muito Alta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1112</v>
      </c>
      <c r="D555" s="45" t="s">
        <v>26</v>
      </c>
      <c r="E555" s="14" t="s">
        <v>572</v>
      </c>
      <c r="F555" s="7">
        <v>171</v>
      </c>
      <c r="G555" s="7">
        <v>138</v>
      </c>
      <c r="H555" s="7">
        <v>80</v>
      </c>
      <c r="I555" s="7">
        <v>28</v>
      </c>
      <c r="J555" s="7">
        <f t="shared" si="24"/>
        <v>417</v>
      </c>
      <c r="K555" s="11">
        <v>93101</v>
      </c>
      <c r="L555" s="58" t="s">
        <v>1123</v>
      </c>
      <c r="M555" s="8">
        <f t="shared" si="25"/>
        <v>447.90066701754012</v>
      </c>
      <c r="N555" s="7" t="str">
        <f t="shared" si="26"/>
        <v>Alta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1117</v>
      </c>
      <c r="D556" s="45" t="s">
        <v>80</v>
      </c>
      <c r="E556" s="14" t="s">
        <v>573</v>
      </c>
      <c r="F556" s="7">
        <v>23</v>
      </c>
      <c r="G556" s="7">
        <v>14</v>
      </c>
      <c r="H556" s="7">
        <v>18</v>
      </c>
      <c r="I556" s="7">
        <v>1</v>
      </c>
      <c r="J556" s="7">
        <f t="shared" si="24"/>
        <v>56</v>
      </c>
      <c r="K556" s="11">
        <v>92430</v>
      </c>
      <c r="L556" s="58" t="s">
        <v>1123</v>
      </c>
      <c r="M556" s="8">
        <f t="shared" si="25"/>
        <v>60.586389700313759</v>
      </c>
      <c r="N556" s="7" t="str">
        <f t="shared" si="26"/>
        <v>Baixa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1114</v>
      </c>
      <c r="D557" s="45" t="s">
        <v>40</v>
      </c>
      <c r="E557" s="14" t="s">
        <v>574</v>
      </c>
      <c r="F557" s="7">
        <v>41</v>
      </c>
      <c r="G557" s="7">
        <v>24</v>
      </c>
      <c r="H557" s="7">
        <v>27</v>
      </c>
      <c r="I557" s="7">
        <v>13</v>
      </c>
      <c r="J557" s="7">
        <f t="shared" si="24"/>
        <v>105</v>
      </c>
      <c r="K557" s="11">
        <v>21418</v>
      </c>
      <c r="L557" s="58" t="s">
        <v>1121</v>
      </c>
      <c r="M557" s="8">
        <f t="shared" si="25"/>
        <v>490.24185264730602</v>
      </c>
      <c r="N557" s="7" t="str">
        <f t="shared" si="26"/>
        <v>Alta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1114</v>
      </c>
      <c r="D558" s="45" t="s">
        <v>36</v>
      </c>
      <c r="E558" s="14" t="s">
        <v>575</v>
      </c>
      <c r="F558" s="7">
        <v>1</v>
      </c>
      <c r="G558" s="7">
        <v>0</v>
      </c>
      <c r="H558" s="7">
        <v>0</v>
      </c>
      <c r="I558" s="7">
        <v>0</v>
      </c>
      <c r="J558" s="7">
        <f t="shared" si="24"/>
        <v>1</v>
      </c>
      <c r="K558" s="11">
        <v>20940</v>
      </c>
      <c r="L558" s="58" t="s">
        <v>1121</v>
      </c>
      <c r="M558" s="8">
        <f t="shared" si="25"/>
        <v>4.7755491881566385</v>
      </c>
      <c r="N558" s="7" t="str">
        <f t="shared" si="26"/>
        <v>Baixa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1108</v>
      </c>
      <c r="D559" s="45" t="s">
        <v>11</v>
      </c>
      <c r="E559" s="14" t="s">
        <v>576</v>
      </c>
      <c r="F559" s="7">
        <v>2</v>
      </c>
      <c r="G559" s="7">
        <v>2</v>
      </c>
      <c r="H559" s="7">
        <v>7</v>
      </c>
      <c r="I559" s="7">
        <v>4</v>
      </c>
      <c r="J559" s="7">
        <f t="shared" si="24"/>
        <v>15</v>
      </c>
      <c r="K559" s="11">
        <v>24375</v>
      </c>
      <c r="L559" s="58" t="s">
        <v>1121</v>
      </c>
      <c r="M559" s="8">
        <f t="shared" si="25"/>
        <v>61.53846153846154</v>
      </c>
      <c r="N559" s="7" t="str">
        <f t="shared" si="26"/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1114</v>
      </c>
      <c r="D560" s="45" t="s">
        <v>33</v>
      </c>
      <c r="E560" s="14" t="s">
        <v>577</v>
      </c>
      <c r="F560" s="7">
        <v>1</v>
      </c>
      <c r="G560" s="7">
        <v>0</v>
      </c>
      <c r="H560" s="7">
        <v>1</v>
      </c>
      <c r="I560" s="7">
        <v>0</v>
      </c>
      <c r="J560" s="7">
        <f t="shared" si="24"/>
        <v>2</v>
      </c>
      <c r="K560" s="11">
        <v>16294</v>
      </c>
      <c r="L560" s="58" t="s">
        <v>1121</v>
      </c>
      <c r="M560" s="8">
        <f t="shared" si="25"/>
        <v>12.274456855284154</v>
      </c>
      <c r="N560" s="7" t="str">
        <f t="shared" si="26"/>
        <v>Baixa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1112</v>
      </c>
      <c r="D561" s="45" t="s">
        <v>26</v>
      </c>
      <c r="E561" s="14" t="s">
        <v>578</v>
      </c>
      <c r="F561" s="7">
        <v>0</v>
      </c>
      <c r="G561" s="7">
        <v>0</v>
      </c>
      <c r="H561" s="7">
        <v>1</v>
      </c>
      <c r="I561" s="7">
        <v>0</v>
      </c>
      <c r="J561" s="7">
        <f t="shared" si="24"/>
        <v>1</v>
      </c>
      <c r="K561" s="11">
        <v>8112</v>
      </c>
      <c r="L561" s="58" t="s">
        <v>1121</v>
      </c>
      <c r="M561" s="8">
        <f t="shared" si="25"/>
        <v>12.32741617357002</v>
      </c>
      <c r="N561" s="7" t="str">
        <f t="shared" si="26"/>
        <v>Baixa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1115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7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1108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7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1114</v>
      </c>
      <c r="D564" s="45" t="s">
        <v>45</v>
      </c>
      <c r="E564" s="14" t="s">
        <v>45</v>
      </c>
      <c r="F564" s="7">
        <v>54</v>
      </c>
      <c r="G564" s="7">
        <v>52</v>
      </c>
      <c r="H564" s="7">
        <v>54</v>
      </c>
      <c r="I564" s="7">
        <v>77</v>
      </c>
      <c r="J564" s="7">
        <f t="shared" si="24"/>
        <v>237</v>
      </c>
      <c r="K564" s="11">
        <v>113998</v>
      </c>
      <c r="L564" s="58" t="s">
        <v>1124</v>
      </c>
      <c r="M564" s="8">
        <f t="shared" si="25"/>
        <v>207.89838418217863</v>
      </c>
      <c r="N564" s="7" t="str">
        <f t="shared" si="26"/>
        <v>Média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1118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7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1117</v>
      </c>
      <c r="D566" s="45" t="s">
        <v>71</v>
      </c>
      <c r="E566" s="14" t="s">
        <v>71</v>
      </c>
      <c r="F566" s="7">
        <v>51</v>
      </c>
      <c r="G566" s="7">
        <v>66</v>
      </c>
      <c r="H566" s="7">
        <v>44</v>
      </c>
      <c r="I566" s="7">
        <v>68</v>
      </c>
      <c r="J566" s="7">
        <f t="shared" si="24"/>
        <v>229</v>
      </c>
      <c r="K566" s="11">
        <v>150833</v>
      </c>
      <c r="L566" s="58" t="s">
        <v>1124</v>
      </c>
      <c r="M566" s="8">
        <f t="shared" si="25"/>
        <v>151.82353994152473</v>
      </c>
      <c r="N566" s="7" t="str">
        <f t="shared" si="26"/>
        <v>Média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1107</v>
      </c>
      <c r="D567" s="45" t="s">
        <v>8</v>
      </c>
      <c r="E567" s="14" t="s">
        <v>581</v>
      </c>
      <c r="F567" s="7">
        <v>8</v>
      </c>
      <c r="G567" s="7">
        <v>11</v>
      </c>
      <c r="H567" s="7">
        <v>6</v>
      </c>
      <c r="I567" s="7">
        <v>9</v>
      </c>
      <c r="J567" s="7">
        <f t="shared" si="24"/>
        <v>34</v>
      </c>
      <c r="K567" s="11">
        <v>90041</v>
      </c>
      <c r="L567" s="58" t="s">
        <v>1123</v>
      </c>
      <c r="M567" s="8">
        <f t="shared" si="25"/>
        <v>37.760575737719485</v>
      </c>
      <c r="N567" s="7" t="str">
        <f t="shared" si="26"/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1115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7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1109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7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1110</v>
      </c>
      <c r="D570" s="45" t="s">
        <v>22</v>
      </c>
      <c r="E570" s="14" t="s">
        <v>584</v>
      </c>
      <c r="F570" s="7">
        <v>8</v>
      </c>
      <c r="G570" s="7">
        <v>13</v>
      </c>
      <c r="H570" s="7">
        <v>8</v>
      </c>
      <c r="I570" s="7">
        <v>1</v>
      </c>
      <c r="J570" s="7">
        <f t="shared" si="24"/>
        <v>30</v>
      </c>
      <c r="K570" s="11">
        <v>4849</v>
      </c>
      <c r="L570" s="58" t="s">
        <v>1121</v>
      </c>
      <c r="M570" s="8">
        <f t="shared" si="25"/>
        <v>618.68426479686536</v>
      </c>
      <c r="N570" s="7" t="str">
        <f t="shared" si="26"/>
        <v>Muito Alta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1113</v>
      </c>
      <c r="D571" s="45" t="s">
        <v>28</v>
      </c>
      <c r="E571" s="14" t="s">
        <v>585</v>
      </c>
      <c r="F571" s="7">
        <v>1</v>
      </c>
      <c r="G571" s="7">
        <v>0</v>
      </c>
      <c r="H571" s="7">
        <v>0</v>
      </c>
      <c r="I571" s="7">
        <v>0</v>
      </c>
      <c r="J571" s="7">
        <f t="shared" si="24"/>
        <v>1</v>
      </c>
      <c r="K571" s="11">
        <v>8481</v>
      </c>
      <c r="L571" s="58" t="s">
        <v>1121</v>
      </c>
      <c r="M571" s="8">
        <f t="shared" si="25"/>
        <v>11.791062374719962</v>
      </c>
      <c r="N571" s="7" t="str">
        <f t="shared" si="26"/>
        <v>Baixa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1110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1</v>
      </c>
      <c r="I572" s="7">
        <v>0</v>
      </c>
      <c r="J572" s="7">
        <f t="shared" si="24"/>
        <v>1</v>
      </c>
      <c r="K572" s="11">
        <v>17545</v>
      </c>
      <c r="L572" s="58" t="s">
        <v>1121</v>
      </c>
      <c r="M572" s="8">
        <f t="shared" si="25"/>
        <v>5.6996295240809349</v>
      </c>
      <c r="N572" s="7" t="str">
        <f t="shared" si="26"/>
        <v>Baixa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1113</v>
      </c>
      <c r="D573" s="45" t="s">
        <v>30</v>
      </c>
      <c r="E573" s="14" t="s">
        <v>30</v>
      </c>
      <c r="F573" s="7">
        <v>0</v>
      </c>
      <c r="G573" s="7">
        <v>1</v>
      </c>
      <c r="H573" s="7">
        <v>1</v>
      </c>
      <c r="I573" s="7">
        <v>0</v>
      </c>
      <c r="J573" s="7">
        <f t="shared" si="24"/>
        <v>2</v>
      </c>
      <c r="K573" s="11">
        <v>24319</v>
      </c>
      <c r="L573" s="58" t="s">
        <v>1121</v>
      </c>
      <c r="M573" s="8">
        <f t="shared" si="25"/>
        <v>8.2240223693408439</v>
      </c>
      <c r="N573" s="7" t="str">
        <f t="shared" si="26"/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1115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7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1109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7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1112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1</v>
      </c>
      <c r="I576" s="7">
        <v>0</v>
      </c>
      <c r="J576" s="7">
        <f t="shared" si="24"/>
        <v>1</v>
      </c>
      <c r="K576" s="11">
        <v>3969</v>
      </c>
      <c r="L576" s="58" t="s">
        <v>1121</v>
      </c>
      <c r="M576" s="8">
        <f t="shared" si="25"/>
        <v>25.195263290501387</v>
      </c>
      <c r="N576" s="7" t="str">
        <f t="shared" si="26"/>
        <v>Baixa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1115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7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1114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7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1118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7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1111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7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1108</v>
      </c>
      <c r="D581" s="45" t="s">
        <v>98</v>
      </c>
      <c r="E581" s="14" t="s">
        <v>594</v>
      </c>
      <c r="F581" s="7">
        <v>19</v>
      </c>
      <c r="G581" s="7">
        <v>20</v>
      </c>
      <c r="H581" s="7">
        <v>4</v>
      </c>
      <c r="I581" s="7">
        <v>1</v>
      </c>
      <c r="J581" s="7">
        <f t="shared" ref="J581:J644" si="27">SUM(F581:I581)</f>
        <v>44</v>
      </c>
      <c r="K581" s="11">
        <v>63789</v>
      </c>
      <c r="L581" s="58" t="s">
        <v>1122</v>
      </c>
      <c r="M581" s="8">
        <f t="shared" ref="M581:M644" si="28">(J581/K581)*100000</f>
        <v>68.977409898258315</v>
      </c>
      <c r="N581" s="7" t="str">
        <f t="shared" si="26"/>
        <v>Baixa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1115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7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ref="N582:N645" si="29">IF(M582=0,"Silencioso",IF(AND(M582&gt;0,M582&lt;100),"Baixa",IF(AND(M582&gt;=100,M582&lt;300),"Média",IF(AND(M582&gt;=300,M582&lt;500),"Alta",IF(M582&gt;=500,"Muito Alta","Avaliar")))))</f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1115</v>
      </c>
      <c r="D583" s="45" t="s">
        <v>57</v>
      </c>
      <c r="E583" s="14" t="s">
        <v>596</v>
      </c>
      <c r="F583" s="7">
        <v>0</v>
      </c>
      <c r="G583" s="7">
        <v>0</v>
      </c>
      <c r="H583" s="7">
        <v>0</v>
      </c>
      <c r="I583" s="7">
        <v>0</v>
      </c>
      <c r="J583" s="7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1108</v>
      </c>
      <c r="D584" s="45" t="s">
        <v>11</v>
      </c>
      <c r="E584" s="14" t="s">
        <v>597</v>
      </c>
      <c r="F584" s="7">
        <v>4</v>
      </c>
      <c r="G584" s="7">
        <v>3</v>
      </c>
      <c r="H584" s="7">
        <v>2</v>
      </c>
      <c r="I584" s="7">
        <v>0</v>
      </c>
      <c r="J584" s="7">
        <f t="shared" si="27"/>
        <v>9</v>
      </c>
      <c r="K584" s="11">
        <v>4379</v>
      </c>
      <c r="L584" s="58" t="s">
        <v>1121</v>
      </c>
      <c r="M584" s="8">
        <f t="shared" si="28"/>
        <v>205.52637588490524</v>
      </c>
      <c r="N584" s="7" t="str">
        <f t="shared" si="29"/>
        <v>Média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1112</v>
      </c>
      <c r="D585" s="45" t="s">
        <v>26</v>
      </c>
      <c r="E585" s="14" t="s">
        <v>598</v>
      </c>
      <c r="F585" s="7">
        <v>11</v>
      </c>
      <c r="G585" s="7">
        <v>14</v>
      </c>
      <c r="H585" s="7">
        <v>9</v>
      </c>
      <c r="I585" s="7">
        <v>7</v>
      </c>
      <c r="J585" s="7">
        <f t="shared" si="27"/>
        <v>41</v>
      </c>
      <c r="K585" s="11">
        <v>11249</v>
      </c>
      <c r="L585" s="58" t="s">
        <v>1121</v>
      </c>
      <c r="M585" s="8">
        <f t="shared" si="28"/>
        <v>364.47684238598987</v>
      </c>
      <c r="N585" s="7" t="str">
        <f t="shared" si="29"/>
        <v>Alta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1111</v>
      </c>
      <c r="D586" s="45" t="s">
        <v>24</v>
      </c>
      <c r="E586" s="14" t="s">
        <v>599</v>
      </c>
      <c r="F586" s="7">
        <v>0</v>
      </c>
      <c r="G586" s="7">
        <v>0</v>
      </c>
      <c r="H586" s="7">
        <v>0</v>
      </c>
      <c r="I586" s="7">
        <v>0</v>
      </c>
      <c r="J586" s="7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1114</v>
      </c>
      <c r="D587" s="45" t="s">
        <v>33</v>
      </c>
      <c r="E587" s="14" t="s">
        <v>600</v>
      </c>
      <c r="F587" s="7">
        <v>8</v>
      </c>
      <c r="G587" s="7">
        <v>10</v>
      </c>
      <c r="H587" s="7">
        <v>11</v>
      </c>
      <c r="I587" s="7">
        <v>1</v>
      </c>
      <c r="J587" s="7">
        <f t="shared" si="27"/>
        <v>30</v>
      </c>
      <c r="K587" s="11">
        <v>21291</v>
      </c>
      <c r="L587" s="58" t="s">
        <v>1121</v>
      </c>
      <c r="M587" s="8">
        <f t="shared" si="28"/>
        <v>140.90460758066789</v>
      </c>
      <c r="N587" s="7" t="str">
        <f t="shared" si="29"/>
        <v>Média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1110</v>
      </c>
      <c r="D588" s="45" t="s">
        <v>20</v>
      </c>
      <c r="E588" s="14" t="s">
        <v>601</v>
      </c>
      <c r="F588" s="7">
        <v>2</v>
      </c>
      <c r="G588" s="7">
        <v>0</v>
      </c>
      <c r="H588" s="7">
        <v>0</v>
      </c>
      <c r="I588" s="7">
        <v>0</v>
      </c>
      <c r="J588" s="7">
        <f t="shared" si="27"/>
        <v>2</v>
      </c>
      <c r="K588" s="11">
        <v>6847</v>
      </c>
      <c r="L588" s="58" t="s">
        <v>1121</v>
      </c>
      <c r="M588" s="8">
        <f t="shared" si="28"/>
        <v>29.209872937052722</v>
      </c>
      <c r="N588" s="7" t="str">
        <f t="shared" si="29"/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1113</v>
      </c>
      <c r="D589" s="45" t="s">
        <v>28</v>
      </c>
      <c r="E589" s="14" t="s">
        <v>602</v>
      </c>
      <c r="F589" s="7">
        <v>2</v>
      </c>
      <c r="G589" s="7">
        <v>1</v>
      </c>
      <c r="H589" s="7">
        <v>0</v>
      </c>
      <c r="I589" s="7">
        <v>0</v>
      </c>
      <c r="J589" s="7">
        <f t="shared" si="27"/>
        <v>3</v>
      </c>
      <c r="K589" s="11">
        <v>4246</v>
      </c>
      <c r="L589" s="58" t="s">
        <v>1121</v>
      </c>
      <c r="M589" s="8">
        <f t="shared" si="28"/>
        <v>70.654733867169099</v>
      </c>
      <c r="N589" s="7" t="str">
        <f t="shared" si="29"/>
        <v>Baixa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1115</v>
      </c>
      <c r="D590" s="45" t="s">
        <v>57</v>
      </c>
      <c r="E590" s="14" t="s">
        <v>603</v>
      </c>
      <c r="F590" s="7">
        <v>0</v>
      </c>
      <c r="G590" s="7">
        <v>2</v>
      </c>
      <c r="H590" s="7">
        <v>1</v>
      </c>
      <c r="I590" s="7">
        <v>1</v>
      </c>
      <c r="J590" s="7">
        <f t="shared" si="27"/>
        <v>4</v>
      </c>
      <c r="K590" s="11">
        <v>2763</v>
      </c>
      <c r="L590" s="58" t="s">
        <v>1121</v>
      </c>
      <c r="M590" s="8">
        <f t="shared" si="28"/>
        <v>144.77017734346725</v>
      </c>
      <c r="N590" s="7" t="str">
        <f t="shared" si="29"/>
        <v>Média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1110</v>
      </c>
      <c r="D591" s="45" t="s">
        <v>20</v>
      </c>
      <c r="E591" s="14" t="s">
        <v>604</v>
      </c>
      <c r="F591" s="7">
        <v>1</v>
      </c>
      <c r="G591" s="7">
        <v>3</v>
      </c>
      <c r="H591" s="7">
        <v>3</v>
      </c>
      <c r="I591" s="7">
        <v>0</v>
      </c>
      <c r="J591" s="7">
        <f t="shared" si="27"/>
        <v>7</v>
      </c>
      <c r="K591" s="11">
        <v>8426</v>
      </c>
      <c r="L591" s="58" t="s">
        <v>1121</v>
      </c>
      <c r="M591" s="8">
        <f t="shared" si="28"/>
        <v>83.076192736767155</v>
      </c>
      <c r="N591" s="7" t="str">
        <f t="shared" si="29"/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1109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7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1116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7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1108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7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1112</v>
      </c>
      <c r="D595" s="45" t="s">
        <v>26</v>
      </c>
      <c r="E595" s="14" t="s">
        <v>608</v>
      </c>
      <c r="F595" s="7">
        <v>3</v>
      </c>
      <c r="G595" s="7">
        <v>0</v>
      </c>
      <c r="H595" s="7">
        <v>2</v>
      </c>
      <c r="I595" s="7">
        <v>0</v>
      </c>
      <c r="J595" s="7">
        <f t="shared" si="27"/>
        <v>5</v>
      </c>
      <c r="K595" s="11">
        <v>8631</v>
      </c>
      <c r="L595" s="58" t="s">
        <v>1121</v>
      </c>
      <c r="M595" s="8">
        <f t="shared" si="28"/>
        <v>57.930714865021436</v>
      </c>
      <c r="N595" s="7" t="str">
        <f t="shared" si="29"/>
        <v>Baixa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1110</v>
      </c>
      <c r="D596" s="45" t="s">
        <v>20</v>
      </c>
      <c r="E596" s="14" t="s">
        <v>861</v>
      </c>
      <c r="F596" s="7">
        <v>0</v>
      </c>
      <c r="G596" s="7">
        <v>1</v>
      </c>
      <c r="H596" s="7">
        <v>0</v>
      </c>
      <c r="I596" s="7">
        <v>2</v>
      </c>
      <c r="J596" s="7">
        <f t="shared" si="27"/>
        <v>3</v>
      </c>
      <c r="K596" s="11">
        <v>4894</v>
      </c>
      <c r="L596" s="58" t="s">
        <v>1121</v>
      </c>
      <c r="M596" s="8">
        <f t="shared" si="28"/>
        <v>61.299550469963222</v>
      </c>
      <c r="N596" s="7" t="str">
        <f t="shared" si="29"/>
        <v>Baixa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1118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7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1112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7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1111</v>
      </c>
      <c r="D599" s="45" t="s">
        <v>24</v>
      </c>
      <c r="E599" s="14" t="s">
        <v>611</v>
      </c>
      <c r="F599" s="7">
        <v>11</v>
      </c>
      <c r="G599" s="7">
        <v>10</v>
      </c>
      <c r="H599" s="7">
        <v>2</v>
      </c>
      <c r="I599" s="7">
        <v>0</v>
      </c>
      <c r="J599" s="7">
        <f t="shared" si="27"/>
        <v>23</v>
      </c>
      <c r="K599" s="11">
        <v>6044</v>
      </c>
      <c r="L599" s="58" t="s">
        <v>1121</v>
      </c>
      <c r="M599" s="8">
        <f t="shared" si="28"/>
        <v>380.54268696227666</v>
      </c>
      <c r="N599" s="7" t="str">
        <f t="shared" si="29"/>
        <v>Alta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1116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7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1114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7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1114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2</v>
      </c>
      <c r="J602" s="7">
        <f t="shared" si="27"/>
        <v>2</v>
      </c>
      <c r="K602" s="11">
        <v>8550</v>
      </c>
      <c r="L602" s="58" t="s">
        <v>1121</v>
      </c>
      <c r="M602" s="8">
        <f t="shared" si="28"/>
        <v>23.391812865497077</v>
      </c>
      <c r="N602" s="7" t="str">
        <f t="shared" si="29"/>
        <v>Baixa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1115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0</v>
      </c>
      <c r="J603" s="7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1118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0</v>
      </c>
      <c r="J604" s="7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1115</v>
      </c>
      <c r="D605" s="45" t="s">
        <v>62</v>
      </c>
      <c r="E605" s="14" t="s">
        <v>616</v>
      </c>
      <c r="F605" s="7">
        <v>6</v>
      </c>
      <c r="G605" s="7">
        <v>1</v>
      </c>
      <c r="H605" s="7">
        <v>1</v>
      </c>
      <c r="I605" s="7">
        <v>2</v>
      </c>
      <c r="J605" s="7">
        <f t="shared" si="27"/>
        <v>10</v>
      </c>
      <c r="K605" s="11">
        <v>10816</v>
      </c>
      <c r="L605" s="58" t="s">
        <v>1121</v>
      </c>
      <c r="M605" s="8">
        <f t="shared" si="28"/>
        <v>92.455621301775139</v>
      </c>
      <c r="N605" s="7" t="str">
        <f t="shared" si="29"/>
        <v>Baixa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1112</v>
      </c>
      <c r="D606" s="45" t="s">
        <v>26</v>
      </c>
      <c r="E606" s="14" t="s">
        <v>617</v>
      </c>
      <c r="F606" s="7">
        <v>3</v>
      </c>
      <c r="G606" s="7">
        <v>6</v>
      </c>
      <c r="H606" s="7">
        <v>3</v>
      </c>
      <c r="I606" s="7">
        <v>2</v>
      </c>
      <c r="J606" s="7">
        <f t="shared" si="27"/>
        <v>14</v>
      </c>
      <c r="K606" s="11">
        <v>27755</v>
      </c>
      <c r="L606" s="58" t="s">
        <v>1122</v>
      </c>
      <c r="M606" s="8">
        <f t="shared" si="28"/>
        <v>50.441361916771754</v>
      </c>
      <c r="N606" s="7" t="str">
        <f t="shared" si="29"/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1114</v>
      </c>
      <c r="D607" s="45" t="s">
        <v>45</v>
      </c>
      <c r="E607" s="14" t="s">
        <v>862</v>
      </c>
      <c r="F607" s="7">
        <v>33</v>
      </c>
      <c r="G607" s="7">
        <v>18</v>
      </c>
      <c r="H607" s="7">
        <v>20</v>
      </c>
      <c r="I607" s="7">
        <v>17</v>
      </c>
      <c r="J607" s="7">
        <f t="shared" si="27"/>
        <v>88</v>
      </c>
      <c r="K607" s="11">
        <v>34456</v>
      </c>
      <c r="L607" s="58" t="s">
        <v>1122</v>
      </c>
      <c r="M607" s="8">
        <f t="shared" si="28"/>
        <v>255.39818899465985</v>
      </c>
      <c r="N607" s="7" t="str">
        <f t="shared" si="29"/>
        <v>Média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1111</v>
      </c>
      <c r="D608" s="45" t="s">
        <v>24</v>
      </c>
      <c r="E608" s="14" t="s">
        <v>618</v>
      </c>
      <c r="F608" s="7">
        <v>5</v>
      </c>
      <c r="G608" s="7">
        <v>7</v>
      </c>
      <c r="H608" s="7">
        <v>3</v>
      </c>
      <c r="I608" s="7">
        <v>1</v>
      </c>
      <c r="J608" s="7">
        <f t="shared" si="27"/>
        <v>16</v>
      </c>
      <c r="K608" s="11">
        <v>11968</v>
      </c>
      <c r="L608" s="58" t="s">
        <v>1121</v>
      </c>
      <c r="M608" s="8">
        <f t="shared" si="28"/>
        <v>133.68983957219251</v>
      </c>
      <c r="N608" s="7" t="str">
        <f t="shared" si="29"/>
        <v>Média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1114</v>
      </c>
      <c r="D609" s="45" t="s">
        <v>40</v>
      </c>
      <c r="E609" s="14" t="s">
        <v>619</v>
      </c>
      <c r="F609" s="7">
        <v>1</v>
      </c>
      <c r="G609" s="7">
        <v>1</v>
      </c>
      <c r="H609" s="7">
        <v>0</v>
      </c>
      <c r="I609" s="7">
        <v>0</v>
      </c>
      <c r="J609" s="7">
        <f t="shared" si="27"/>
        <v>2</v>
      </c>
      <c r="K609" s="11">
        <v>16734</v>
      </c>
      <c r="L609" s="58" t="s">
        <v>1121</v>
      </c>
      <c r="M609" s="8">
        <f t="shared" si="28"/>
        <v>11.951715071112705</v>
      </c>
      <c r="N609" s="7" t="str">
        <f t="shared" si="29"/>
        <v>Baixa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1114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7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1109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7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1108</v>
      </c>
      <c r="D612" s="45" t="s">
        <v>11</v>
      </c>
      <c r="E612" s="14" t="s">
        <v>622</v>
      </c>
      <c r="F612" s="7">
        <v>24</v>
      </c>
      <c r="G612" s="7">
        <v>10</v>
      </c>
      <c r="H612" s="7">
        <v>6</v>
      </c>
      <c r="I612" s="7">
        <v>6</v>
      </c>
      <c r="J612" s="7">
        <f t="shared" si="27"/>
        <v>46</v>
      </c>
      <c r="K612" s="11">
        <v>31583</v>
      </c>
      <c r="L612" s="58" t="s">
        <v>1122</v>
      </c>
      <c r="M612" s="8">
        <f t="shared" si="28"/>
        <v>145.64797517651903</v>
      </c>
      <c r="N612" s="7" t="str">
        <f t="shared" si="29"/>
        <v>Média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1109</v>
      </c>
      <c r="D613" s="45" t="s">
        <v>17</v>
      </c>
      <c r="E613" s="14" t="s">
        <v>17</v>
      </c>
      <c r="F613" s="7">
        <v>1</v>
      </c>
      <c r="G613" s="7">
        <v>1</v>
      </c>
      <c r="H613" s="7">
        <v>1</v>
      </c>
      <c r="I613" s="7">
        <v>2</v>
      </c>
      <c r="J613" s="7">
        <f t="shared" si="27"/>
        <v>5</v>
      </c>
      <c r="K613" s="11">
        <v>59605</v>
      </c>
      <c r="L613" s="58" t="s">
        <v>1122</v>
      </c>
      <c r="M613" s="8">
        <f t="shared" si="28"/>
        <v>8.3885580068786183</v>
      </c>
      <c r="N613" s="7" t="str">
        <f t="shared" si="29"/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1118</v>
      </c>
      <c r="D614" s="45" t="s">
        <v>135</v>
      </c>
      <c r="E614" s="14" t="s">
        <v>623</v>
      </c>
      <c r="F614" s="7">
        <v>0</v>
      </c>
      <c r="G614" s="7">
        <v>1</v>
      </c>
      <c r="H614" s="7">
        <v>0</v>
      </c>
      <c r="I614" s="7">
        <v>0</v>
      </c>
      <c r="J614" s="7">
        <f t="shared" si="27"/>
        <v>1</v>
      </c>
      <c r="K614" s="11">
        <v>4237</v>
      </c>
      <c r="L614" s="58" t="s">
        <v>1121</v>
      </c>
      <c r="M614" s="8">
        <f t="shared" si="28"/>
        <v>23.601604909133819</v>
      </c>
      <c r="N614" s="7" t="str">
        <f t="shared" si="29"/>
        <v>Baixa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1113</v>
      </c>
      <c r="D615" s="45" t="s">
        <v>30</v>
      </c>
      <c r="E615" s="14" t="s">
        <v>624</v>
      </c>
      <c r="F615" s="7">
        <v>17</v>
      </c>
      <c r="G615" s="7">
        <v>11</v>
      </c>
      <c r="H615" s="7">
        <v>20</v>
      </c>
      <c r="I615" s="7">
        <v>16</v>
      </c>
      <c r="J615" s="7">
        <f t="shared" si="27"/>
        <v>64</v>
      </c>
      <c r="K615" s="11">
        <v>12061</v>
      </c>
      <c r="L615" s="58" t="s">
        <v>1121</v>
      </c>
      <c r="M615" s="8">
        <f t="shared" si="28"/>
        <v>530.63593400215575</v>
      </c>
      <c r="N615" s="7" t="str">
        <f t="shared" si="29"/>
        <v>Muito Alta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1118</v>
      </c>
      <c r="D616" s="45" t="s">
        <v>102</v>
      </c>
      <c r="E616" s="14" t="s">
        <v>625</v>
      </c>
      <c r="F616" s="7">
        <v>62</v>
      </c>
      <c r="G616" s="7">
        <v>63</v>
      </c>
      <c r="H616" s="7">
        <v>16</v>
      </c>
      <c r="I616" s="7">
        <v>1</v>
      </c>
      <c r="J616" s="7">
        <f t="shared" si="27"/>
        <v>142</v>
      </c>
      <c r="K616" s="11">
        <v>37950</v>
      </c>
      <c r="L616" s="58" t="s">
        <v>1122</v>
      </c>
      <c r="M616" s="8">
        <f t="shared" si="28"/>
        <v>374.17654808959156</v>
      </c>
      <c r="N616" s="7" t="str">
        <f t="shared" si="29"/>
        <v>Alta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1109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4</v>
      </c>
      <c r="I617" s="7">
        <v>4</v>
      </c>
      <c r="J617" s="7">
        <f t="shared" si="27"/>
        <v>8</v>
      </c>
      <c r="K617" s="11">
        <v>11208</v>
      </c>
      <c r="L617" s="58" t="s">
        <v>1121</v>
      </c>
      <c r="M617" s="8">
        <f t="shared" si="28"/>
        <v>71.377587437544605</v>
      </c>
      <c r="N617" s="7" t="str">
        <f t="shared" si="29"/>
        <v>Baixa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1113</v>
      </c>
      <c r="D618" s="45" t="s">
        <v>28</v>
      </c>
      <c r="E618" s="14" t="s">
        <v>627</v>
      </c>
      <c r="F618" s="7">
        <v>3</v>
      </c>
      <c r="G618" s="7">
        <v>3</v>
      </c>
      <c r="H618" s="7">
        <v>4</v>
      </c>
      <c r="I618" s="7">
        <v>1</v>
      </c>
      <c r="J618" s="7">
        <f t="shared" si="27"/>
        <v>11</v>
      </c>
      <c r="K618" s="11">
        <v>16491</v>
      </c>
      <c r="L618" s="58" t="s">
        <v>1121</v>
      </c>
      <c r="M618" s="8">
        <f t="shared" si="28"/>
        <v>66.703050148565893</v>
      </c>
      <c r="N618" s="7" t="str">
        <f t="shared" si="29"/>
        <v>Baixa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1114</v>
      </c>
      <c r="D619" s="45" t="s">
        <v>36</v>
      </c>
      <c r="E619" s="14" t="s">
        <v>36</v>
      </c>
      <c r="F619" s="7">
        <v>1</v>
      </c>
      <c r="G619" s="7">
        <v>3</v>
      </c>
      <c r="H619" s="7">
        <v>2</v>
      </c>
      <c r="I619" s="7">
        <v>4</v>
      </c>
      <c r="J619" s="7">
        <f t="shared" si="27"/>
        <v>10</v>
      </c>
      <c r="K619" s="11">
        <v>148862</v>
      </c>
      <c r="L619" s="58" t="s">
        <v>1124</v>
      </c>
      <c r="M619" s="8">
        <f t="shared" si="28"/>
        <v>6.7176310945708098</v>
      </c>
      <c r="N619" s="7" t="str">
        <f t="shared" si="29"/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1114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7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1116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7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1107</v>
      </c>
      <c r="D622" s="45" t="s">
        <v>8</v>
      </c>
      <c r="E622" s="14" t="s">
        <v>630</v>
      </c>
      <c r="F622" s="7">
        <v>4</v>
      </c>
      <c r="G622" s="7">
        <v>2</v>
      </c>
      <c r="H622" s="7">
        <v>1</v>
      </c>
      <c r="I622" s="7">
        <v>0</v>
      </c>
      <c r="J622" s="7">
        <f t="shared" si="27"/>
        <v>7</v>
      </c>
      <c r="K622" s="11">
        <v>27688</v>
      </c>
      <c r="L622" s="58" t="s">
        <v>1122</v>
      </c>
      <c r="M622" s="8">
        <f t="shared" si="28"/>
        <v>25.281710488298181</v>
      </c>
      <c r="N622" s="7" t="str">
        <f t="shared" si="29"/>
        <v>Baixa</v>
      </c>
      <c r="O622" s="78"/>
      <c r="P622" s="78"/>
      <c r="Q622" s="78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1114</v>
      </c>
      <c r="D623" s="45" t="s">
        <v>45</v>
      </c>
      <c r="E623" s="14" t="s">
        <v>631</v>
      </c>
      <c r="F623" s="7">
        <v>4</v>
      </c>
      <c r="G623" s="7">
        <v>5</v>
      </c>
      <c r="H623" s="7">
        <v>7</v>
      </c>
      <c r="I623" s="7">
        <v>2</v>
      </c>
      <c r="J623" s="7">
        <f t="shared" si="27"/>
        <v>18</v>
      </c>
      <c r="K623" s="11">
        <v>8642</v>
      </c>
      <c r="L623" s="58" t="s">
        <v>1121</v>
      </c>
      <c r="M623" s="8">
        <f t="shared" si="28"/>
        <v>208.28511918537376</v>
      </c>
      <c r="N623" s="7" t="str">
        <f t="shared" si="29"/>
        <v>Média</v>
      </c>
      <c r="O623" s="78"/>
      <c r="P623" s="78"/>
      <c r="Q623" s="78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1111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7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1115</v>
      </c>
      <c r="D625" s="45" t="s">
        <v>62</v>
      </c>
      <c r="E625" s="14" t="s">
        <v>633</v>
      </c>
      <c r="F625" s="7">
        <v>0</v>
      </c>
      <c r="G625" s="7">
        <v>1</v>
      </c>
      <c r="H625" s="7">
        <v>1</v>
      </c>
      <c r="I625" s="7">
        <v>0</v>
      </c>
      <c r="J625" s="7">
        <f t="shared" si="27"/>
        <v>2</v>
      </c>
      <c r="K625" s="11">
        <v>5398</v>
      </c>
      <c r="L625" s="58" t="s">
        <v>1121</v>
      </c>
      <c r="M625" s="8">
        <f t="shared" si="28"/>
        <v>37.050759540570581</v>
      </c>
      <c r="N625" s="7" t="str">
        <f t="shared" si="29"/>
        <v>Baixa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1108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1</v>
      </c>
      <c r="I626" s="7">
        <v>0</v>
      </c>
      <c r="J626" s="7">
        <f t="shared" si="27"/>
        <v>1</v>
      </c>
      <c r="K626" s="11">
        <v>3676</v>
      </c>
      <c r="L626" s="58" t="s">
        <v>1121</v>
      </c>
      <c r="M626" s="8">
        <f t="shared" si="28"/>
        <v>27.20348204570185</v>
      </c>
      <c r="N626" s="7" t="str">
        <f t="shared" si="29"/>
        <v>Baixa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7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1117</v>
      </c>
      <c r="D628" s="45" t="s">
        <v>71</v>
      </c>
      <c r="E628" s="14" t="s">
        <v>636</v>
      </c>
      <c r="F628" s="7">
        <v>1</v>
      </c>
      <c r="G628" s="7">
        <v>3</v>
      </c>
      <c r="H628" s="7">
        <v>1</v>
      </c>
      <c r="I628" s="7">
        <v>1</v>
      </c>
      <c r="J628" s="7">
        <f t="shared" si="27"/>
        <v>6</v>
      </c>
      <c r="K628" s="11">
        <v>19377</v>
      </c>
      <c r="L628" s="58" t="s">
        <v>1121</v>
      </c>
      <c r="M628" s="8">
        <f t="shared" si="28"/>
        <v>30.964545595293387</v>
      </c>
      <c r="N628" s="7" t="str">
        <f t="shared" si="29"/>
        <v>Baixa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1108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1</v>
      </c>
      <c r="I629" s="7">
        <v>0</v>
      </c>
      <c r="J629" s="7">
        <f t="shared" si="27"/>
        <v>1</v>
      </c>
      <c r="K629" s="11">
        <v>10629</v>
      </c>
      <c r="L629" s="58" t="s">
        <v>1121</v>
      </c>
      <c r="M629" s="8">
        <f t="shared" si="28"/>
        <v>9.408222786715589</v>
      </c>
      <c r="N629" s="7" t="str">
        <f t="shared" si="29"/>
        <v>Baixa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1108</v>
      </c>
      <c r="D630" s="45" t="s">
        <v>11</v>
      </c>
      <c r="E630" s="14" t="s">
        <v>638</v>
      </c>
      <c r="F630" s="7">
        <v>3</v>
      </c>
      <c r="G630" s="7">
        <v>0</v>
      </c>
      <c r="H630" s="7">
        <v>0</v>
      </c>
      <c r="I630" s="7">
        <v>3</v>
      </c>
      <c r="J630" s="7">
        <f t="shared" si="27"/>
        <v>6</v>
      </c>
      <c r="K630" s="11">
        <v>3542</v>
      </c>
      <c r="L630" s="58" t="s">
        <v>1121</v>
      </c>
      <c r="M630" s="8">
        <f t="shared" si="28"/>
        <v>169.39582156973464</v>
      </c>
      <c r="N630" s="7" t="str">
        <f t="shared" si="29"/>
        <v>Média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1116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7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1108</v>
      </c>
      <c r="D632" s="45" t="s">
        <v>98</v>
      </c>
      <c r="E632" s="14" t="s">
        <v>639</v>
      </c>
      <c r="F632" s="7">
        <v>3</v>
      </c>
      <c r="G632" s="7">
        <v>0</v>
      </c>
      <c r="H632" s="7">
        <v>2</v>
      </c>
      <c r="I632" s="7">
        <v>1</v>
      </c>
      <c r="J632" s="7">
        <f t="shared" si="27"/>
        <v>6</v>
      </c>
      <c r="K632" s="11">
        <v>16277</v>
      </c>
      <c r="L632" s="58" t="s">
        <v>1121</v>
      </c>
      <c r="M632" s="8">
        <f t="shared" si="28"/>
        <v>36.861829575474594</v>
      </c>
      <c r="N632" s="7" t="str">
        <f t="shared" si="29"/>
        <v>Baixa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1109</v>
      </c>
      <c r="D633" s="45" t="s">
        <v>17</v>
      </c>
      <c r="E633" s="14" t="s">
        <v>640</v>
      </c>
      <c r="F633" s="7">
        <v>12</v>
      </c>
      <c r="G633" s="7">
        <v>12</v>
      </c>
      <c r="H633" s="7">
        <v>1</v>
      </c>
      <c r="I633" s="7">
        <v>2</v>
      </c>
      <c r="J633" s="7">
        <f t="shared" si="27"/>
        <v>27</v>
      </c>
      <c r="K633" s="11">
        <v>23814</v>
      </c>
      <c r="L633" s="58" t="s">
        <v>1121</v>
      </c>
      <c r="M633" s="8">
        <f t="shared" si="28"/>
        <v>113.37868480725623</v>
      </c>
      <c r="N633" s="7" t="str">
        <f t="shared" si="29"/>
        <v>Média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1115</v>
      </c>
      <c r="D634" s="45" t="s">
        <v>38</v>
      </c>
      <c r="E634" s="14" t="s">
        <v>641</v>
      </c>
      <c r="F634" s="7">
        <v>1</v>
      </c>
      <c r="G634" s="7">
        <v>0</v>
      </c>
      <c r="H634" s="7">
        <v>4</v>
      </c>
      <c r="I634" s="7">
        <v>3</v>
      </c>
      <c r="J634" s="7">
        <f t="shared" si="27"/>
        <v>8</v>
      </c>
      <c r="K634" s="11">
        <v>10514</v>
      </c>
      <c r="L634" s="58" t="s">
        <v>1121</v>
      </c>
      <c r="M634" s="8">
        <f t="shared" si="28"/>
        <v>76.089024158265175</v>
      </c>
      <c r="N634" s="7" t="str">
        <f t="shared" si="29"/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1109</v>
      </c>
      <c r="D635" s="45" t="s">
        <v>14</v>
      </c>
      <c r="E635" s="14" t="s">
        <v>642</v>
      </c>
      <c r="F635" s="7">
        <v>0</v>
      </c>
      <c r="G635" s="7">
        <v>1</v>
      </c>
      <c r="H635" s="7">
        <v>0</v>
      </c>
      <c r="I635" s="7">
        <v>0</v>
      </c>
      <c r="J635" s="7">
        <f t="shared" si="27"/>
        <v>1</v>
      </c>
      <c r="K635" s="11">
        <v>7105</v>
      </c>
      <c r="L635" s="58" t="s">
        <v>1121</v>
      </c>
      <c r="M635" s="8">
        <f t="shared" si="28"/>
        <v>14.074595355383533</v>
      </c>
      <c r="N635" s="7" t="str">
        <f t="shared" si="29"/>
        <v>Baixa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1116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7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1110</v>
      </c>
      <c r="D637" s="45" t="s">
        <v>22</v>
      </c>
      <c r="E637" s="14" t="s">
        <v>644</v>
      </c>
      <c r="F637" s="7">
        <v>16</v>
      </c>
      <c r="G637" s="7">
        <v>22</v>
      </c>
      <c r="H637" s="7">
        <v>11</v>
      </c>
      <c r="I637" s="7">
        <v>10</v>
      </c>
      <c r="J637" s="7">
        <f t="shared" si="27"/>
        <v>59</v>
      </c>
      <c r="K637" s="11">
        <v>17398</v>
      </c>
      <c r="L637" s="58" t="s">
        <v>1121</v>
      </c>
      <c r="M637" s="8">
        <f t="shared" si="28"/>
        <v>339.11943901597886</v>
      </c>
      <c r="N637" s="7" t="str">
        <f t="shared" si="29"/>
        <v>Alta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1116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7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1117</v>
      </c>
      <c r="D639" s="45" t="s">
        <v>80</v>
      </c>
      <c r="E639" s="14" t="s">
        <v>646</v>
      </c>
      <c r="F639" s="7">
        <v>4</v>
      </c>
      <c r="G639" s="7">
        <v>1</v>
      </c>
      <c r="H639" s="7">
        <v>1</v>
      </c>
      <c r="I639" s="7">
        <v>4</v>
      </c>
      <c r="J639" s="7">
        <f t="shared" si="27"/>
        <v>10</v>
      </c>
      <c r="K639" s="11">
        <v>8138</v>
      </c>
      <c r="L639" s="58" t="s">
        <v>1121</v>
      </c>
      <c r="M639" s="8">
        <f t="shared" si="28"/>
        <v>122.8803145736053</v>
      </c>
      <c r="N639" s="7" t="str">
        <f t="shared" si="29"/>
        <v>Média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1118</v>
      </c>
      <c r="D640" s="45" t="s">
        <v>102</v>
      </c>
      <c r="E640" s="14" t="s">
        <v>647</v>
      </c>
      <c r="F640" s="7">
        <v>1</v>
      </c>
      <c r="G640" s="7">
        <v>0</v>
      </c>
      <c r="H640" s="7">
        <v>0</v>
      </c>
      <c r="I640" s="7">
        <v>0</v>
      </c>
      <c r="J640" s="7">
        <f t="shared" si="27"/>
        <v>1</v>
      </c>
      <c r="K640" s="11">
        <v>9487</v>
      </c>
      <c r="L640" s="58" t="s">
        <v>1121</v>
      </c>
      <c r="M640" s="8">
        <f t="shared" si="28"/>
        <v>10.540739959945189</v>
      </c>
      <c r="N640" s="7" t="str">
        <f t="shared" si="29"/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1108</v>
      </c>
      <c r="D641" s="45" t="s">
        <v>98</v>
      </c>
      <c r="E641" s="14" t="s">
        <v>648</v>
      </c>
      <c r="F641" s="7">
        <v>24</v>
      </c>
      <c r="G641" s="7">
        <v>22</v>
      </c>
      <c r="H641" s="7">
        <v>9</v>
      </c>
      <c r="I641" s="7">
        <v>2</v>
      </c>
      <c r="J641" s="7">
        <f t="shared" si="27"/>
        <v>57</v>
      </c>
      <c r="K641" s="11">
        <v>331045</v>
      </c>
      <c r="L641" s="58" t="s">
        <v>1124</v>
      </c>
      <c r="M641" s="8">
        <f t="shared" si="28"/>
        <v>17.218202963343352</v>
      </c>
      <c r="N641" s="7" t="str">
        <f t="shared" si="29"/>
        <v>Baixa</v>
      </c>
      <c r="O641" s="78"/>
      <c r="P641" s="78"/>
      <c r="Q641" s="78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1114</v>
      </c>
      <c r="D642" s="45" t="s">
        <v>33</v>
      </c>
      <c r="E642" s="14" t="s">
        <v>649</v>
      </c>
      <c r="F642" s="7">
        <v>9</v>
      </c>
      <c r="G642" s="7">
        <v>3</v>
      </c>
      <c r="H642" s="7">
        <v>3</v>
      </c>
      <c r="I642" s="7">
        <v>2</v>
      </c>
      <c r="J642" s="7">
        <f t="shared" si="27"/>
        <v>17</v>
      </c>
      <c r="K642" s="11">
        <v>4019</v>
      </c>
      <c r="L642" s="58" t="s">
        <v>1121</v>
      </c>
      <c r="M642" s="8">
        <f t="shared" si="28"/>
        <v>422.99079372978355</v>
      </c>
      <c r="N642" s="7" t="str">
        <f t="shared" si="29"/>
        <v>Alta</v>
      </c>
      <c r="O642" s="78"/>
      <c r="P642" s="78"/>
      <c r="Q642" s="78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1108</v>
      </c>
      <c r="D643" s="45" t="s">
        <v>98</v>
      </c>
      <c r="E643" s="14" t="s">
        <v>650</v>
      </c>
      <c r="F643" s="7">
        <v>0</v>
      </c>
      <c r="G643" s="7">
        <v>3</v>
      </c>
      <c r="H643" s="7">
        <v>0</v>
      </c>
      <c r="I643" s="7">
        <v>0</v>
      </c>
      <c r="J643" s="7">
        <f t="shared" si="27"/>
        <v>3</v>
      </c>
      <c r="K643" s="11">
        <v>10203</v>
      </c>
      <c r="L643" s="58" t="s">
        <v>1121</v>
      </c>
      <c r="M643" s="8">
        <f t="shared" si="28"/>
        <v>29.403116730373416</v>
      </c>
      <c r="N643" s="7" t="str">
        <f t="shared" si="29"/>
        <v>Baixa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1109</v>
      </c>
      <c r="D644" s="45" t="s">
        <v>17</v>
      </c>
      <c r="E644" s="14" t="s">
        <v>651</v>
      </c>
      <c r="F644" s="7">
        <v>1</v>
      </c>
      <c r="G644" s="7">
        <v>2</v>
      </c>
      <c r="H644" s="7">
        <v>2</v>
      </c>
      <c r="I644" s="7">
        <v>0</v>
      </c>
      <c r="J644" s="7">
        <f t="shared" si="27"/>
        <v>5</v>
      </c>
      <c r="K644" s="11">
        <v>13659</v>
      </c>
      <c r="L644" s="58" t="s">
        <v>1121</v>
      </c>
      <c r="M644" s="8">
        <f t="shared" si="28"/>
        <v>36.605900871220442</v>
      </c>
      <c r="N644" s="7" t="str">
        <f t="shared" si="29"/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1113</v>
      </c>
      <c r="D645" s="45" t="s">
        <v>30</v>
      </c>
      <c r="E645" s="14" t="s">
        <v>652</v>
      </c>
      <c r="F645" s="7">
        <v>1</v>
      </c>
      <c r="G645" s="7">
        <v>1</v>
      </c>
      <c r="H645" s="7">
        <v>2</v>
      </c>
      <c r="I645" s="7">
        <v>0</v>
      </c>
      <c r="J645" s="7">
        <f t="shared" ref="J645:J708" si="30">SUM(F645:I645)</f>
        <v>4</v>
      </c>
      <c r="K645" s="11">
        <v>5167</v>
      </c>
      <c r="L645" s="58" t="s">
        <v>1121</v>
      </c>
      <c r="M645" s="8">
        <f t="shared" ref="M645:M708" si="31">(J645/K645)*100000</f>
        <v>77.414360363847493</v>
      </c>
      <c r="N645" s="7" t="str">
        <f t="shared" si="29"/>
        <v>Baixa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1109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7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ref="N646:N709" si="32"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1116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7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1108</v>
      </c>
      <c r="D648" s="45" t="s">
        <v>98</v>
      </c>
      <c r="E648" s="14" t="s">
        <v>655</v>
      </c>
      <c r="F648" s="7">
        <v>0</v>
      </c>
      <c r="G648" s="7">
        <v>0</v>
      </c>
      <c r="H648" s="7">
        <v>0</v>
      </c>
      <c r="I648" s="7">
        <v>0</v>
      </c>
      <c r="J648" s="7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1115</v>
      </c>
      <c r="D649" s="45" t="s">
        <v>57</v>
      </c>
      <c r="E649" s="14" t="s">
        <v>656</v>
      </c>
      <c r="F649" s="7">
        <v>4</v>
      </c>
      <c r="G649" s="7">
        <v>1</v>
      </c>
      <c r="H649" s="7">
        <v>1</v>
      </c>
      <c r="I649" s="7">
        <v>0</v>
      </c>
      <c r="J649" s="7">
        <f t="shared" si="30"/>
        <v>6</v>
      </c>
      <c r="K649" s="11">
        <v>8941</v>
      </c>
      <c r="L649" s="58" t="s">
        <v>1121</v>
      </c>
      <c r="M649" s="8">
        <f t="shared" si="31"/>
        <v>67.106587630019021</v>
      </c>
      <c r="N649" s="7" t="str">
        <f t="shared" si="32"/>
        <v>Baixa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1117</v>
      </c>
      <c r="D650" s="45" t="s">
        <v>71</v>
      </c>
      <c r="E650" s="14" t="s">
        <v>657</v>
      </c>
      <c r="F650" s="7">
        <v>5</v>
      </c>
      <c r="G650" s="7">
        <v>4</v>
      </c>
      <c r="H650" s="7">
        <v>1</v>
      </c>
      <c r="I650" s="7">
        <v>4</v>
      </c>
      <c r="J650" s="7">
        <f t="shared" si="30"/>
        <v>14</v>
      </c>
      <c r="K650" s="11">
        <v>12291</v>
      </c>
      <c r="L650" s="58" t="s">
        <v>1121</v>
      </c>
      <c r="M650" s="8">
        <f t="shared" si="31"/>
        <v>113.90448295500774</v>
      </c>
      <c r="N650" s="7" t="str">
        <f t="shared" si="32"/>
        <v>Média</v>
      </c>
      <c r="O650" s="78"/>
      <c r="P650" s="78"/>
      <c r="Q650" s="78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1118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2</v>
      </c>
      <c r="I651" s="7">
        <v>0</v>
      </c>
      <c r="J651" s="7">
        <f t="shared" si="30"/>
        <v>2</v>
      </c>
      <c r="K651" s="11">
        <v>30779</v>
      </c>
      <c r="L651" s="58" t="s">
        <v>1122</v>
      </c>
      <c r="M651" s="8">
        <f t="shared" si="31"/>
        <v>6.4979369050326516</v>
      </c>
      <c r="N651" s="7" t="str">
        <f t="shared" si="32"/>
        <v>Baixa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1108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7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1115</v>
      </c>
      <c r="D653" s="45" t="s">
        <v>62</v>
      </c>
      <c r="E653" s="14" t="s">
        <v>660</v>
      </c>
      <c r="F653" s="7">
        <v>7</v>
      </c>
      <c r="G653" s="7">
        <v>9</v>
      </c>
      <c r="H653" s="7">
        <v>7</v>
      </c>
      <c r="I653" s="7">
        <v>4</v>
      </c>
      <c r="J653" s="7">
        <f t="shared" si="30"/>
        <v>27</v>
      </c>
      <c r="K653" s="11">
        <v>17858</v>
      </c>
      <c r="L653" s="58" t="s">
        <v>1121</v>
      </c>
      <c r="M653" s="8">
        <f t="shared" si="31"/>
        <v>151.19274274834808</v>
      </c>
      <c r="N653" s="7" t="str">
        <f t="shared" si="32"/>
        <v>Média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1115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1</v>
      </c>
      <c r="I654" s="7">
        <v>1</v>
      </c>
      <c r="J654" s="7">
        <f t="shared" si="30"/>
        <v>2</v>
      </c>
      <c r="K654" s="11">
        <v>5467</v>
      </c>
      <c r="L654" s="58" t="s">
        <v>1121</v>
      </c>
      <c r="M654" s="8">
        <f t="shared" si="31"/>
        <v>36.583135174684472</v>
      </c>
      <c r="N654" s="7" t="str">
        <f t="shared" si="32"/>
        <v>Baixa</v>
      </c>
      <c r="O654" s="78"/>
      <c r="P654" s="78"/>
      <c r="Q654" s="78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1108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7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1116</v>
      </c>
      <c r="D656" s="45" t="s">
        <v>94</v>
      </c>
      <c r="E656" s="14" t="s">
        <v>663</v>
      </c>
      <c r="F656" s="7">
        <v>0</v>
      </c>
      <c r="G656" s="7">
        <v>0</v>
      </c>
      <c r="H656" s="7">
        <v>0</v>
      </c>
      <c r="I656" s="7">
        <v>0</v>
      </c>
      <c r="J656" s="7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1115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7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1115</v>
      </c>
      <c r="D658" s="45" t="s">
        <v>62</v>
      </c>
      <c r="E658" s="14" t="s">
        <v>665</v>
      </c>
      <c r="F658" s="7">
        <v>2</v>
      </c>
      <c r="G658" s="7">
        <v>0</v>
      </c>
      <c r="H658" s="7">
        <v>0</v>
      </c>
      <c r="I658" s="7">
        <v>0</v>
      </c>
      <c r="J658" s="7">
        <f t="shared" si="30"/>
        <v>2</v>
      </c>
      <c r="K658" s="11">
        <v>7991</v>
      </c>
      <c r="L658" s="58" t="s">
        <v>1121</v>
      </c>
      <c r="M658" s="8">
        <f t="shared" si="31"/>
        <v>25.028156676260792</v>
      </c>
      <c r="N658" s="7" t="str">
        <f t="shared" si="32"/>
        <v>Baixa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1107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7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1115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7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1118</v>
      </c>
      <c r="D661" s="45" t="s">
        <v>102</v>
      </c>
      <c r="E661" s="14" t="s">
        <v>668</v>
      </c>
      <c r="F661" s="7">
        <v>0</v>
      </c>
      <c r="G661" s="7">
        <v>1</v>
      </c>
      <c r="H661" s="7">
        <v>4</v>
      </c>
      <c r="I661" s="7">
        <v>1</v>
      </c>
      <c r="J661" s="7">
        <f t="shared" si="30"/>
        <v>6</v>
      </c>
      <c r="K661" s="11">
        <v>6198</v>
      </c>
      <c r="L661" s="58" t="s">
        <v>1121</v>
      </c>
      <c r="M661" s="8">
        <f t="shared" si="31"/>
        <v>96.805421103581807</v>
      </c>
      <c r="N661" s="7" t="str">
        <f t="shared" si="32"/>
        <v>Baixa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1113</v>
      </c>
      <c r="D662" s="45" t="s">
        <v>30</v>
      </c>
      <c r="E662" s="14" t="s">
        <v>669</v>
      </c>
      <c r="F662" s="7">
        <v>0</v>
      </c>
      <c r="G662" s="7">
        <v>3</v>
      </c>
      <c r="H662" s="7">
        <v>0</v>
      </c>
      <c r="I662" s="7">
        <v>0</v>
      </c>
      <c r="J662" s="7">
        <f t="shared" si="30"/>
        <v>3</v>
      </c>
      <c r="K662" s="11">
        <v>10226</v>
      </c>
      <c r="L662" s="58" t="s">
        <v>1121</v>
      </c>
      <c r="M662" s="8">
        <f t="shared" si="31"/>
        <v>29.336984158028553</v>
      </c>
      <c r="N662" s="7" t="str">
        <f t="shared" si="32"/>
        <v>Baixa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1108</v>
      </c>
      <c r="D663" s="45" t="s">
        <v>98</v>
      </c>
      <c r="E663" s="14" t="s">
        <v>670</v>
      </c>
      <c r="F663" s="7">
        <v>27</v>
      </c>
      <c r="G663" s="7">
        <v>21</v>
      </c>
      <c r="H663" s="7">
        <v>28</v>
      </c>
      <c r="I663" s="7">
        <v>11</v>
      </c>
      <c r="J663" s="7">
        <f t="shared" si="30"/>
        <v>87</v>
      </c>
      <c r="K663" s="11">
        <v>135421</v>
      </c>
      <c r="L663" s="58" t="s">
        <v>1124</v>
      </c>
      <c r="M663" s="8">
        <f t="shared" si="31"/>
        <v>64.244098035016719</v>
      </c>
      <c r="N663" s="7" t="str">
        <f t="shared" si="32"/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1108</v>
      </c>
      <c r="D664" s="45" t="s">
        <v>53</v>
      </c>
      <c r="E664" s="14" t="s">
        <v>671</v>
      </c>
      <c r="F664" s="7">
        <v>0</v>
      </c>
      <c r="G664" s="7">
        <v>1</v>
      </c>
      <c r="H664" s="7">
        <v>0</v>
      </c>
      <c r="I664" s="7">
        <v>1</v>
      </c>
      <c r="J664" s="7">
        <f t="shared" si="30"/>
        <v>2</v>
      </c>
      <c r="K664" s="11">
        <v>15525</v>
      </c>
      <c r="L664" s="58" t="s">
        <v>1121</v>
      </c>
      <c r="M664" s="8">
        <f t="shared" si="31"/>
        <v>12.882447665056359</v>
      </c>
      <c r="N664" s="7" t="str">
        <f t="shared" si="32"/>
        <v>Baixa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1111</v>
      </c>
      <c r="D665" s="45" t="s">
        <v>24</v>
      </c>
      <c r="E665" s="14" t="s">
        <v>672</v>
      </c>
      <c r="F665" s="7">
        <v>6</v>
      </c>
      <c r="G665" s="7">
        <v>6</v>
      </c>
      <c r="H665" s="7">
        <v>10</v>
      </c>
      <c r="I665" s="7">
        <v>7</v>
      </c>
      <c r="J665" s="7">
        <f t="shared" si="30"/>
        <v>29</v>
      </c>
      <c r="K665" s="11">
        <v>25989</v>
      </c>
      <c r="L665" s="58" t="s">
        <v>1122</v>
      </c>
      <c r="M665" s="8">
        <f t="shared" si="31"/>
        <v>111.58567086074878</v>
      </c>
      <c r="N665" s="7" t="str">
        <f t="shared" si="32"/>
        <v>Média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1118</v>
      </c>
      <c r="D666" s="45" t="s">
        <v>102</v>
      </c>
      <c r="E666" s="14" t="s">
        <v>673</v>
      </c>
      <c r="F666" s="7">
        <v>53</v>
      </c>
      <c r="G666" s="7">
        <v>40</v>
      </c>
      <c r="H666" s="7">
        <v>34</v>
      </c>
      <c r="I666" s="7">
        <v>15</v>
      </c>
      <c r="J666" s="7">
        <f t="shared" si="30"/>
        <v>142</v>
      </c>
      <c r="K666" s="11">
        <v>41349</v>
      </c>
      <c r="L666" s="58" t="s">
        <v>1122</v>
      </c>
      <c r="M666" s="8">
        <f t="shared" si="31"/>
        <v>343.41822051319258</v>
      </c>
      <c r="N666" s="7" t="str">
        <f t="shared" si="32"/>
        <v>Alta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1113</v>
      </c>
      <c r="D667" s="45" t="s">
        <v>30</v>
      </c>
      <c r="E667" s="14" t="s">
        <v>674</v>
      </c>
      <c r="F667" s="7">
        <v>0</v>
      </c>
      <c r="G667" s="7">
        <v>0</v>
      </c>
      <c r="H667" s="7">
        <v>2</v>
      </c>
      <c r="I667" s="7">
        <v>5</v>
      </c>
      <c r="J667" s="7">
        <f t="shared" si="30"/>
        <v>7</v>
      </c>
      <c r="K667" s="11">
        <v>7007</v>
      </c>
      <c r="L667" s="58" t="s">
        <v>1121</v>
      </c>
      <c r="M667" s="8">
        <f t="shared" si="31"/>
        <v>99.900099900099903</v>
      </c>
      <c r="N667" s="7" t="str">
        <f t="shared" si="32"/>
        <v>Baixa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1108</v>
      </c>
      <c r="D668" s="45" t="s">
        <v>90</v>
      </c>
      <c r="E668" s="14" t="s">
        <v>675</v>
      </c>
      <c r="F668" s="7">
        <v>2</v>
      </c>
      <c r="G668" s="7">
        <v>0</v>
      </c>
      <c r="H668" s="7">
        <v>0</v>
      </c>
      <c r="I668" s="7">
        <v>0</v>
      </c>
      <c r="J668" s="7">
        <f t="shared" si="30"/>
        <v>2</v>
      </c>
      <c r="K668" s="11">
        <v>30807</v>
      </c>
      <c r="L668" s="58" t="s">
        <v>1122</v>
      </c>
      <c r="M668" s="8">
        <f t="shared" si="31"/>
        <v>6.4920310319083327</v>
      </c>
      <c r="N668" s="7" t="str">
        <f t="shared" si="32"/>
        <v>Baixa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1110</v>
      </c>
      <c r="D669" s="45" t="s">
        <v>20</v>
      </c>
      <c r="E669" s="14" t="s">
        <v>676</v>
      </c>
      <c r="F669" s="7">
        <v>8</v>
      </c>
      <c r="G669" s="7">
        <v>4</v>
      </c>
      <c r="H669" s="7">
        <v>3</v>
      </c>
      <c r="I669" s="7">
        <v>1</v>
      </c>
      <c r="J669" s="7">
        <f t="shared" si="30"/>
        <v>16</v>
      </c>
      <c r="K669" s="11">
        <v>8113</v>
      </c>
      <c r="L669" s="58" t="s">
        <v>1121</v>
      </c>
      <c r="M669" s="8">
        <f t="shared" si="31"/>
        <v>197.21434734376928</v>
      </c>
      <c r="N669" s="7" t="str">
        <f t="shared" si="32"/>
        <v>Média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1115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7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1116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7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O671" s="78"/>
      <c r="P671" s="78"/>
      <c r="Q671" s="78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1116</v>
      </c>
      <c r="D672" s="45" t="s">
        <v>94</v>
      </c>
      <c r="E672" s="14" t="s">
        <v>679</v>
      </c>
      <c r="F672" s="7">
        <v>0</v>
      </c>
      <c r="G672" s="7">
        <v>6</v>
      </c>
      <c r="H672" s="7">
        <v>8</v>
      </c>
      <c r="I672" s="7">
        <v>3</v>
      </c>
      <c r="J672" s="7">
        <f t="shared" si="30"/>
        <v>17</v>
      </c>
      <c r="K672" s="11">
        <v>8541</v>
      </c>
      <c r="L672" s="58" t="s">
        <v>1121</v>
      </c>
      <c r="M672" s="8">
        <f t="shared" si="31"/>
        <v>199.03992506732234</v>
      </c>
      <c r="N672" s="7" t="str">
        <f t="shared" si="32"/>
        <v>Média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1118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7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1109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7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1110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7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1118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7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1113</v>
      </c>
      <c r="D677" s="45" t="s">
        <v>28</v>
      </c>
      <c r="E677" s="14" t="s">
        <v>684</v>
      </c>
      <c r="F677" s="7">
        <v>1</v>
      </c>
      <c r="G677" s="7">
        <v>0</v>
      </c>
      <c r="H677" s="7">
        <v>2</v>
      </c>
      <c r="I677" s="7">
        <v>2</v>
      </c>
      <c r="J677" s="7">
        <f t="shared" si="30"/>
        <v>5</v>
      </c>
      <c r="K677" s="11">
        <v>6345</v>
      </c>
      <c r="L677" s="58" t="s">
        <v>1121</v>
      </c>
      <c r="M677" s="8">
        <f t="shared" si="31"/>
        <v>78.802206461780941</v>
      </c>
      <c r="N677" s="7" t="str">
        <f t="shared" si="32"/>
        <v>Baixa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1111</v>
      </c>
      <c r="D678" s="45" t="s">
        <v>24</v>
      </c>
      <c r="E678" s="14" t="s">
        <v>685</v>
      </c>
      <c r="F678" s="7">
        <v>0</v>
      </c>
      <c r="G678" s="7">
        <v>2</v>
      </c>
      <c r="H678" s="7">
        <v>0</v>
      </c>
      <c r="I678" s="7">
        <v>0</v>
      </c>
      <c r="J678" s="7">
        <f t="shared" si="30"/>
        <v>2</v>
      </c>
      <c r="K678" s="11">
        <v>13743</v>
      </c>
      <c r="L678" s="58" t="s">
        <v>1121</v>
      </c>
      <c r="M678" s="8">
        <f t="shared" si="31"/>
        <v>14.552863275849523</v>
      </c>
      <c r="N678" s="7" t="str">
        <f t="shared" si="32"/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1108</v>
      </c>
      <c r="D679" s="45" t="s">
        <v>98</v>
      </c>
      <c r="E679" s="14" t="s">
        <v>686</v>
      </c>
      <c r="F679" s="7">
        <v>84</v>
      </c>
      <c r="G679" s="7">
        <v>90</v>
      </c>
      <c r="H679" s="7">
        <v>87</v>
      </c>
      <c r="I679" s="7">
        <v>71</v>
      </c>
      <c r="J679" s="7">
        <f t="shared" si="30"/>
        <v>332</v>
      </c>
      <c r="K679" s="11">
        <v>218147</v>
      </c>
      <c r="L679" s="58" t="s">
        <v>1124</v>
      </c>
      <c r="M679" s="8">
        <f t="shared" si="31"/>
        <v>152.19095380637827</v>
      </c>
      <c r="N679" s="7" t="str">
        <f t="shared" si="32"/>
        <v>Média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1109</v>
      </c>
      <c r="D680" s="45" t="s">
        <v>14</v>
      </c>
      <c r="E680" s="14" t="s">
        <v>687</v>
      </c>
      <c r="F680" s="7">
        <v>3</v>
      </c>
      <c r="G680" s="7">
        <v>3</v>
      </c>
      <c r="H680" s="7">
        <v>5</v>
      </c>
      <c r="I680" s="7">
        <v>0</v>
      </c>
      <c r="J680" s="7">
        <f t="shared" si="30"/>
        <v>11</v>
      </c>
      <c r="K680" s="11">
        <v>16111</v>
      </c>
      <c r="L680" s="58" t="s">
        <v>1121</v>
      </c>
      <c r="M680" s="8">
        <f t="shared" si="31"/>
        <v>68.276332940227164</v>
      </c>
      <c r="N680" s="7" t="str">
        <f t="shared" si="32"/>
        <v>Baixa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1108</v>
      </c>
      <c r="D681" s="45" t="s">
        <v>90</v>
      </c>
      <c r="E681" s="14" t="s">
        <v>688</v>
      </c>
      <c r="F681" s="7">
        <v>1</v>
      </c>
      <c r="G681" s="7">
        <v>4</v>
      </c>
      <c r="H681" s="7">
        <v>0</v>
      </c>
      <c r="I681" s="7">
        <v>0</v>
      </c>
      <c r="J681" s="7">
        <f t="shared" si="30"/>
        <v>5</v>
      </c>
      <c r="K681" s="11">
        <v>10836</v>
      </c>
      <c r="L681" s="58" t="s">
        <v>1121</v>
      </c>
      <c r="M681" s="8">
        <f t="shared" si="31"/>
        <v>46.142488002953115</v>
      </c>
      <c r="N681" s="7" t="str">
        <f t="shared" si="32"/>
        <v>Baixa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1113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7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1110</v>
      </c>
      <c r="D683" s="45" t="s">
        <v>22</v>
      </c>
      <c r="E683" s="14" t="s">
        <v>690</v>
      </c>
      <c r="F683" s="7">
        <v>0</v>
      </c>
      <c r="G683" s="7">
        <v>0</v>
      </c>
      <c r="H683" s="7">
        <v>0</v>
      </c>
      <c r="I683" s="7">
        <v>0</v>
      </c>
      <c r="J683" s="7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1114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0</v>
      </c>
      <c r="J684" s="7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1115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7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1110</v>
      </c>
      <c r="D686" s="45" t="s">
        <v>20</v>
      </c>
      <c r="E686" s="14" t="s">
        <v>693</v>
      </c>
      <c r="F686" s="7">
        <v>4</v>
      </c>
      <c r="G686" s="7">
        <v>0</v>
      </c>
      <c r="H686" s="7">
        <v>0</v>
      </c>
      <c r="I686" s="7">
        <v>1</v>
      </c>
      <c r="J686" s="7">
        <f t="shared" si="30"/>
        <v>5</v>
      </c>
      <c r="K686" s="11">
        <v>7155</v>
      </c>
      <c r="L686" s="58" t="s">
        <v>1121</v>
      </c>
      <c r="M686" s="8">
        <f t="shared" si="31"/>
        <v>69.88120195667365</v>
      </c>
      <c r="N686" s="7" t="str">
        <f t="shared" si="32"/>
        <v>Baixa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1116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7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1110</v>
      </c>
      <c r="D688" s="45" t="s">
        <v>22</v>
      </c>
      <c r="E688" s="14" t="s">
        <v>694</v>
      </c>
      <c r="F688" s="7">
        <v>1</v>
      </c>
      <c r="G688" s="7">
        <v>0</v>
      </c>
      <c r="H688" s="7">
        <v>0</v>
      </c>
      <c r="I688" s="7">
        <v>0</v>
      </c>
      <c r="J688" s="7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O688" s="78"/>
      <c r="P688" s="78"/>
      <c r="Q688" s="78"/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1114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7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1117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7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1107</v>
      </c>
      <c r="D691" s="45" t="s">
        <v>142</v>
      </c>
      <c r="E691" s="14" t="s">
        <v>697</v>
      </c>
      <c r="F691" s="7">
        <v>12</v>
      </c>
      <c r="G691" s="7">
        <v>4</v>
      </c>
      <c r="H691" s="7">
        <v>6</v>
      </c>
      <c r="I691" s="7">
        <v>0</v>
      </c>
      <c r="J691" s="7">
        <f t="shared" si="30"/>
        <v>22</v>
      </c>
      <c r="K691" s="11">
        <v>19608</v>
      </c>
      <c r="L691" s="58" t="s">
        <v>1121</v>
      </c>
      <c r="M691" s="8">
        <f t="shared" si="31"/>
        <v>112.19910240718075</v>
      </c>
      <c r="N691" s="7" t="str">
        <f t="shared" si="32"/>
        <v>Média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1114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2</v>
      </c>
      <c r="J692" s="7">
        <f t="shared" si="30"/>
        <v>2</v>
      </c>
      <c r="K692" s="11">
        <v>7128</v>
      </c>
      <c r="L692" s="58" t="s">
        <v>1121</v>
      </c>
      <c r="M692" s="8">
        <f t="shared" si="31"/>
        <v>28.058361391694728</v>
      </c>
      <c r="N692" s="7" t="str">
        <f t="shared" si="32"/>
        <v>Baixa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1115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7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1108</v>
      </c>
      <c r="D694" s="45" t="s">
        <v>11</v>
      </c>
      <c r="E694" s="14" t="s">
        <v>700</v>
      </c>
      <c r="F694" s="7">
        <v>4</v>
      </c>
      <c r="G694" s="7">
        <v>3</v>
      </c>
      <c r="H694" s="7">
        <v>6</v>
      </c>
      <c r="I694" s="7">
        <v>0</v>
      </c>
      <c r="J694" s="7">
        <f t="shared" si="30"/>
        <v>13</v>
      </c>
      <c r="K694" s="11">
        <v>7696</v>
      </c>
      <c r="L694" s="58" t="s">
        <v>1121</v>
      </c>
      <c r="M694" s="8">
        <f t="shared" si="31"/>
        <v>168.91891891891893</v>
      </c>
      <c r="N694" s="7" t="str">
        <f t="shared" si="32"/>
        <v>Média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1115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7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1116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7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1112</v>
      </c>
      <c r="D697" s="45" t="s">
        <v>26</v>
      </c>
      <c r="E697" s="14" t="s">
        <v>703</v>
      </c>
      <c r="F697" s="7">
        <v>5</v>
      </c>
      <c r="G697" s="7">
        <v>4</v>
      </c>
      <c r="H697" s="7">
        <v>3</v>
      </c>
      <c r="I697" s="7">
        <v>1</v>
      </c>
      <c r="J697" s="7">
        <f t="shared" si="30"/>
        <v>13</v>
      </c>
      <c r="K697" s="11">
        <v>4807</v>
      </c>
      <c r="L697" s="58" t="s">
        <v>1121</v>
      </c>
      <c r="M697" s="8">
        <f t="shared" si="31"/>
        <v>270.43894320782192</v>
      </c>
      <c r="N697" s="7" t="str">
        <f t="shared" si="32"/>
        <v>Média</v>
      </c>
      <c r="O697" s="78"/>
      <c r="P697" s="78"/>
      <c r="Q697" s="78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1109</v>
      </c>
      <c r="D698" s="45" t="s">
        <v>14</v>
      </c>
      <c r="E698" s="14" t="s">
        <v>704</v>
      </c>
      <c r="F698" s="7">
        <v>2</v>
      </c>
      <c r="G698" s="7">
        <v>2</v>
      </c>
      <c r="H698" s="7">
        <v>0</v>
      </c>
      <c r="I698" s="7">
        <v>0</v>
      </c>
      <c r="J698" s="7">
        <f t="shared" si="30"/>
        <v>4</v>
      </c>
      <c r="K698" s="11">
        <v>8681</v>
      </c>
      <c r="L698" s="58" t="s">
        <v>1121</v>
      </c>
      <c r="M698" s="8">
        <f t="shared" si="31"/>
        <v>46.077640824789768</v>
      </c>
      <c r="N698" s="7" t="str">
        <f t="shared" si="32"/>
        <v>Baixa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1110</v>
      </c>
      <c r="D699" s="45" t="s">
        <v>20</v>
      </c>
      <c r="E699" s="14" t="s">
        <v>705</v>
      </c>
      <c r="F699" s="7">
        <v>10</v>
      </c>
      <c r="G699" s="7">
        <v>8</v>
      </c>
      <c r="H699" s="7">
        <v>5</v>
      </c>
      <c r="I699" s="7">
        <v>2</v>
      </c>
      <c r="J699" s="7">
        <f t="shared" si="30"/>
        <v>25</v>
      </c>
      <c r="K699" s="11">
        <v>33934</v>
      </c>
      <c r="L699" s="58" t="s">
        <v>1122</v>
      </c>
      <c r="M699" s="8">
        <f t="shared" si="31"/>
        <v>73.672422938645596</v>
      </c>
      <c r="N699" s="7" t="str">
        <f t="shared" si="32"/>
        <v>Baixa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1108</v>
      </c>
      <c r="D700" s="45" t="s">
        <v>98</v>
      </c>
      <c r="E700" s="14" t="s">
        <v>706</v>
      </c>
      <c r="F700" s="7">
        <v>3</v>
      </c>
      <c r="G700" s="7">
        <v>1</v>
      </c>
      <c r="H700" s="7">
        <v>1</v>
      </c>
      <c r="I700" s="7">
        <v>0</v>
      </c>
      <c r="J700" s="7">
        <f t="shared" si="30"/>
        <v>5</v>
      </c>
      <c r="K700" s="11">
        <v>4274</v>
      </c>
      <c r="L700" s="58" t="s">
        <v>1121</v>
      </c>
      <c r="M700" s="8">
        <f t="shared" si="31"/>
        <v>116.98642957416941</v>
      </c>
      <c r="N700" s="7" t="str">
        <f t="shared" si="32"/>
        <v>Média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1116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7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1112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1</v>
      </c>
      <c r="I702" s="7">
        <v>0</v>
      </c>
      <c r="J702" s="7">
        <f t="shared" si="30"/>
        <v>1</v>
      </c>
      <c r="K702" s="11">
        <v>18434</v>
      </c>
      <c r="L702" s="58" t="s">
        <v>1121</v>
      </c>
      <c r="M702" s="8">
        <f t="shared" si="31"/>
        <v>5.424758598242378</v>
      </c>
      <c r="N702" s="7" t="str">
        <f t="shared" si="32"/>
        <v>Baixa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1115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7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1109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7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O704" s="78"/>
      <c r="P704" s="10"/>
      <c r="Q704" s="10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7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1113</v>
      </c>
      <c r="D706" s="45" t="s">
        <v>30</v>
      </c>
      <c r="E706" s="14" t="s">
        <v>712</v>
      </c>
      <c r="F706" s="7">
        <v>0</v>
      </c>
      <c r="G706" s="7">
        <v>1</v>
      </c>
      <c r="H706" s="7">
        <v>0</v>
      </c>
      <c r="I706" s="7">
        <v>0</v>
      </c>
      <c r="J706" s="7">
        <f t="shared" si="30"/>
        <v>1</v>
      </c>
      <c r="K706" s="11">
        <v>11677</v>
      </c>
      <c r="L706" s="58" t="s">
        <v>1121</v>
      </c>
      <c r="M706" s="8">
        <f t="shared" si="31"/>
        <v>8.5638434529416791</v>
      </c>
      <c r="N706" s="7" t="str">
        <f t="shared" si="32"/>
        <v>Baixa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1112</v>
      </c>
      <c r="D707" s="45" t="s">
        <v>26</v>
      </c>
      <c r="E707" s="14" t="s">
        <v>713</v>
      </c>
      <c r="F707" s="7">
        <v>42</v>
      </c>
      <c r="G707" s="7">
        <v>42</v>
      </c>
      <c r="H707" s="7">
        <v>23</v>
      </c>
      <c r="I707" s="7">
        <v>18</v>
      </c>
      <c r="J707" s="7">
        <f t="shared" si="30"/>
        <v>125</v>
      </c>
      <c r="K707" s="11">
        <v>28054</v>
      </c>
      <c r="L707" s="58" t="s">
        <v>1122</v>
      </c>
      <c r="M707" s="8">
        <f t="shared" si="31"/>
        <v>445.56925928566335</v>
      </c>
      <c r="N707" s="7" t="str">
        <f t="shared" si="32"/>
        <v>Alta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1118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7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1108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7">
        <f t="shared" ref="J709:J772" si="33">SUM(F709:I709)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si="32"/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1108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7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ref="N710:N773" si="35"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1115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7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1114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7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1116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7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1110</v>
      </c>
      <c r="D714" s="45" t="s">
        <v>20</v>
      </c>
      <c r="E714" s="14" t="s">
        <v>720</v>
      </c>
      <c r="F714" s="7">
        <v>1</v>
      </c>
      <c r="G714" s="7">
        <v>0</v>
      </c>
      <c r="H714" s="7">
        <v>0</v>
      </c>
      <c r="I714" s="7">
        <v>0</v>
      </c>
      <c r="J714" s="7">
        <f t="shared" si="33"/>
        <v>1</v>
      </c>
      <c r="K714" s="11">
        <v>5630</v>
      </c>
      <c r="L714" s="58" t="s">
        <v>1121</v>
      </c>
      <c r="M714" s="8">
        <f t="shared" si="34"/>
        <v>17.761989342806395</v>
      </c>
      <c r="N714" s="7" t="str">
        <f t="shared" si="35"/>
        <v>Baixa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1108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7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1110</v>
      </c>
      <c r="D716" s="45" t="s">
        <v>22</v>
      </c>
      <c r="E716" s="14" t="s">
        <v>722</v>
      </c>
      <c r="F716" s="7">
        <v>1</v>
      </c>
      <c r="G716" s="7">
        <v>0</v>
      </c>
      <c r="H716" s="7">
        <v>0</v>
      </c>
      <c r="I716" s="7">
        <v>0</v>
      </c>
      <c r="J716" s="7">
        <f t="shared" si="33"/>
        <v>1</v>
      </c>
      <c r="K716" s="11">
        <v>3377</v>
      </c>
      <c r="L716" s="58" t="s">
        <v>1121</v>
      </c>
      <c r="M716" s="8">
        <f t="shared" si="34"/>
        <v>29.612081729345572</v>
      </c>
      <c r="N716" s="7" t="str">
        <f t="shared" si="35"/>
        <v>Baixa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1118</v>
      </c>
      <c r="D717" s="45" t="s">
        <v>121</v>
      </c>
      <c r="E717" s="14" t="s">
        <v>723</v>
      </c>
      <c r="F717" s="7">
        <v>1</v>
      </c>
      <c r="G717" s="7">
        <v>0</v>
      </c>
      <c r="H717" s="7">
        <v>0</v>
      </c>
      <c r="I717" s="7">
        <v>1</v>
      </c>
      <c r="J717" s="7">
        <f t="shared" si="33"/>
        <v>2</v>
      </c>
      <c r="K717" s="11">
        <v>56163</v>
      </c>
      <c r="L717" s="58" t="s">
        <v>1122</v>
      </c>
      <c r="M717" s="8">
        <f t="shared" si="34"/>
        <v>3.5610633335113864</v>
      </c>
      <c r="N717" s="7" t="str">
        <f t="shared" si="35"/>
        <v>Baixa</v>
      </c>
      <c r="O717" s="78"/>
      <c r="P717" s="78"/>
      <c r="Q717" s="78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1112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7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1111</v>
      </c>
      <c r="D719" s="45" t="s">
        <v>24</v>
      </c>
      <c r="E719" s="14" t="s">
        <v>725</v>
      </c>
      <c r="F719" s="7">
        <v>0</v>
      </c>
      <c r="G719" s="7">
        <v>0</v>
      </c>
      <c r="H719" s="7">
        <v>0</v>
      </c>
      <c r="I719" s="7">
        <v>0</v>
      </c>
      <c r="J719" s="7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1115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7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1115</v>
      </c>
      <c r="D721" s="45" t="s">
        <v>62</v>
      </c>
      <c r="E721" s="14" t="s">
        <v>727</v>
      </c>
      <c r="F721" s="7">
        <v>1</v>
      </c>
      <c r="G721" s="7">
        <v>0</v>
      </c>
      <c r="H721" s="7">
        <v>1</v>
      </c>
      <c r="I721" s="7">
        <v>0</v>
      </c>
      <c r="J721" s="7">
        <f t="shared" si="33"/>
        <v>2</v>
      </c>
      <c r="K721" s="11">
        <v>12164</v>
      </c>
      <c r="L721" s="58" t="s">
        <v>1121</v>
      </c>
      <c r="M721" s="8">
        <f t="shared" si="34"/>
        <v>16.44195988161789</v>
      </c>
      <c r="N721" s="7" t="str">
        <f t="shared" si="35"/>
        <v>Baixa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1110</v>
      </c>
      <c r="D722" s="45" t="s">
        <v>22</v>
      </c>
      <c r="E722" s="14" t="s">
        <v>728</v>
      </c>
      <c r="F722" s="7">
        <v>13</v>
      </c>
      <c r="G722" s="7">
        <v>11</v>
      </c>
      <c r="H722" s="7">
        <v>10</v>
      </c>
      <c r="I722" s="7">
        <v>3</v>
      </c>
      <c r="J722" s="7">
        <f t="shared" si="33"/>
        <v>37</v>
      </c>
      <c r="K722" s="11">
        <v>4015</v>
      </c>
      <c r="L722" s="58" t="s">
        <v>1121</v>
      </c>
      <c r="M722" s="8">
        <f t="shared" si="34"/>
        <v>921.54420921544204</v>
      </c>
      <c r="N722" s="7" t="str">
        <f t="shared" si="35"/>
        <v>Muito Alta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1110</v>
      </c>
      <c r="D723" s="45" t="s">
        <v>22</v>
      </c>
      <c r="E723" s="14" t="s">
        <v>729</v>
      </c>
      <c r="F723" s="7">
        <v>0</v>
      </c>
      <c r="G723" s="7">
        <v>0</v>
      </c>
      <c r="H723" s="7">
        <v>0</v>
      </c>
      <c r="I723" s="7">
        <v>0</v>
      </c>
      <c r="J723" s="7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1117</v>
      </c>
      <c r="D724" s="45" t="s">
        <v>71</v>
      </c>
      <c r="E724" s="14" t="s">
        <v>730</v>
      </c>
      <c r="F724" s="7">
        <v>1</v>
      </c>
      <c r="G724" s="7">
        <v>0</v>
      </c>
      <c r="H724" s="7">
        <v>1</v>
      </c>
      <c r="I724" s="7">
        <v>1</v>
      </c>
      <c r="J724" s="7">
        <f t="shared" si="33"/>
        <v>3</v>
      </c>
      <c r="K724" s="11">
        <v>6923</v>
      </c>
      <c r="L724" s="58" t="s">
        <v>1121</v>
      </c>
      <c r="M724" s="8">
        <f t="shared" si="34"/>
        <v>43.333814820164669</v>
      </c>
      <c r="N724" s="7" t="str">
        <f t="shared" si="35"/>
        <v>Baixa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1112</v>
      </c>
      <c r="D725" s="45" t="s">
        <v>26</v>
      </c>
      <c r="E725" s="14" t="s">
        <v>731</v>
      </c>
      <c r="F725" s="7">
        <v>0</v>
      </c>
      <c r="G725" s="7">
        <v>2</v>
      </c>
      <c r="H725" s="7">
        <v>0</v>
      </c>
      <c r="I725" s="7">
        <v>0</v>
      </c>
      <c r="J725" s="7">
        <f t="shared" si="33"/>
        <v>2</v>
      </c>
      <c r="K725" s="11">
        <v>12218</v>
      </c>
      <c r="L725" s="58" t="s">
        <v>1121</v>
      </c>
      <c r="M725" s="8">
        <f t="shared" si="34"/>
        <v>16.369291209690619</v>
      </c>
      <c r="N725" s="7" t="str">
        <f t="shared" si="35"/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1108</v>
      </c>
      <c r="D726" s="45" t="s">
        <v>90</v>
      </c>
      <c r="E726" s="14" t="s">
        <v>732</v>
      </c>
      <c r="F726" s="7">
        <v>0</v>
      </c>
      <c r="G726" s="7">
        <v>2</v>
      </c>
      <c r="H726" s="7">
        <v>2</v>
      </c>
      <c r="I726" s="7">
        <v>2</v>
      </c>
      <c r="J726" s="7">
        <f t="shared" si="33"/>
        <v>6</v>
      </c>
      <c r="K726" s="11">
        <v>10818</v>
      </c>
      <c r="L726" s="58" t="s">
        <v>1121</v>
      </c>
      <c r="M726" s="8">
        <f t="shared" si="34"/>
        <v>55.463117027176935</v>
      </c>
      <c r="N726" s="7" t="str">
        <f t="shared" si="35"/>
        <v>Baixa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0</v>
      </c>
      <c r="H727" s="7">
        <v>0</v>
      </c>
      <c r="I727" s="7">
        <v>0</v>
      </c>
      <c r="J727" s="7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1114</v>
      </c>
      <c r="D728" s="45" t="s">
        <v>33</v>
      </c>
      <c r="E728" s="14" t="s">
        <v>734</v>
      </c>
      <c r="F728" s="7">
        <v>2</v>
      </c>
      <c r="G728" s="7">
        <v>5</v>
      </c>
      <c r="H728" s="7">
        <v>9</v>
      </c>
      <c r="I728" s="7">
        <v>4</v>
      </c>
      <c r="J728" s="7">
        <f t="shared" si="33"/>
        <v>20</v>
      </c>
      <c r="K728" s="11">
        <v>25332</v>
      </c>
      <c r="L728" s="58" t="s">
        <v>1122</v>
      </c>
      <c r="M728" s="8">
        <f t="shared" si="34"/>
        <v>78.951523764408662</v>
      </c>
      <c r="N728" s="7" t="str">
        <f t="shared" si="35"/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1117</v>
      </c>
      <c r="D729" s="45" t="s">
        <v>71</v>
      </c>
      <c r="E729" s="14" t="s">
        <v>735</v>
      </c>
      <c r="F729" s="7">
        <v>3</v>
      </c>
      <c r="G729" s="7">
        <v>3</v>
      </c>
      <c r="H729" s="7">
        <v>1</v>
      </c>
      <c r="I729" s="7">
        <v>1</v>
      </c>
      <c r="J729" s="7">
        <f t="shared" si="33"/>
        <v>8</v>
      </c>
      <c r="K729" s="11">
        <v>35145</v>
      </c>
      <c r="L729" s="58" t="s">
        <v>1122</v>
      </c>
      <c r="M729" s="8">
        <f t="shared" si="34"/>
        <v>22.762839664248116</v>
      </c>
      <c r="N729" s="7" t="str">
        <f t="shared" si="35"/>
        <v>Baixa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1114</v>
      </c>
      <c r="D730" s="45" t="s">
        <v>45</v>
      </c>
      <c r="E730" s="14" t="s">
        <v>736</v>
      </c>
      <c r="F730" s="7">
        <v>2</v>
      </c>
      <c r="G730" s="7">
        <v>3</v>
      </c>
      <c r="H730" s="7">
        <v>0</v>
      </c>
      <c r="I730" s="7">
        <v>0</v>
      </c>
      <c r="J730" s="7">
        <f t="shared" si="33"/>
        <v>5</v>
      </c>
      <c r="K730" s="11">
        <v>7407</v>
      </c>
      <c r="L730" s="58" t="s">
        <v>1121</v>
      </c>
      <c r="M730" s="8">
        <f t="shared" si="34"/>
        <v>67.503712704198733</v>
      </c>
      <c r="N730" s="7" t="str">
        <f t="shared" si="35"/>
        <v>Baixa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1118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0</v>
      </c>
      <c r="J731" s="7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1114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7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1118</v>
      </c>
      <c r="D733" s="45" t="s">
        <v>121</v>
      </c>
      <c r="E733" s="14" t="s">
        <v>739</v>
      </c>
      <c r="F733" s="7">
        <v>1</v>
      </c>
      <c r="G733" s="7">
        <v>2</v>
      </c>
      <c r="H733" s="7">
        <v>0</v>
      </c>
      <c r="I733" s="7">
        <v>0</v>
      </c>
      <c r="J733" s="7">
        <f t="shared" si="33"/>
        <v>3</v>
      </c>
      <c r="K733" s="11">
        <v>25235</v>
      </c>
      <c r="L733" s="58" t="s">
        <v>1122</v>
      </c>
      <c r="M733" s="8">
        <f t="shared" si="34"/>
        <v>11.88825044580939</v>
      </c>
      <c r="N733" s="7" t="str">
        <f t="shared" si="35"/>
        <v>Baixa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1118</v>
      </c>
      <c r="D734" s="45" t="s">
        <v>121</v>
      </c>
      <c r="E734" s="14" t="s">
        <v>740</v>
      </c>
      <c r="F734" s="7">
        <v>0</v>
      </c>
      <c r="G734" s="7">
        <v>0</v>
      </c>
      <c r="H734" s="7">
        <v>0</v>
      </c>
      <c r="I734" s="7">
        <v>0</v>
      </c>
      <c r="J734" s="7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1116</v>
      </c>
      <c r="D735" s="45" t="s">
        <v>94</v>
      </c>
      <c r="E735" s="14" t="s">
        <v>741</v>
      </c>
      <c r="F735" s="7">
        <v>6</v>
      </c>
      <c r="G735" s="7">
        <v>1</v>
      </c>
      <c r="H735" s="7">
        <v>2</v>
      </c>
      <c r="I735" s="7">
        <v>9</v>
      </c>
      <c r="J735" s="7">
        <f t="shared" si="33"/>
        <v>18</v>
      </c>
      <c r="K735" s="11">
        <v>89653</v>
      </c>
      <c r="L735" s="58" t="s">
        <v>1123</v>
      </c>
      <c r="M735" s="8">
        <f t="shared" si="34"/>
        <v>20.07740956800107</v>
      </c>
      <c r="N735" s="7" t="str">
        <f t="shared" si="35"/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1109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7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1110</v>
      </c>
      <c r="D737" s="45" t="s">
        <v>22</v>
      </c>
      <c r="E737" s="14" t="s">
        <v>743</v>
      </c>
      <c r="F737" s="7">
        <v>8</v>
      </c>
      <c r="G737" s="7">
        <v>1</v>
      </c>
      <c r="H737" s="7">
        <v>2</v>
      </c>
      <c r="I737" s="7">
        <v>4</v>
      </c>
      <c r="J737" s="7">
        <f t="shared" si="33"/>
        <v>15</v>
      </c>
      <c r="K737" s="11">
        <v>5798</v>
      </c>
      <c r="L737" s="58" t="s">
        <v>1121</v>
      </c>
      <c r="M737" s="8">
        <f t="shared" si="34"/>
        <v>258.70989996550537</v>
      </c>
      <c r="N737" s="7" t="str">
        <f t="shared" si="35"/>
        <v>Média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1110</v>
      </c>
      <c r="D738" s="45" t="s">
        <v>20</v>
      </c>
      <c r="E738" s="14" t="s">
        <v>744</v>
      </c>
      <c r="F738" s="7">
        <v>1</v>
      </c>
      <c r="G738" s="7">
        <v>0</v>
      </c>
      <c r="H738" s="7">
        <v>1</v>
      </c>
      <c r="I738" s="7">
        <v>0</v>
      </c>
      <c r="J738" s="7">
        <f t="shared" si="33"/>
        <v>2</v>
      </c>
      <c r="K738" s="11">
        <v>7553</v>
      </c>
      <c r="L738" s="58" t="s">
        <v>1121</v>
      </c>
      <c r="M738" s="8">
        <f t="shared" si="34"/>
        <v>26.479544551833708</v>
      </c>
      <c r="N738" s="7" t="str">
        <f t="shared" si="35"/>
        <v>Baixa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1118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1</v>
      </c>
      <c r="I739" s="7">
        <v>0</v>
      </c>
      <c r="J739" s="7">
        <f t="shared" si="33"/>
        <v>1</v>
      </c>
      <c r="K739" s="11">
        <v>4389</v>
      </c>
      <c r="L739" s="58" t="s">
        <v>1121</v>
      </c>
      <c r="M739" s="8">
        <f t="shared" si="34"/>
        <v>22.784233310549098</v>
      </c>
      <c r="N739" s="7" t="str">
        <f t="shared" si="35"/>
        <v>Baixa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1118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7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1110</v>
      </c>
      <c r="D741" s="45" t="s">
        <v>22</v>
      </c>
      <c r="E741" s="14" t="s">
        <v>747</v>
      </c>
      <c r="F741" s="7">
        <v>0</v>
      </c>
      <c r="G741" s="7">
        <v>0</v>
      </c>
      <c r="H741" s="7">
        <v>0</v>
      </c>
      <c r="I741" s="7">
        <v>0</v>
      </c>
      <c r="J741" s="7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1115</v>
      </c>
      <c r="D742" s="45" t="s">
        <v>57</v>
      </c>
      <c r="E742" s="14" t="s">
        <v>748</v>
      </c>
      <c r="F742" s="7">
        <v>4</v>
      </c>
      <c r="G742" s="7">
        <v>1</v>
      </c>
      <c r="H742" s="7">
        <v>1</v>
      </c>
      <c r="I742" s="7">
        <v>0</v>
      </c>
      <c r="J742" s="7">
        <f t="shared" si="33"/>
        <v>6</v>
      </c>
      <c r="K742" s="11">
        <v>26272</v>
      </c>
      <c r="L742" s="58" t="s">
        <v>1122</v>
      </c>
      <c r="M742" s="8">
        <f t="shared" si="34"/>
        <v>22.838002436053593</v>
      </c>
      <c r="N742" s="7" t="str">
        <f t="shared" si="35"/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1108</v>
      </c>
      <c r="D743" s="45" t="s">
        <v>98</v>
      </c>
      <c r="E743" s="14" t="s">
        <v>749</v>
      </c>
      <c r="F743" s="7">
        <v>2</v>
      </c>
      <c r="G743" s="7">
        <v>1</v>
      </c>
      <c r="H743" s="7">
        <v>2</v>
      </c>
      <c r="I743" s="7">
        <v>2</v>
      </c>
      <c r="J743" s="7">
        <f t="shared" si="33"/>
        <v>7</v>
      </c>
      <c r="K743" s="11">
        <v>30989</v>
      </c>
      <c r="L743" s="58" t="s">
        <v>1122</v>
      </c>
      <c r="M743" s="8">
        <f t="shared" si="34"/>
        <v>22.588660492432798</v>
      </c>
      <c r="N743" s="7" t="str">
        <f t="shared" si="35"/>
        <v>Baixa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1114</v>
      </c>
      <c r="D744" s="45" t="s">
        <v>45</v>
      </c>
      <c r="E744" s="14" t="s">
        <v>750</v>
      </c>
      <c r="F744" s="7">
        <v>0</v>
      </c>
      <c r="G744" s="7">
        <v>1</v>
      </c>
      <c r="H744" s="7">
        <v>0</v>
      </c>
      <c r="I744" s="7">
        <v>0</v>
      </c>
      <c r="J744" s="7">
        <f t="shared" si="33"/>
        <v>1</v>
      </c>
      <c r="K744" s="11">
        <v>7371</v>
      </c>
      <c r="L744" s="58" t="s">
        <v>1121</v>
      </c>
      <c r="M744" s="8">
        <f t="shared" si="34"/>
        <v>13.566680233346901</v>
      </c>
      <c r="N744" s="7" t="str">
        <f t="shared" si="35"/>
        <v>Baixa</v>
      </c>
      <c r="O744" s="78"/>
      <c r="P744" s="78"/>
      <c r="Q744" s="78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1108</v>
      </c>
      <c r="D745" s="45" t="s">
        <v>98</v>
      </c>
      <c r="E745" s="14" t="s">
        <v>751</v>
      </c>
      <c r="F745" s="7">
        <v>8</v>
      </c>
      <c r="G745" s="7">
        <v>9</v>
      </c>
      <c r="H745" s="7">
        <v>7</v>
      </c>
      <c r="I745" s="7">
        <v>2</v>
      </c>
      <c r="J745" s="7">
        <f t="shared" si="33"/>
        <v>26</v>
      </c>
      <c r="K745" s="11">
        <v>23385</v>
      </c>
      <c r="L745" s="58" t="s">
        <v>1121</v>
      </c>
      <c r="M745" s="8">
        <f t="shared" si="34"/>
        <v>111.18238186871925</v>
      </c>
      <c r="N745" s="7" t="str">
        <f t="shared" si="35"/>
        <v>Média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1110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7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1112</v>
      </c>
      <c r="D747" s="45" t="s">
        <v>26</v>
      </c>
      <c r="E747" s="14" t="s">
        <v>753</v>
      </c>
      <c r="F747" s="7">
        <v>0</v>
      </c>
      <c r="G747" s="7">
        <v>0</v>
      </c>
      <c r="H747" s="7">
        <v>0</v>
      </c>
      <c r="I747" s="7">
        <v>0</v>
      </c>
      <c r="J747" s="7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1114</v>
      </c>
      <c r="D748" s="45" t="s">
        <v>36</v>
      </c>
      <c r="E748" s="14" t="s">
        <v>754</v>
      </c>
      <c r="F748" s="7">
        <v>0</v>
      </c>
      <c r="G748" s="7">
        <v>0</v>
      </c>
      <c r="H748" s="7">
        <v>2</v>
      </c>
      <c r="I748" s="7">
        <v>0</v>
      </c>
      <c r="J748" s="7">
        <f t="shared" si="33"/>
        <v>2</v>
      </c>
      <c r="K748" s="11">
        <v>4183</v>
      </c>
      <c r="L748" s="58" t="s">
        <v>1121</v>
      </c>
      <c r="M748" s="8">
        <f t="shared" si="34"/>
        <v>47.812574707147981</v>
      </c>
      <c r="N748" s="7" t="str">
        <f t="shared" si="35"/>
        <v>Baixa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1113</v>
      </c>
      <c r="D749" s="45" t="s">
        <v>28</v>
      </c>
      <c r="E749" s="14" t="s">
        <v>755</v>
      </c>
      <c r="F749" s="7">
        <v>2</v>
      </c>
      <c r="G749" s="7">
        <v>1</v>
      </c>
      <c r="H749" s="7">
        <v>5</v>
      </c>
      <c r="I749" s="7">
        <v>2</v>
      </c>
      <c r="J749" s="7">
        <f t="shared" si="33"/>
        <v>10</v>
      </c>
      <c r="K749" s="11">
        <v>3865</v>
      </c>
      <c r="L749" s="58" t="s">
        <v>1121</v>
      </c>
      <c r="M749" s="8">
        <f t="shared" si="34"/>
        <v>258.73221216041401</v>
      </c>
      <c r="N749" s="7" t="str">
        <f t="shared" si="35"/>
        <v>Média</v>
      </c>
      <c r="O749" s="78"/>
      <c r="P749" s="78"/>
      <c r="Q749" s="78"/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1109</v>
      </c>
      <c r="D750" s="45" t="s">
        <v>17</v>
      </c>
      <c r="E750" s="14" t="s">
        <v>756</v>
      </c>
      <c r="F750" s="7">
        <v>2</v>
      </c>
      <c r="G750" s="7">
        <v>1</v>
      </c>
      <c r="H750" s="7">
        <v>0</v>
      </c>
      <c r="I750" s="7">
        <v>0</v>
      </c>
      <c r="J750" s="7">
        <f t="shared" si="33"/>
        <v>3</v>
      </c>
      <c r="K750" s="11">
        <v>5454</v>
      </c>
      <c r="L750" s="58" t="s">
        <v>1121</v>
      </c>
      <c r="M750" s="8">
        <f t="shared" si="34"/>
        <v>55.005500550055004</v>
      </c>
      <c r="N750" s="7" t="str">
        <f t="shared" si="35"/>
        <v>Baixa</v>
      </c>
      <c r="O750" s="10"/>
      <c r="P750" s="10"/>
      <c r="Q750" s="10"/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1110</v>
      </c>
      <c r="D751" s="45" t="s">
        <v>22</v>
      </c>
      <c r="E751" s="14" t="s">
        <v>757</v>
      </c>
      <c r="F751" s="7">
        <v>1</v>
      </c>
      <c r="G751" s="7">
        <v>2</v>
      </c>
      <c r="H751" s="7">
        <v>0</v>
      </c>
      <c r="I751" s="7">
        <v>0</v>
      </c>
      <c r="J751" s="7">
        <f t="shared" si="33"/>
        <v>3</v>
      </c>
      <c r="K751" s="11">
        <v>6477</v>
      </c>
      <c r="L751" s="58" t="s">
        <v>1121</v>
      </c>
      <c r="M751" s="8">
        <f t="shared" si="34"/>
        <v>46.317739694302915</v>
      </c>
      <c r="N751" s="7" t="str">
        <f t="shared" si="35"/>
        <v>Baixa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1109</v>
      </c>
      <c r="D752" s="45" t="s">
        <v>14</v>
      </c>
      <c r="E752" s="14" t="s">
        <v>758</v>
      </c>
      <c r="F752" s="7">
        <v>1</v>
      </c>
      <c r="G752" s="7">
        <v>2</v>
      </c>
      <c r="H752" s="7">
        <v>1</v>
      </c>
      <c r="I752" s="7">
        <v>0</v>
      </c>
      <c r="J752" s="7">
        <f t="shared" si="33"/>
        <v>4</v>
      </c>
      <c r="K752" s="11">
        <v>2775</v>
      </c>
      <c r="L752" s="58" t="s">
        <v>1121</v>
      </c>
      <c r="M752" s="8">
        <f t="shared" si="34"/>
        <v>144.14414414414415</v>
      </c>
      <c r="N752" s="7" t="str">
        <f t="shared" si="35"/>
        <v>Média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1114</v>
      </c>
      <c r="D753" s="45" t="s">
        <v>33</v>
      </c>
      <c r="E753" s="14" t="s">
        <v>759</v>
      </c>
      <c r="F753" s="7">
        <v>12</v>
      </c>
      <c r="G753" s="7">
        <v>12</v>
      </c>
      <c r="H753" s="7">
        <v>13</v>
      </c>
      <c r="I753" s="7">
        <v>7</v>
      </c>
      <c r="J753" s="7">
        <f t="shared" si="33"/>
        <v>44</v>
      </c>
      <c r="K753" s="11">
        <v>45488</v>
      </c>
      <c r="L753" s="58" t="s">
        <v>1122</v>
      </c>
      <c r="M753" s="8">
        <f t="shared" si="34"/>
        <v>96.728807597608167</v>
      </c>
      <c r="N753" s="7" t="str">
        <f t="shared" si="35"/>
        <v>Baixa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1109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7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1114</v>
      </c>
      <c r="D755" s="45" t="s">
        <v>40</v>
      </c>
      <c r="E755" s="14" t="s">
        <v>761</v>
      </c>
      <c r="F755" s="7">
        <v>1</v>
      </c>
      <c r="G755" s="7">
        <v>1</v>
      </c>
      <c r="H755" s="7">
        <v>0</v>
      </c>
      <c r="I755" s="7">
        <v>0</v>
      </c>
      <c r="J755" s="7">
        <f t="shared" si="33"/>
        <v>2</v>
      </c>
      <c r="K755" s="11">
        <v>4709</v>
      </c>
      <c r="L755" s="58" t="s">
        <v>1121</v>
      </c>
      <c r="M755" s="8">
        <f t="shared" si="34"/>
        <v>42.471862391165857</v>
      </c>
      <c r="N755" s="7" t="str">
        <f t="shared" si="35"/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1110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7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1109</v>
      </c>
      <c r="D757" s="45" t="s">
        <v>17</v>
      </c>
      <c r="E757" s="14" t="s">
        <v>763</v>
      </c>
      <c r="F757" s="7">
        <v>1</v>
      </c>
      <c r="G757" s="7">
        <v>1</v>
      </c>
      <c r="H757" s="7">
        <v>0</v>
      </c>
      <c r="I757" s="7">
        <v>0</v>
      </c>
      <c r="J757" s="7">
        <f t="shared" si="33"/>
        <v>2</v>
      </c>
      <c r="K757" s="11">
        <v>7858</v>
      </c>
      <c r="L757" s="58" t="s">
        <v>1121</v>
      </c>
      <c r="M757" s="8">
        <f t="shared" si="34"/>
        <v>25.451768897938408</v>
      </c>
      <c r="N757" s="7" t="str">
        <f t="shared" si="35"/>
        <v>Baixa</v>
      </c>
      <c r="O757" s="10"/>
      <c r="P757" s="10"/>
      <c r="Q757" s="10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1118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7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O758" s="78"/>
      <c r="P758" s="78"/>
      <c r="Q758" s="78"/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1114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7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1114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7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1115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7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O761" s="78"/>
      <c r="P761" s="78"/>
      <c r="Q761" s="78"/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1110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7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1110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7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1112</v>
      </c>
      <c r="D764" s="45" t="s">
        <v>26</v>
      </c>
      <c r="E764" s="14" t="s">
        <v>770</v>
      </c>
      <c r="F764" s="7">
        <v>8</v>
      </c>
      <c r="G764" s="7">
        <v>11</v>
      </c>
      <c r="H764" s="7">
        <v>7</v>
      </c>
      <c r="I764" s="7">
        <v>0</v>
      </c>
      <c r="J764" s="7">
        <f t="shared" si="33"/>
        <v>26</v>
      </c>
      <c r="K764" s="11">
        <v>6684</v>
      </c>
      <c r="L764" s="58" t="s">
        <v>1121</v>
      </c>
      <c r="M764" s="8">
        <f t="shared" si="34"/>
        <v>388.98862956313582</v>
      </c>
      <c r="N764" s="7" t="str">
        <f t="shared" si="35"/>
        <v>Alta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1114</v>
      </c>
      <c r="D765" s="45" t="s">
        <v>45</v>
      </c>
      <c r="E765" s="14" t="s">
        <v>771</v>
      </c>
      <c r="F765" s="7">
        <v>13</v>
      </c>
      <c r="G765" s="7">
        <v>14</v>
      </c>
      <c r="H765" s="7">
        <v>11</v>
      </c>
      <c r="I765" s="7">
        <v>22</v>
      </c>
      <c r="J765" s="7">
        <f t="shared" si="33"/>
        <v>60</v>
      </c>
      <c r="K765" s="11">
        <v>70450</v>
      </c>
      <c r="L765" s="58" t="s">
        <v>1123</v>
      </c>
      <c r="M765" s="8">
        <f t="shared" si="34"/>
        <v>85.166784953867989</v>
      </c>
      <c r="N765" s="7" t="str">
        <f t="shared" si="35"/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1108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7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1114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7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1116</v>
      </c>
      <c r="D768" s="45" t="s">
        <v>94</v>
      </c>
      <c r="E768" s="14" t="s">
        <v>774</v>
      </c>
      <c r="F768" s="7">
        <v>0</v>
      </c>
      <c r="G768" s="7">
        <v>2</v>
      </c>
      <c r="H768" s="7">
        <v>0</v>
      </c>
      <c r="I768" s="7">
        <v>0</v>
      </c>
      <c r="J768" s="7">
        <f t="shared" si="33"/>
        <v>2</v>
      </c>
      <c r="K768" s="11">
        <v>10922</v>
      </c>
      <c r="L768" s="58" t="s">
        <v>1121</v>
      </c>
      <c r="M768" s="8">
        <f t="shared" si="34"/>
        <v>18.311664530305805</v>
      </c>
      <c r="N768" s="7" t="str">
        <f t="shared" si="35"/>
        <v>Baixa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1114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1</v>
      </c>
      <c r="I769" s="7">
        <v>0</v>
      </c>
      <c r="J769" s="7">
        <f t="shared" si="33"/>
        <v>1</v>
      </c>
      <c r="K769" s="11">
        <v>7042</v>
      </c>
      <c r="L769" s="58" t="s">
        <v>1121</v>
      </c>
      <c r="M769" s="8">
        <f t="shared" si="34"/>
        <v>14.200511218403863</v>
      </c>
      <c r="N769" s="7" t="str">
        <f t="shared" si="35"/>
        <v>Baixa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1114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7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O770" s="78"/>
      <c r="P770" s="78"/>
      <c r="Q770" s="78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1116</v>
      </c>
      <c r="D771" s="45" t="s">
        <v>94</v>
      </c>
      <c r="E771" s="14" t="s">
        <v>776</v>
      </c>
      <c r="F771" s="7">
        <v>1</v>
      </c>
      <c r="G771" s="7">
        <v>0</v>
      </c>
      <c r="H771" s="7">
        <v>0</v>
      </c>
      <c r="I771" s="7">
        <v>0</v>
      </c>
      <c r="J771" s="7">
        <f t="shared" si="33"/>
        <v>1</v>
      </c>
      <c r="K771" s="11">
        <v>7687</v>
      </c>
      <c r="L771" s="58" t="s">
        <v>1121</v>
      </c>
      <c r="M771" s="8">
        <f t="shared" si="34"/>
        <v>13.008976193573565</v>
      </c>
      <c r="N771" s="7" t="str">
        <f t="shared" si="35"/>
        <v>Baixa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1114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7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1110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7">
        <f t="shared" ref="J773:J836" si="36">SUM(F773:I773)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si="35"/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1108</v>
      </c>
      <c r="D774" s="45" t="s">
        <v>98</v>
      </c>
      <c r="E774" s="14" t="s">
        <v>779</v>
      </c>
      <c r="F774" s="7">
        <v>5</v>
      </c>
      <c r="G774" s="7">
        <v>8</v>
      </c>
      <c r="H774" s="7">
        <v>5</v>
      </c>
      <c r="I774" s="7">
        <v>9</v>
      </c>
      <c r="J774" s="7">
        <f t="shared" si="36"/>
        <v>27</v>
      </c>
      <c r="K774" s="11">
        <v>32069</v>
      </c>
      <c r="L774" s="58" t="s">
        <v>1122</v>
      </c>
      <c r="M774" s="8">
        <f t="shared" si="37"/>
        <v>84.193457856496934</v>
      </c>
      <c r="N774" s="7" t="str">
        <f t="shared" ref="N774:N837" si="38">IF(M774=0,"Silencioso",IF(AND(M774&gt;0,M774&lt;100),"Baixa",IF(AND(M774&gt;=100,M774&lt;300),"Média",IF(AND(M774&gt;=300,M774&lt;500),"Alta",IF(M774&gt;=500,"Muito Alta","Avaliar")))))</f>
        <v>Baixa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1109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7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1114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7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1115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0</v>
      </c>
      <c r="I777" s="7">
        <v>0</v>
      </c>
      <c r="J777" s="7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1115</v>
      </c>
      <c r="D778" s="45" t="s">
        <v>62</v>
      </c>
      <c r="E778" s="14" t="s">
        <v>783</v>
      </c>
      <c r="F778" s="7">
        <v>3</v>
      </c>
      <c r="G778" s="7">
        <v>1</v>
      </c>
      <c r="H778" s="7">
        <v>0</v>
      </c>
      <c r="I778" s="7">
        <v>0</v>
      </c>
      <c r="J778" s="7">
        <f t="shared" si="36"/>
        <v>4</v>
      </c>
      <c r="K778" s="11">
        <v>7764</v>
      </c>
      <c r="L778" s="58" t="s">
        <v>1121</v>
      </c>
      <c r="M778" s="8">
        <f t="shared" si="37"/>
        <v>51.519835136527568</v>
      </c>
      <c r="N778" s="7" t="str">
        <f t="shared" si="38"/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1114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7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7</v>
      </c>
      <c r="G780" s="7">
        <v>6</v>
      </c>
      <c r="H780" s="7">
        <v>3</v>
      </c>
      <c r="I780" s="7">
        <v>2</v>
      </c>
      <c r="J780" s="7">
        <f t="shared" si="36"/>
        <v>18</v>
      </c>
      <c r="K780" s="11">
        <v>4209</v>
      </c>
      <c r="L780" s="58" t="s">
        <v>1121</v>
      </c>
      <c r="M780" s="8">
        <f t="shared" si="37"/>
        <v>427.65502494654316</v>
      </c>
      <c r="N780" s="7" t="str">
        <f t="shared" si="38"/>
        <v>Alta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1116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7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1108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7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1116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7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1109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7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1114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7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1108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7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1112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7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O787" s="78"/>
      <c r="P787" s="78"/>
      <c r="Q787" s="78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1117</v>
      </c>
      <c r="D788" s="45" t="s">
        <v>71</v>
      </c>
      <c r="E788" s="14" t="s">
        <v>793</v>
      </c>
      <c r="F788" s="7">
        <v>1</v>
      </c>
      <c r="G788" s="7">
        <v>2</v>
      </c>
      <c r="H788" s="7">
        <v>0</v>
      </c>
      <c r="I788" s="7">
        <v>0</v>
      </c>
      <c r="J788" s="7">
        <f t="shared" si="36"/>
        <v>3</v>
      </c>
      <c r="K788" s="11">
        <v>11493</v>
      </c>
      <c r="L788" s="58" t="s">
        <v>1121</v>
      </c>
      <c r="M788" s="8">
        <f t="shared" si="37"/>
        <v>26.102845210127906</v>
      </c>
      <c r="N788" s="7" t="str">
        <f t="shared" si="38"/>
        <v>Baixa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1113</v>
      </c>
      <c r="D789" s="45" t="s">
        <v>28</v>
      </c>
      <c r="E789" s="14" t="s">
        <v>794</v>
      </c>
      <c r="F789" s="7">
        <v>5</v>
      </c>
      <c r="G789" s="7">
        <v>2</v>
      </c>
      <c r="H789" s="7">
        <v>5</v>
      </c>
      <c r="I789" s="7">
        <v>2</v>
      </c>
      <c r="J789" s="7">
        <f t="shared" si="36"/>
        <v>14</v>
      </c>
      <c r="K789" s="11">
        <v>8685</v>
      </c>
      <c r="L789" s="58" t="s">
        <v>1121</v>
      </c>
      <c r="M789" s="8">
        <f t="shared" si="37"/>
        <v>161.19746689694875</v>
      </c>
      <c r="N789" s="7" t="str">
        <f t="shared" si="38"/>
        <v>Média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1114</v>
      </c>
      <c r="D790" s="45" t="s">
        <v>40</v>
      </c>
      <c r="E790" s="14" t="s">
        <v>795</v>
      </c>
      <c r="F790" s="7">
        <v>0</v>
      </c>
      <c r="G790" s="7">
        <v>1</v>
      </c>
      <c r="H790" s="7">
        <v>2</v>
      </c>
      <c r="I790" s="7">
        <v>0</v>
      </c>
      <c r="J790" s="7">
        <f t="shared" si="36"/>
        <v>3</v>
      </c>
      <c r="K790" s="11">
        <v>7670</v>
      </c>
      <c r="L790" s="58" t="s">
        <v>1121</v>
      </c>
      <c r="M790" s="8">
        <f t="shared" si="37"/>
        <v>39.113428943937414</v>
      </c>
      <c r="N790" s="7" t="str">
        <f t="shared" si="38"/>
        <v>Baixa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1118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7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1114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7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3</v>
      </c>
      <c r="G793" s="7">
        <v>5</v>
      </c>
      <c r="H793" s="7">
        <v>1</v>
      </c>
      <c r="I793" s="7">
        <v>2</v>
      </c>
      <c r="J793" s="7">
        <f t="shared" si="36"/>
        <v>11</v>
      </c>
      <c r="K793" s="11">
        <v>20993</v>
      </c>
      <c r="L793" s="58" t="s">
        <v>1121</v>
      </c>
      <c r="M793" s="8">
        <f t="shared" si="37"/>
        <v>52.398418520459202</v>
      </c>
      <c r="N793" s="7" t="str">
        <f t="shared" si="38"/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1108</v>
      </c>
      <c r="D794" s="45" t="s">
        <v>11</v>
      </c>
      <c r="E794" s="14" t="s">
        <v>11</v>
      </c>
      <c r="F794" s="7">
        <v>102</v>
      </c>
      <c r="G794" s="7">
        <v>70</v>
      </c>
      <c r="H794" s="7">
        <v>46</v>
      </c>
      <c r="I794" s="7">
        <v>28</v>
      </c>
      <c r="J794" s="7">
        <f t="shared" si="36"/>
        <v>246</v>
      </c>
      <c r="K794" s="11">
        <v>237286</v>
      </c>
      <c r="L794" s="58" t="s">
        <v>1124</v>
      </c>
      <c r="M794" s="8">
        <f t="shared" si="37"/>
        <v>103.67236162268317</v>
      </c>
      <c r="N794" s="7" t="str">
        <f t="shared" si="38"/>
        <v>Média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1113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2</v>
      </c>
      <c r="I795" s="7">
        <v>2</v>
      </c>
      <c r="J795" s="7">
        <f t="shared" si="36"/>
        <v>4</v>
      </c>
      <c r="K795" s="11">
        <v>12134</v>
      </c>
      <c r="L795" s="58" t="s">
        <v>1121</v>
      </c>
      <c r="M795" s="8">
        <f t="shared" si="37"/>
        <v>32.965221691115872</v>
      </c>
      <c r="N795" s="7" t="str">
        <f t="shared" si="38"/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1115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0</v>
      </c>
      <c r="J796" s="7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1114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7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1115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7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1109</v>
      </c>
      <c r="D799" s="45" t="s">
        <v>14</v>
      </c>
      <c r="E799" s="14" t="s">
        <v>803</v>
      </c>
      <c r="F799" s="7">
        <v>1</v>
      </c>
      <c r="G799" s="7">
        <v>1</v>
      </c>
      <c r="H799" s="7">
        <v>0</v>
      </c>
      <c r="I799" s="7">
        <v>0</v>
      </c>
      <c r="J799" s="7">
        <f t="shared" si="36"/>
        <v>2</v>
      </c>
      <c r="K799" s="11">
        <v>19528</v>
      </c>
      <c r="L799" s="58" t="s">
        <v>1121</v>
      </c>
      <c r="M799" s="8">
        <f t="shared" si="37"/>
        <v>10.24170421958214</v>
      </c>
      <c r="N799" s="7" t="str">
        <f t="shared" si="38"/>
        <v>Baixa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1110</v>
      </c>
      <c r="D800" s="45" t="s">
        <v>22</v>
      </c>
      <c r="E800" s="14" t="s">
        <v>804</v>
      </c>
      <c r="F800" s="7">
        <v>0</v>
      </c>
      <c r="G800" s="7">
        <v>1</v>
      </c>
      <c r="H800" s="7">
        <v>0</v>
      </c>
      <c r="I800" s="7">
        <v>1</v>
      </c>
      <c r="J800" s="7">
        <f t="shared" si="36"/>
        <v>2</v>
      </c>
      <c r="K800" s="11">
        <v>5594</v>
      </c>
      <c r="L800" s="58" t="s">
        <v>1121</v>
      </c>
      <c r="M800" s="8">
        <f t="shared" si="37"/>
        <v>35.752592062924563</v>
      </c>
      <c r="N800" s="7" t="str">
        <f t="shared" si="38"/>
        <v>Baixa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1114</v>
      </c>
      <c r="D801" s="45" t="s">
        <v>33</v>
      </c>
      <c r="E801" s="14" t="s">
        <v>805</v>
      </c>
      <c r="F801" s="7">
        <v>3</v>
      </c>
      <c r="G801" s="7">
        <v>4</v>
      </c>
      <c r="H801" s="7">
        <v>3</v>
      </c>
      <c r="I801" s="7">
        <v>0</v>
      </c>
      <c r="J801" s="7">
        <f t="shared" si="36"/>
        <v>10</v>
      </c>
      <c r="K801" s="11">
        <v>6112</v>
      </c>
      <c r="L801" s="58" t="s">
        <v>1121</v>
      </c>
      <c r="M801" s="8">
        <f t="shared" si="37"/>
        <v>163.61256544502618</v>
      </c>
      <c r="N801" s="7" t="str">
        <f t="shared" si="38"/>
        <v>Média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1115</v>
      </c>
      <c r="D802" s="45" t="s">
        <v>62</v>
      </c>
      <c r="E802" s="14" t="s">
        <v>806</v>
      </c>
      <c r="F802" s="7">
        <v>1</v>
      </c>
      <c r="G802" s="7">
        <v>0</v>
      </c>
      <c r="H802" s="7">
        <v>0</v>
      </c>
      <c r="I802" s="7">
        <v>0</v>
      </c>
      <c r="J802" s="7">
        <f t="shared" si="36"/>
        <v>1</v>
      </c>
      <c r="K802" s="11">
        <v>3792</v>
      </c>
      <c r="L802" s="58" t="s">
        <v>1121</v>
      </c>
      <c r="M802" s="8">
        <f t="shared" si="37"/>
        <v>26.371308016877634</v>
      </c>
      <c r="N802" s="7" t="str">
        <f t="shared" si="38"/>
        <v>Baixa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1118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7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1109</v>
      </c>
      <c r="D804" s="45" t="s">
        <v>14</v>
      </c>
      <c r="E804" s="14" t="s">
        <v>808</v>
      </c>
      <c r="F804" s="7">
        <v>2</v>
      </c>
      <c r="G804" s="7">
        <v>1</v>
      </c>
      <c r="H804" s="7">
        <v>0</v>
      </c>
      <c r="I804" s="7">
        <v>0</v>
      </c>
      <c r="J804" s="7">
        <f t="shared" si="36"/>
        <v>3</v>
      </c>
      <c r="K804" s="11">
        <v>3119</v>
      </c>
      <c r="L804" s="58" t="s">
        <v>1121</v>
      </c>
      <c r="M804" s="8">
        <f t="shared" si="37"/>
        <v>96.18467457518436</v>
      </c>
      <c r="N804" s="7" t="str">
        <f t="shared" si="38"/>
        <v>Baixa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1111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7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1112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7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1108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7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1110</v>
      </c>
      <c r="D808" s="45" t="s">
        <v>22</v>
      </c>
      <c r="E808" s="14" t="s">
        <v>812</v>
      </c>
      <c r="F808" s="7">
        <v>6</v>
      </c>
      <c r="G808" s="7">
        <v>4</v>
      </c>
      <c r="H808" s="7">
        <v>6</v>
      </c>
      <c r="I808" s="7">
        <v>8</v>
      </c>
      <c r="J808" s="7">
        <f t="shared" si="36"/>
        <v>24</v>
      </c>
      <c r="K808" s="11">
        <v>14350</v>
      </c>
      <c r="L808" s="58" t="s">
        <v>1121</v>
      </c>
      <c r="M808" s="8">
        <f t="shared" si="37"/>
        <v>167.24738675958187</v>
      </c>
      <c r="N808" s="7" t="str">
        <f t="shared" si="38"/>
        <v>Média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1109</v>
      </c>
      <c r="D809" s="45" t="s">
        <v>17</v>
      </c>
      <c r="E809" s="14" t="s">
        <v>813</v>
      </c>
      <c r="F809" s="7">
        <v>1</v>
      </c>
      <c r="G809" s="7">
        <v>0</v>
      </c>
      <c r="H809" s="7">
        <v>0</v>
      </c>
      <c r="I809" s="7">
        <v>1</v>
      </c>
      <c r="J809" s="7">
        <f t="shared" si="36"/>
        <v>2</v>
      </c>
      <c r="K809" s="11">
        <v>11650</v>
      </c>
      <c r="L809" s="58" t="s">
        <v>1121</v>
      </c>
      <c r="M809" s="8">
        <f t="shared" si="37"/>
        <v>17.167381974248929</v>
      </c>
      <c r="N809" s="7" t="str">
        <f t="shared" si="38"/>
        <v>Baixa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1113</v>
      </c>
      <c r="D810" s="45" t="s">
        <v>28</v>
      </c>
      <c r="E810" s="14" t="s">
        <v>28</v>
      </c>
      <c r="F810" s="7">
        <v>125</v>
      </c>
      <c r="G810" s="7">
        <v>118</v>
      </c>
      <c r="H810" s="7">
        <v>135</v>
      </c>
      <c r="I810" s="7">
        <v>84</v>
      </c>
      <c r="J810" s="7">
        <f t="shared" si="36"/>
        <v>462</v>
      </c>
      <c r="K810" s="11">
        <v>140235</v>
      </c>
      <c r="L810" s="58" t="s">
        <v>1124</v>
      </c>
      <c r="M810" s="8">
        <f t="shared" si="37"/>
        <v>329.44699967911004</v>
      </c>
      <c r="N810" s="7" t="str">
        <f t="shared" si="38"/>
        <v>Alta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1110</v>
      </c>
      <c r="D811" s="45" t="s">
        <v>20</v>
      </c>
      <c r="E811" s="14" t="s">
        <v>814</v>
      </c>
      <c r="F811" s="7">
        <v>29</v>
      </c>
      <c r="G811" s="7">
        <v>33</v>
      </c>
      <c r="H811" s="7">
        <v>29</v>
      </c>
      <c r="I811" s="7">
        <v>11</v>
      </c>
      <c r="J811" s="7">
        <f t="shared" si="36"/>
        <v>102</v>
      </c>
      <c r="K811" s="11">
        <v>89090</v>
      </c>
      <c r="L811" s="58" t="s">
        <v>1123</v>
      </c>
      <c r="M811" s="8">
        <f t="shared" si="37"/>
        <v>114.49096419351217</v>
      </c>
      <c r="N811" s="7" t="str">
        <f t="shared" si="38"/>
        <v>Média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1116</v>
      </c>
      <c r="D812" s="45" t="s">
        <v>94</v>
      </c>
      <c r="E812" s="14" t="s">
        <v>815</v>
      </c>
      <c r="F812" s="7">
        <v>0</v>
      </c>
      <c r="G812" s="7">
        <v>0</v>
      </c>
      <c r="H812" s="7">
        <v>0</v>
      </c>
      <c r="I812" s="7">
        <v>0</v>
      </c>
      <c r="J812" s="7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1117</v>
      </c>
      <c r="D813" s="45" t="s">
        <v>71</v>
      </c>
      <c r="E813" s="14" t="s">
        <v>816</v>
      </c>
      <c r="F813" s="7">
        <v>14</v>
      </c>
      <c r="G813" s="7">
        <v>11</v>
      </c>
      <c r="H813" s="7">
        <v>7</v>
      </c>
      <c r="I813" s="7">
        <v>3</v>
      </c>
      <c r="J813" s="7">
        <f t="shared" si="36"/>
        <v>35</v>
      </c>
      <c r="K813" s="11">
        <v>6539</v>
      </c>
      <c r="L813" s="58" t="s">
        <v>1121</v>
      </c>
      <c r="M813" s="8">
        <f t="shared" si="37"/>
        <v>535.25003823214558</v>
      </c>
      <c r="N813" s="7" t="str">
        <f t="shared" si="38"/>
        <v>Muito Alta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1115</v>
      </c>
      <c r="D814" s="45" t="s">
        <v>62</v>
      </c>
      <c r="E814" s="14" t="s">
        <v>817</v>
      </c>
      <c r="F814" s="7">
        <v>0</v>
      </c>
      <c r="G814" s="7">
        <v>1</v>
      </c>
      <c r="H814" s="7">
        <v>0</v>
      </c>
      <c r="I814" s="7">
        <v>0</v>
      </c>
      <c r="J814" s="7">
        <f t="shared" si="36"/>
        <v>1</v>
      </c>
      <c r="K814" s="11">
        <v>16602</v>
      </c>
      <c r="L814" s="58" t="s">
        <v>1121</v>
      </c>
      <c r="M814" s="8">
        <f t="shared" si="37"/>
        <v>6.0233706782315384</v>
      </c>
      <c r="N814" s="7" t="str">
        <f t="shared" si="38"/>
        <v>Baixa</v>
      </c>
      <c r="O814" s="10"/>
      <c r="P814" s="10"/>
      <c r="Q814" s="10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1114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7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1114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7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1115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7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1114</v>
      </c>
      <c r="D818" s="45" t="s">
        <v>33</v>
      </c>
      <c r="E818" s="14" t="s">
        <v>821</v>
      </c>
      <c r="F818" s="7">
        <v>6</v>
      </c>
      <c r="G818" s="7">
        <v>13</v>
      </c>
      <c r="H818" s="7">
        <v>6</v>
      </c>
      <c r="I818" s="7">
        <v>5</v>
      </c>
      <c r="J818" s="7">
        <f t="shared" si="36"/>
        <v>30</v>
      </c>
      <c r="K818" s="11">
        <v>78913</v>
      </c>
      <c r="L818" s="58" t="s">
        <v>1123</v>
      </c>
      <c r="M818" s="8">
        <f t="shared" si="37"/>
        <v>38.016549871377343</v>
      </c>
      <c r="N818" s="7" t="str">
        <f t="shared" si="38"/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1108</v>
      </c>
      <c r="D819" s="45" t="s">
        <v>11</v>
      </c>
      <c r="E819" s="14" t="s">
        <v>822</v>
      </c>
      <c r="F819" s="7">
        <v>2</v>
      </c>
      <c r="G819" s="7">
        <v>1</v>
      </c>
      <c r="H819" s="7">
        <v>0</v>
      </c>
      <c r="I819" s="7">
        <v>0</v>
      </c>
      <c r="J819" s="7">
        <f t="shared" si="36"/>
        <v>3</v>
      </c>
      <c r="K819" s="11">
        <v>31984</v>
      </c>
      <c r="L819" s="58" t="s">
        <v>1122</v>
      </c>
      <c r="M819" s="8">
        <f t="shared" si="37"/>
        <v>9.3796898449224617</v>
      </c>
      <c r="N819" s="7" t="str">
        <f t="shared" si="38"/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1114</v>
      </c>
      <c r="D820" s="45" t="s">
        <v>33</v>
      </c>
      <c r="E820" s="14" t="s">
        <v>823</v>
      </c>
      <c r="F820" s="7">
        <v>2</v>
      </c>
      <c r="G820" s="7">
        <v>2</v>
      </c>
      <c r="H820" s="7">
        <v>3</v>
      </c>
      <c r="I820" s="7">
        <v>1</v>
      </c>
      <c r="J820" s="7">
        <f t="shared" si="36"/>
        <v>8</v>
      </c>
      <c r="K820" s="11">
        <v>56546</v>
      </c>
      <c r="L820" s="58" t="s">
        <v>1122</v>
      </c>
      <c r="M820" s="8">
        <f t="shared" si="37"/>
        <v>14.147773494146358</v>
      </c>
      <c r="N820" s="7" t="str">
        <f t="shared" si="38"/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1110</v>
      </c>
      <c r="D821" s="45" t="s">
        <v>22</v>
      </c>
      <c r="E821" s="14" t="s">
        <v>824</v>
      </c>
      <c r="F821" s="7">
        <v>1</v>
      </c>
      <c r="G821" s="7">
        <v>6</v>
      </c>
      <c r="H821" s="7">
        <v>2</v>
      </c>
      <c r="I821" s="7">
        <v>6</v>
      </c>
      <c r="J821" s="7">
        <f t="shared" si="36"/>
        <v>15</v>
      </c>
      <c r="K821" s="11">
        <v>6698</v>
      </c>
      <c r="L821" s="58" t="s">
        <v>1121</v>
      </c>
      <c r="M821" s="8">
        <f t="shared" si="37"/>
        <v>223.94744699910422</v>
      </c>
      <c r="N821" s="7" t="str">
        <f t="shared" si="38"/>
        <v>Média</v>
      </c>
      <c r="O821" s="10"/>
      <c r="P821" s="10"/>
      <c r="Q821" s="10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1107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3</v>
      </c>
      <c r="I822" s="7">
        <v>3</v>
      </c>
      <c r="J822" s="7">
        <f t="shared" si="36"/>
        <v>6</v>
      </c>
      <c r="K822" s="11">
        <v>25253</v>
      </c>
      <c r="L822" s="58" t="s">
        <v>1122</v>
      </c>
      <c r="M822" s="8">
        <f t="shared" si="37"/>
        <v>23.759553320397576</v>
      </c>
      <c r="N822" s="7" t="str">
        <f t="shared" si="38"/>
        <v>Baixa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8</v>
      </c>
      <c r="G823" s="7">
        <v>7</v>
      </c>
      <c r="H823" s="7">
        <v>19</v>
      </c>
      <c r="I823" s="7">
        <v>9</v>
      </c>
      <c r="J823" s="7">
        <f t="shared" si="36"/>
        <v>43</v>
      </c>
      <c r="K823" s="11">
        <v>19797</v>
      </c>
      <c r="L823" s="58" t="s">
        <v>1121</v>
      </c>
      <c r="M823" s="8">
        <f t="shared" si="37"/>
        <v>217.20462696368136</v>
      </c>
      <c r="N823" s="7" t="str">
        <f t="shared" si="38"/>
        <v>Média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1114</v>
      </c>
      <c r="D824" s="45" t="s">
        <v>36</v>
      </c>
      <c r="E824" s="14" t="s">
        <v>827</v>
      </c>
      <c r="F824" s="7">
        <v>0</v>
      </c>
      <c r="G824" s="7">
        <v>0</v>
      </c>
      <c r="H824" s="7">
        <v>0</v>
      </c>
      <c r="I824" s="7">
        <v>0</v>
      </c>
      <c r="J824" s="7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O824" s="78"/>
      <c r="P824" s="78"/>
      <c r="Q824" s="78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1115</v>
      </c>
      <c r="D825" s="45" t="s">
        <v>62</v>
      </c>
      <c r="E825" s="14" t="s">
        <v>62</v>
      </c>
      <c r="F825" s="7">
        <v>38</v>
      </c>
      <c r="G825" s="7">
        <v>45</v>
      </c>
      <c r="H825" s="7">
        <v>45</v>
      </c>
      <c r="I825" s="7">
        <v>22</v>
      </c>
      <c r="J825" s="7">
        <f t="shared" si="36"/>
        <v>150</v>
      </c>
      <c r="K825" s="11">
        <v>114265</v>
      </c>
      <c r="L825" s="58" t="s">
        <v>1124</v>
      </c>
      <c r="M825" s="8">
        <f t="shared" si="37"/>
        <v>131.27379337504922</v>
      </c>
      <c r="N825" s="7" t="str">
        <f t="shared" si="38"/>
        <v>Média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1118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7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1110</v>
      </c>
      <c r="D827" s="45" t="s">
        <v>20</v>
      </c>
      <c r="E827" s="14" t="s">
        <v>829</v>
      </c>
      <c r="F827" s="7">
        <v>31</v>
      </c>
      <c r="G827" s="7">
        <v>23</v>
      </c>
      <c r="H827" s="7">
        <v>16</v>
      </c>
      <c r="I827" s="7">
        <v>4</v>
      </c>
      <c r="J827" s="7">
        <f t="shared" si="36"/>
        <v>74</v>
      </c>
      <c r="K827" s="11">
        <v>12449</v>
      </c>
      <c r="L827" s="58" t="s">
        <v>1121</v>
      </c>
      <c r="M827" s="8">
        <f t="shared" si="37"/>
        <v>594.4252550405655</v>
      </c>
      <c r="N827" s="7" t="str">
        <f t="shared" si="38"/>
        <v>Muito Alta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1111</v>
      </c>
      <c r="D828" s="45" t="s">
        <v>24</v>
      </c>
      <c r="E828" s="14" t="s">
        <v>24</v>
      </c>
      <c r="F828" s="7">
        <v>132</v>
      </c>
      <c r="G828" s="7">
        <v>155</v>
      </c>
      <c r="H828" s="7">
        <v>92</v>
      </c>
      <c r="I828" s="7">
        <v>10</v>
      </c>
      <c r="J828" s="7">
        <f t="shared" si="36"/>
        <v>389</v>
      </c>
      <c r="K828" s="11">
        <v>330361</v>
      </c>
      <c r="L828" s="58" t="s">
        <v>1124</v>
      </c>
      <c r="M828" s="8">
        <f t="shared" si="37"/>
        <v>117.74997654081444</v>
      </c>
      <c r="N828" s="7" t="str">
        <f t="shared" si="38"/>
        <v>Média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1107</v>
      </c>
      <c r="D829" s="45" t="s">
        <v>8</v>
      </c>
      <c r="E829" s="14" t="s">
        <v>8</v>
      </c>
      <c r="F829" s="7">
        <v>44</v>
      </c>
      <c r="G829" s="7">
        <v>49</v>
      </c>
      <c r="H829" s="7">
        <v>47</v>
      </c>
      <c r="I829" s="7">
        <v>28</v>
      </c>
      <c r="J829" s="7">
        <f t="shared" si="36"/>
        <v>168</v>
      </c>
      <c r="K829" s="11">
        <v>683247</v>
      </c>
      <c r="L829" s="58" t="s">
        <v>1125</v>
      </c>
      <c r="M829" s="8">
        <f t="shared" si="37"/>
        <v>24.588472397244335</v>
      </c>
      <c r="N829" s="7" t="str">
        <f t="shared" si="38"/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1113</v>
      </c>
      <c r="D830" s="45" t="s">
        <v>28</v>
      </c>
      <c r="E830" s="14" t="s">
        <v>830</v>
      </c>
      <c r="F830" s="7">
        <v>0</v>
      </c>
      <c r="G830" s="7">
        <v>3</v>
      </c>
      <c r="H830" s="7">
        <v>0</v>
      </c>
      <c r="I830" s="7">
        <v>0</v>
      </c>
      <c r="J830" s="7">
        <f t="shared" si="36"/>
        <v>3</v>
      </c>
      <c r="K830" s="11">
        <v>2626</v>
      </c>
      <c r="L830" s="58" t="s">
        <v>1121</v>
      </c>
      <c r="M830" s="8">
        <f t="shared" si="37"/>
        <v>114.24219345011426</v>
      </c>
      <c r="N830" s="7" t="str">
        <f t="shared" si="38"/>
        <v>Média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1117</v>
      </c>
      <c r="D831" s="45" t="s">
        <v>80</v>
      </c>
      <c r="E831" s="14" t="s">
        <v>80</v>
      </c>
      <c r="F831" s="7">
        <v>72</v>
      </c>
      <c r="G831" s="7">
        <v>73</v>
      </c>
      <c r="H831" s="7">
        <v>61</v>
      </c>
      <c r="I831" s="7">
        <v>57</v>
      </c>
      <c r="J831" s="7">
        <f t="shared" si="36"/>
        <v>263</v>
      </c>
      <c r="K831" s="11">
        <v>83808</v>
      </c>
      <c r="L831" s="58" t="s">
        <v>1123</v>
      </c>
      <c r="M831" s="8">
        <f t="shared" si="37"/>
        <v>313.81252386407027</v>
      </c>
      <c r="N831" s="7" t="str">
        <f t="shared" si="38"/>
        <v>Alta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1111</v>
      </c>
      <c r="D832" s="45" t="s">
        <v>24</v>
      </c>
      <c r="E832" s="14" t="s">
        <v>831</v>
      </c>
      <c r="F832" s="7">
        <v>3</v>
      </c>
      <c r="G832" s="7">
        <v>4</v>
      </c>
      <c r="H832" s="7">
        <v>11</v>
      </c>
      <c r="I832" s="7">
        <v>5</v>
      </c>
      <c r="J832" s="7">
        <f t="shared" si="36"/>
        <v>23</v>
      </c>
      <c r="K832" s="11">
        <v>4325</v>
      </c>
      <c r="L832" s="58" t="s">
        <v>1121</v>
      </c>
      <c r="M832" s="8">
        <f t="shared" si="37"/>
        <v>531.79190751445083</v>
      </c>
      <c r="N832" s="7" t="str">
        <f t="shared" si="38"/>
        <v>Muito Alta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1117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1</v>
      </c>
      <c r="I833" s="7">
        <v>0</v>
      </c>
      <c r="J833" s="7">
        <f t="shared" si="36"/>
        <v>1</v>
      </c>
      <c r="K833" s="11">
        <v>3267</v>
      </c>
      <c r="L833" s="58" t="s">
        <v>1121</v>
      </c>
      <c r="M833" s="8">
        <f t="shared" si="37"/>
        <v>30.609121518212426</v>
      </c>
      <c r="N833" s="7" t="str">
        <f t="shared" si="38"/>
        <v>Baixa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1109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7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1118</v>
      </c>
      <c r="D835" s="45" t="s">
        <v>121</v>
      </c>
      <c r="E835" s="14" t="s">
        <v>834</v>
      </c>
      <c r="F835" s="7">
        <v>2</v>
      </c>
      <c r="G835" s="7">
        <v>0</v>
      </c>
      <c r="H835" s="7">
        <v>1</v>
      </c>
      <c r="I835" s="7">
        <v>0</v>
      </c>
      <c r="J835" s="7">
        <f t="shared" si="36"/>
        <v>3</v>
      </c>
      <c r="K835" s="11">
        <v>16547</v>
      </c>
      <c r="L835" s="58" t="s">
        <v>1121</v>
      </c>
      <c r="M835" s="8">
        <f t="shared" si="37"/>
        <v>18.130174654015832</v>
      </c>
      <c r="N835" s="7" t="str">
        <f t="shared" si="38"/>
        <v>Baixa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1110</v>
      </c>
      <c r="D836" s="45" t="s">
        <v>20</v>
      </c>
      <c r="E836" s="14" t="s">
        <v>835</v>
      </c>
      <c r="F836" s="7">
        <v>17</v>
      </c>
      <c r="G836" s="7">
        <v>12</v>
      </c>
      <c r="H836" s="7">
        <v>14</v>
      </c>
      <c r="I836" s="7">
        <v>4</v>
      </c>
      <c r="J836" s="7">
        <f t="shared" si="36"/>
        <v>47</v>
      </c>
      <c r="K836" s="11">
        <v>6491</v>
      </c>
      <c r="L836" s="58" t="s">
        <v>1121</v>
      </c>
      <c r="M836" s="8">
        <f t="shared" si="37"/>
        <v>724.07949468494837</v>
      </c>
      <c r="N836" s="7" t="str">
        <f t="shared" si="38"/>
        <v>Muito Alta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1114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7">
        <f t="shared" ref="J837:J857" si="39">SUM(F837:I837)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si="38"/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1118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7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ref="N838:N857" si="41">IF(M838=0,"Silencioso",IF(AND(M838&gt;0,M838&lt;100),"Baixa",IF(AND(M838&gt;=100,M838&lt;300),"Média",IF(AND(M838&gt;=300,M838&lt;500),"Alta",IF(M838&gt;=500,"Muito Alta","Avaliar")))))</f>
        <v>Silencioso</v>
      </c>
      <c r="O838" s="78"/>
      <c r="P838" s="78"/>
      <c r="Q838" s="78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1114</v>
      </c>
      <c r="D839" s="45" t="s">
        <v>33</v>
      </c>
      <c r="E839" s="14" t="s">
        <v>33</v>
      </c>
      <c r="F839" s="7">
        <v>4</v>
      </c>
      <c r="G839" s="7">
        <v>1</v>
      </c>
      <c r="H839" s="7">
        <v>1</v>
      </c>
      <c r="I839" s="7">
        <v>2</v>
      </c>
      <c r="J839" s="7">
        <f t="shared" si="39"/>
        <v>8</v>
      </c>
      <c r="K839" s="11">
        <v>134477</v>
      </c>
      <c r="L839" s="58" t="s">
        <v>1124</v>
      </c>
      <c r="M839" s="8">
        <f t="shared" si="40"/>
        <v>5.9489726867791521</v>
      </c>
      <c r="N839" s="7" t="str">
        <f t="shared" si="41"/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1117</v>
      </c>
      <c r="D840" s="45" t="s">
        <v>71</v>
      </c>
      <c r="E840" s="14" t="s">
        <v>838</v>
      </c>
      <c r="F840" s="7">
        <v>1</v>
      </c>
      <c r="G840" s="7">
        <v>8</v>
      </c>
      <c r="H840" s="7">
        <v>3</v>
      </c>
      <c r="I840" s="7">
        <v>3</v>
      </c>
      <c r="J840" s="7">
        <f t="shared" si="39"/>
        <v>15</v>
      </c>
      <c r="K840" s="11">
        <v>7071</v>
      </c>
      <c r="L840" s="58" t="s">
        <v>1121</v>
      </c>
      <c r="M840" s="8">
        <f t="shared" si="40"/>
        <v>212.13406873143828</v>
      </c>
      <c r="N840" s="7" t="str">
        <f t="shared" si="41"/>
        <v>Média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1118</v>
      </c>
      <c r="D841" s="45" t="s">
        <v>135</v>
      </c>
      <c r="E841" s="14" t="s">
        <v>839</v>
      </c>
      <c r="F841" s="7">
        <v>10</v>
      </c>
      <c r="G841" s="7">
        <v>6</v>
      </c>
      <c r="H841" s="7">
        <v>5</v>
      </c>
      <c r="I841" s="7">
        <v>4</v>
      </c>
      <c r="J841" s="7">
        <f t="shared" si="39"/>
        <v>25</v>
      </c>
      <c r="K841" s="11">
        <v>39173</v>
      </c>
      <c r="L841" s="58" t="s">
        <v>1122</v>
      </c>
      <c r="M841" s="8">
        <f t="shared" si="40"/>
        <v>63.819467490363259</v>
      </c>
      <c r="N841" s="7" t="str">
        <f t="shared" si="41"/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1118</v>
      </c>
      <c r="D842" s="45" t="s">
        <v>121</v>
      </c>
      <c r="E842" s="14" t="s">
        <v>840</v>
      </c>
      <c r="F842" s="7">
        <v>0</v>
      </c>
      <c r="G842" s="7">
        <v>0</v>
      </c>
      <c r="H842" s="7">
        <v>0</v>
      </c>
      <c r="I842" s="7">
        <v>0</v>
      </c>
      <c r="J842" s="7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1117</v>
      </c>
      <c r="D843" s="45" t="s">
        <v>71</v>
      </c>
      <c r="E843" s="14" t="s">
        <v>841</v>
      </c>
      <c r="F843" s="7">
        <v>3</v>
      </c>
      <c r="G843" s="7">
        <v>7</v>
      </c>
      <c r="H843" s="7">
        <v>1</v>
      </c>
      <c r="I843" s="7">
        <v>1</v>
      </c>
      <c r="J843" s="7">
        <f t="shared" si="39"/>
        <v>12</v>
      </c>
      <c r="K843" s="11">
        <v>20537</v>
      </c>
      <c r="L843" s="58" t="s">
        <v>1121</v>
      </c>
      <c r="M843" s="8">
        <f t="shared" si="40"/>
        <v>58.431124312216973</v>
      </c>
      <c r="N843" s="7" t="str">
        <f t="shared" si="41"/>
        <v>Baixa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1118</v>
      </c>
      <c r="D844" s="45" t="s">
        <v>102</v>
      </c>
      <c r="E844" s="14" t="s">
        <v>842</v>
      </c>
      <c r="F844" s="7">
        <v>0</v>
      </c>
      <c r="G844" s="7">
        <v>1</v>
      </c>
      <c r="H844" s="7">
        <v>0</v>
      </c>
      <c r="I844" s="7">
        <v>0</v>
      </c>
      <c r="J844" s="7">
        <f t="shared" si="39"/>
        <v>1</v>
      </c>
      <c r="K844" s="11">
        <v>9265</v>
      </c>
      <c r="L844" s="58" t="s">
        <v>1121</v>
      </c>
      <c r="M844" s="8">
        <f t="shared" si="40"/>
        <v>10.793308148947652</v>
      </c>
      <c r="N844" s="7" t="str">
        <f t="shared" si="41"/>
        <v>Baixa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7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1111</v>
      </c>
      <c r="D846" s="45" t="s">
        <v>24</v>
      </c>
      <c r="E846" s="14" t="s">
        <v>844</v>
      </c>
      <c r="F846" s="7">
        <v>1</v>
      </c>
      <c r="G846" s="7">
        <v>0</v>
      </c>
      <c r="H846" s="7">
        <v>0</v>
      </c>
      <c r="I846" s="7">
        <v>0</v>
      </c>
      <c r="J846" s="7">
        <f t="shared" si="39"/>
        <v>1</v>
      </c>
      <c r="K846" s="11">
        <v>3951</v>
      </c>
      <c r="L846" s="58" t="s">
        <v>1121</v>
      </c>
      <c r="M846" s="8">
        <f t="shared" si="40"/>
        <v>25.310048089091371</v>
      </c>
      <c r="N846" s="7" t="str">
        <f t="shared" si="41"/>
        <v>Baixa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1110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1</v>
      </c>
      <c r="J847" s="7">
        <f t="shared" si="39"/>
        <v>1</v>
      </c>
      <c r="K847" s="11">
        <v>4832</v>
      </c>
      <c r="L847" s="58" t="s">
        <v>1121</v>
      </c>
      <c r="M847" s="8">
        <f t="shared" si="40"/>
        <v>20.695364238410598</v>
      </c>
      <c r="N847" s="7" t="str">
        <f t="shared" si="41"/>
        <v>Baixa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1108</v>
      </c>
      <c r="D848" s="45" t="s">
        <v>98</v>
      </c>
      <c r="E848" s="14" t="s">
        <v>846</v>
      </c>
      <c r="F848" s="7">
        <v>9</v>
      </c>
      <c r="G848" s="7">
        <v>8</v>
      </c>
      <c r="H848" s="7">
        <v>1</v>
      </c>
      <c r="I848" s="7">
        <v>2</v>
      </c>
      <c r="J848" s="7">
        <f t="shared" si="39"/>
        <v>20</v>
      </c>
      <c r="K848" s="11">
        <v>125376</v>
      </c>
      <c r="L848" s="58" t="s">
        <v>1124</v>
      </c>
      <c r="M848" s="8">
        <f t="shared" si="40"/>
        <v>15.952016334864727</v>
      </c>
      <c r="N848" s="7" t="str">
        <f t="shared" si="41"/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1109</v>
      </c>
      <c r="D849" s="45" t="s">
        <v>17</v>
      </c>
      <c r="E849" s="14" t="s">
        <v>847</v>
      </c>
      <c r="F849" s="7">
        <v>0</v>
      </c>
      <c r="G849" s="7">
        <v>2</v>
      </c>
      <c r="H849" s="7">
        <v>2</v>
      </c>
      <c r="I849" s="7">
        <v>0</v>
      </c>
      <c r="J849" s="7">
        <f t="shared" si="39"/>
        <v>4</v>
      </c>
      <c r="K849" s="11">
        <v>78286</v>
      </c>
      <c r="L849" s="58" t="s">
        <v>1123</v>
      </c>
      <c r="M849" s="8">
        <f t="shared" si="40"/>
        <v>5.1094704033926881</v>
      </c>
      <c r="N849" s="7" t="str">
        <f t="shared" si="41"/>
        <v>Baixa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1115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7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10</v>
      </c>
      <c r="G851" s="7">
        <v>6</v>
      </c>
      <c r="H851" s="7">
        <v>11</v>
      </c>
      <c r="I851" s="7">
        <v>19</v>
      </c>
      <c r="J851" s="7">
        <f t="shared" si="39"/>
        <v>46</v>
      </c>
      <c r="K851" s="11">
        <v>13764</v>
      </c>
      <c r="L851" s="58" t="s">
        <v>1121</v>
      </c>
      <c r="M851" s="8">
        <f t="shared" si="40"/>
        <v>334.20517291485032</v>
      </c>
      <c r="N851" s="7" t="str">
        <f t="shared" si="41"/>
        <v>Alta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1114</v>
      </c>
      <c r="D852" s="45" t="s">
        <v>33</v>
      </c>
      <c r="E852" s="14" t="s">
        <v>850</v>
      </c>
      <c r="F852" s="7">
        <v>3</v>
      </c>
      <c r="G852" s="7">
        <v>0</v>
      </c>
      <c r="H852" s="7">
        <v>0</v>
      </c>
      <c r="I852" s="7">
        <v>0</v>
      </c>
      <c r="J852" s="7">
        <f t="shared" si="39"/>
        <v>3</v>
      </c>
      <c r="K852" s="11">
        <v>8685</v>
      </c>
      <c r="L852" s="58" t="s">
        <v>1121</v>
      </c>
      <c r="M852" s="8">
        <f t="shared" si="40"/>
        <v>34.542314335060446</v>
      </c>
      <c r="N852" s="7" t="str">
        <f t="shared" si="41"/>
        <v>Baixa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1108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7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1110</v>
      </c>
      <c r="D854" s="45" t="s">
        <v>22</v>
      </c>
      <c r="E854" s="14" t="s">
        <v>852</v>
      </c>
      <c r="F854" s="7">
        <v>1</v>
      </c>
      <c r="G854" s="7">
        <v>0</v>
      </c>
      <c r="H854" s="7">
        <v>0</v>
      </c>
      <c r="I854" s="7">
        <v>2</v>
      </c>
      <c r="J854" s="7">
        <f t="shared" si="39"/>
        <v>3</v>
      </c>
      <c r="K854" s="11">
        <v>5420</v>
      </c>
      <c r="L854" s="58" t="s">
        <v>1121</v>
      </c>
      <c r="M854" s="8">
        <f t="shared" si="40"/>
        <v>55.350553505535053</v>
      </c>
      <c r="N854" s="7" t="str">
        <f t="shared" si="41"/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1115</v>
      </c>
      <c r="D855" s="45" t="s">
        <v>62</v>
      </c>
      <c r="E855" s="14" t="s">
        <v>853</v>
      </c>
      <c r="F855" s="7">
        <v>47</v>
      </c>
      <c r="G855" s="7">
        <v>52</v>
      </c>
      <c r="H855" s="7">
        <v>58</v>
      </c>
      <c r="I855" s="7">
        <v>55</v>
      </c>
      <c r="J855" s="7">
        <f t="shared" si="39"/>
        <v>212</v>
      </c>
      <c r="K855" s="11">
        <v>42149</v>
      </c>
      <c r="L855" s="58" t="s">
        <v>1122</v>
      </c>
      <c r="M855" s="8">
        <f t="shared" si="40"/>
        <v>502.97753208854306</v>
      </c>
      <c r="N855" s="7" t="str">
        <f t="shared" si="41"/>
        <v>Muito Alta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1115</v>
      </c>
      <c r="D856" s="45" t="s">
        <v>38</v>
      </c>
      <c r="E856" s="14" t="s">
        <v>854</v>
      </c>
      <c r="F856" s="7">
        <v>0</v>
      </c>
      <c r="G856" s="7">
        <v>0</v>
      </c>
      <c r="H856" s="7">
        <v>0</v>
      </c>
      <c r="I856" s="7">
        <v>0</v>
      </c>
      <c r="J856" s="7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7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5135</v>
      </c>
      <c r="G858" s="12">
        <f>SUM(G5:G857)</f>
        <v>4441</v>
      </c>
      <c r="H858" s="12">
        <f>SUM(H5:H857)</f>
        <v>3671</v>
      </c>
      <c r="I858" s="12">
        <f>SUM(I5:I857)</f>
        <v>2563</v>
      </c>
      <c r="J858" s="62">
        <f>SUM(F5:I857)</f>
        <v>15810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7" priority="9" stopIfTrue="1" operator="equal">
      <formula>"Alta"</formula>
    </cfRule>
    <cfRule type="cellIs" dxfId="56" priority="10" stopIfTrue="1" operator="equal">
      <formula>"Média"</formula>
    </cfRule>
    <cfRule type="cellIs" dxfId="55" priority="11" stopIfTrue="1" operator="equal">
      <formula>"Baixa"</formula>
    </cfRule>
  </conditionalFormatting>
  <conditionalFormatting sqref="N5:N857">
    <cfRule type="cellIs" dxfId="54" priority="5" operator="equal">
      <formula>"Muito Alta"</formula>
    </cfRule>
    <cfRule type="cellIs" dxfId="53" priority="6" operator="equal">
      <formula>"Alta"</formula>
    </cfRule>
    <cfRule type="cellIs" dxfId="52" priority="7" operator="equal">
      <formula>"Média"</formula>
    </cfRule>
    <cfRule type="cellIs" dxfId="51" priority="8" operator="equal">
      <formula>"Baixa"</formula>
    </cfRule>
  </conditionalFormatting>
  <conditionalFormatting sqref="O5">
    <cfRule type="cellIs" dxfId="50" priority="1" operator="equal">
      <formula>"Muito Alta"</formula>
    </cfRule>
    <cfRule type="cellIs" dxfId="49" priority="2" operator="equal">
      <formula>"Alta"</formula>
    </cfRule>
    <cfRule type="cellIs" dxfId="48" priority="3" operator="equal">
      <formula>"Média"</formula>
    </cfRule>
    <cfRule type="cellIs" dxfId="47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L11" sqref="L11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2" t="s">
        <v>1130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22" ht="19.5" thickBot="1" x14ac:dyDescent="0.3">
      <c r="A3" s="113" t="str">
        <f>Dengue!A3</f>
        <v>Sinan25/05/2020</v>
      </c>
      <c r="B3" s="113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17</v>
      </c>
      <c r="G4" s="50">
        <v>18</v>
      </c>
      <c r="H4" s="50">
        <v>19</v>
      </c>
      <c r="I4" s="50">
        <v>20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1</v>
      </c>
      <c r="Q5" s="71">
        <f>P5/P$10*100</f>
        <v>0.11723329425556857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1</v>
      </c>
      <c r="Q6" s="71">
        <f>P6/P$10*100</f>
        <v>0.11723329425556857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2</v>
      </c>
      <c r="Q7" s="71">
        <f>P7/P$10*100</f>
        <v>0.23446658851113714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60</v>
      </c>
      <c r="Q8" s="71">
        <f>P8/P$10*100</f>
        <v>7.0339976553341153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789</v>
      </c>
      <c r="Q9" s="71">
        <f>P9/P$10*100</f>
        <v>92.497069167643602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99.999999999999986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1</v>
      </c>
      <c r="G15" s="7">
        <v>1</v>
      </c>
      <c r="H15" s="7">
        <v>0</v>
      </c>
      <c r="I15" s="7">
        <v>0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1</v>
      </c>
      <c r="J22" s="13">
        <f t="shared" si="0"/>
        <v>1</v>
      </c>
      <c r="K22" s="11">
        <v>41642</v>
      </c>
      <c r="L22" s="58" t="s">
        <v>1122</v>
      </c>
      <c r="M22" s="8">
        <f t="shared" si="1"/>
        <v>2.4014216416118339</v>
      </c>
      <c r="N22" s="7" t="str">
        <f t="shared" si="2"/>
        <v>Baixa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17</v>
      </c>
      <c r="G23" s="7">
        <v>22</v>
      </c>
      <c r="H23" s="7">
        <v>20</v>
      </c>
      <c r="I23" s="7">
        <v>0</v>
      </c>
      <c r="J23" s="13">
        <f t="shared" si="0"/>
        <v>59</v>
      </c>
      <c r="K23" s="11">
        <v>7411</v>
      </c>
      <c r="L23" s="58" t="s">
        <v>1121</v>
      </c>
      <c r="M23" s="8">
        <f t="shared" si="1"/>
        <v>796.11388476588854</v>
      </c>
      <c r="N23" s="7" t="str">
        <f t="shared" si="2"/>
        <v>Muito Alta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3</v>
      </c>
      <c r="G70" s="7">
        <v>1</v>
      </c>
      <c r="H70" s="7">
        <v>3</v>
      </c>
      <c r="I70" s="7">
        <v>1</v>
      </c>
      <c r="J70" s="13">
        <f t="shared" si="3"/>
        <v>8</v>
      </c>
      <c r="K70" s="11">
        <v>2501576</v>
      </c>
      <c r="L70" s="58" t="s">
        <v>1125</v>
      </c>
      <c r="M70" s="8">
        <f t="shared" si="4"/>
        <v>0.31979839908921415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1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1</v>
      </c>
      <c r="H87" s="7">
        <v>0</v>
      </c>
      <c r="I87" s="7">
        <v>0</v>
      </c>
      <c r="J87" s="13">
        <f t="shared" si="3"/>
        <v>1</v>
      </c>
      <c r="K87" s="11">
        <v>15010</v>
      </c>
      <c r="L87" s="58" t="s">
        <v>1121</v>
      </c>
      <c r="M87" s="8">
        <f t="shared" si="4"/>
        <v>6.6622251832111923</v>
      </c>
      <c r="N87" s="7" t="str">
        <f t="shared" si="5"/>
        <v>Baixa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1</v>
      </c>
      <c r="H123" s="7">
        <v>0</v>
      </c>
      <c r="I123" s="7">
        <v>0</v>
      </c>
      <c r="J123" s="13">
        <f t="shared" si="3"/>
        <v>1</v>
      </c>
      <c r="K123" s="11">
        <v>16565</v>
      </c>
      <c r="L123" s="58" t="s">
        <v>1121</v>
      </c>
      <c r="M123" s="8">
        <f t="shared" si="4"/>
        <v>6.0368246302444915</v>
      </c>
      <c r="N123" s="7" t="str">
        <f t="shared" si="5"/>
        <v>Baixa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1</v>
      </c>
      <c r="H129" s="7">
        <v>0</v>
      </c>
      <c r="I129" s="7">
        <v>0</v>
      </c>
      <c r="J129" s="13">
        <f t="shared" si="3"/>
        <v>1</v>
      </c>
      <c r="K129" s="11">
        <v>8029</v>
      </c>
      <c r="L129" s="58" t="s">
        <v>1121</v>
      </c>
      <c r="M129" s="8">
        <f t="shared" si="4"/>
        <v>12.454851164528582</v>
      </c>
      <c r="N129" s="7" t="str">
        <f t="shared" si="5"/>
        <v>Baixa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1</v>
      </c>
      <c r="G142" s="7">
        <v>0</v>
      </c>
      <c r="H142" s="7">
        <v>0</v>
      </c>
      <c r="I142" s="7">
        <v>0</v>
      </c>
      <c r="J142" s="13">
        <f t="shared" si="6"/>
        <v>1</v>
      </c>
      <c r="K142" s="11">
        <v>16109</v>
      </c>
      <c r="L142" s="58" t="s">
        <v>1121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8</v>
      </c>
      <c r="H154" s="7">
        <v>3</v>
      </c>
      <c r="I154" s="7">
        <v>6</v>
      </c>
      <c r="J154" s="13">
        <f t="shared" si="6"/>
        <v>17</v>
      </c>
      <c r="K154" s="11">
        <v>19007</v>
      </c>
      <c r="L154" s="58" t="s">
        <v>1121</v>
      </c>
      <c r="M154" s="8">
        <f t="shared" si="7"/>
        <v>89.440732361761448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1</v>
      </c>
      <c r="J160" s="13">
        <f t="shared" si="6"/>
        <v>1</v>
      </c>
      <c r="K160" s="11">
        <v>30324</v>
      </c>
      <c r="L160" s="58" t="s">
        <v>1122</v>
      </c>
      <c r="M160" s="8">
        <f t="shared" si="7"/>
        <v>3.2977179791584224</v>
      </c>
      <c r="N160" s="7" t="str">
        <f t="shared" si="8"/>
        <v>Baixa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2</v>
      </c>
      <c r="H170" s="7">
        <v>1</v>
      </c>
      <c r="I170" s="7">
        <v>0</v>
      </c>
      <c r="J170" s="13">
        <f t="shared" si="6"/>
        <v>3</v>
      </c>
      <c r="K170" s="11">
        <v>74691</v>
      </c>
      <c r="L170" s="58" t="s">
        <v>1123</v>
      </c>
      <c r="M170" s="8">
        <f t="shared" si="7"/>
        <v>4.0165481784954009</v>
      </c>
      <c r="N170" s="7" t="str">
        <f t="shared" si="8"/>
        <v>Baixa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1121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9</v>
      </c>
      <c r="G218" s="7">
        <v>12</v>
      </c>
      <c r="H218" s="7">
        <v>0</v>
      </c>
      <c r="I218" s="7">
        <v>1</v>
      </c>
      <c r="J218" s="13">
        <f t="shared" si="9"/>
        <v>22</v>
      </c>
      <c r="K218" s="11">
        <v>109405</v>
      </c>
      <c r="L218" s="58" t="s">
        <v>1124</v>
      </c>
      <c r="M218" s="8">
        <f t="shared" si="10"/>
        <v>20.108770165897354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1</v>
      </c>
      <c r="G225" s="7">
        <v>0</v>
      </c>
      <c r="H225" s="7">
        <v>0</v>
      </c>
      <c r="I225" s="7">
        <v>0</v>
      </c>
      <c r="J225" s="13">
        <f t="shared" si="9"/>
        <v>1</v>
      </c>
      <c r="K225" s="11">
        <v>2814</v>
      </c>
      <c r="L225" s="58" t="s">
        <v>1121</v>
      </c>
      <c r="M225" s="8">
        <f t="shared" si="10"/>
        <v>35.536602700781806</v>
      </c>
      <c r="N225" s="7" t="str">
        <f t="shared" si="11"/>
        <v>Baixa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2</v>
      </c>
      <c r="H270" s="7">
        <v>0</v>
      </c>
      <c r="I270" s="7">
        <v>0</v>
      </c>
      <c r="J270" s="13">
        <f t="shared" si="12"/>
        <v>2</v>
      </c>
      <c r="K270" s="11">
        <v>11064</v>
      </c>
      <c r="L270" s="58" t="s">
        <v>1121</v>
      </c>
      <c r="M270" s="8">
        <f t="shared" si="13"/>
        <v>18.076644974692698</v>
      </c>
      <c r="N270" s="7" t="str">
        <f t="shared" si="14"/>
        <v>Baixa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1</v>
      </c>
      <c r="J302" s="13">
        <f t="shared" si="12"/>
        <v>1</v>
      </c>
      <c r="K302" s="11">
        <v>5446</v>
      </c>
      <c r="L302" s="58" t="s">
        <v>1121</v>
      </c>
      <c r="M302" s="8">
        <f t="shared" si="13"/>
        <v>18.36210062431142</v>
      </c>
      <c r="N302" s="7" t="str">
        <f t="shared" si="14"/>
        <v>Baixa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1</v>
      </c>
      <c r="H309" s="7">
        <v>1</v>
      </c>
      <c r="I309" s="7">
        <v>1</v>
      </c>
      <c r="J309" s="13">
        <f t="shared" si="12"/>
        <v>3</v>
      </c>
      <c r="K309" s="11">
        <v>58962</v>
      </c>
      <c r="L309" s="58" t="s">
        <v>1122</v>
      </c>
      <c r="M309" s="8">
        <f t="shared" si="13"/>
        <v>5.0880227943421188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22</v>
      </c>
      <c r="G319" s="7">
        <v>32</v>
      </c>
      <c r="H319" s="7">
        <v>27</v>
      </c>
      <c r="I319" s="7">
        <v>11</v>
      </c>
      <c r="J319" s="13">
        <f t="shared" si="12"/>
        <v>92</v>
      </c>
      <c r="K319" s="11">
        <v>278685</v>
      </c>
      <c r="L319" s="58" t="s">
        <v>1124</v>
      </c>
      <c r="M319" s="8">
        <f t="shared" si="13"/>
        <v>33.012182212892689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1</v>
      </c>
      <c r="G338" s="7">
        <v>0</v>
      </c>
      <c r="H338" s="7">
        <v>0</v>
      </c>
      <c r="I338" s="7">
        <v>0</v>
      </c>
      <c r="J338" s="13">
        <f t="shared" si="15"/>
        <v>1</v>
      </c>
      <c r="K338" s="11">
        <v>25035</v>
      </c>
      <c r="L338" s="58" t="s">
        <v>1122</v>
      </c>
      <c r="M338" s="8">
        <f t="shared" si="16"/>
        <v>3.994407829039345</v>
      </c>
      <c r="N338" s="7" t="str">
        <f t="shared" si="17"/>
        <v>Baixa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11</v>
      </c>
      <c r="G361" s="7">
        <v>9</v>
      </c>
      <c r="H361" s="7">
        <v>10</v>
      </c>
      <c r="I361" s="7">
        <v>6</v>
      </c>
      <c r="J361" s="13">
        <f t="shared" si="15"/>
        <v>36</v>
      </c>
      <c r="K361" s="11">
        <v>261344</v>
      </c>
      <c r="L361" s="58" t="s">
        <v>1124</v>
      </c>
      <c r="M361" s="8">
        <f t="shared" si="16"/>
        <v>13.774947961307701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1</v>
      </c>
      <c r="I391" s="7">
        <v>0</v>
      </c>
      <c r="J391" s="13">
        <f t="shared" si="18"/>
        <v>1</v>
      </c>
      <c r="K391" s="11">
        <v>104067</v>
      </c>
      <c r="L391" s="58" t="s">
        <v>1124</v>
      </c>
      <c r="M391" s="8">
        <f t="shared" si="19"/>
        <v>0.96091940768927719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1</v>
      </c>
      <c r="H422" s="7">
        <v>0</v>
      </c>
      <c r="I422" s="7">
        <v>0</v>
      </c>
      <c r="J422" s="13">
        <f t="shared" si="18"/>
        <v>1</v>
      </c>
      <c r="K422" s="11">
        <v>26484</v>
      </c>
      <c r="L422" s="58" t="s">
        <v>1122</v>
      </c>
      <c r="M422" s="8">
        <f t="shared" si="19"/>
        <v>3.7758646730101195</v>
      </c>
      <c r="N422" s="7" t="str">
        <f t="shared" si="20"/>
        <v>Baixa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1</v>
      </c>
      <c r="G423" s="7">
        <v>0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1</v>
      </c>
      <c r="G426" s="7">
        <v>0</v>
      </c>
      <c r="H426" s="7">
        <v>0</v>
      </c>
      <c r="I426" s="7">
        <v>0</v>
      </c>
      <c r="J426" s="13">
        <f t="shared" si="18"/>
        <v>1</v>
      </c>
      <c r="K426" s="11">
        <v>5733</v>
      </c>
      <c r="L426" s="58" t="s">
        <v>1121</v>
      </c>
      <c r="M426" s="8">
        <f t="shared" si="19"/>
        <v>17.44287458573173</v>
      </c>
      <c r="N426" s="7" t="str">
        <f t="shared" si="20"/>
        <v>Baixa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1</v>
      </c>
      <c r="H433" s="7">
        <v>0</v>
      </c>
      <c r="I433" s="7">
        <v>0</v>
      </c>
      <c r="J433" s="13">
        <f t="shared" si="18"/>
        <v>1</v>
      </c>
      <c r="K433" s="11">
        <v>9454</v>
      </c>
      <c r="L433" s="58" t="s">
        <v>1121</v>
      </c>
      <c r="M433" s="8">
        <f t="shared" si="19"/>
        <v>10.577533319229955</v>
      </c>
      <c r="N433" s="7" t="str">
        <f t="shared" si="20"/>
        <v>Baixa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1</v>
      </c>
      <c r="G457" s="7">
        <v>0</v>
      </c>
      <c r="H457" s="7">
        <v>0</v>
      </c>
      <c r="I457" s="7">
        <v>0</v>
      </c>
      <c r="J457" s="13">
        <f t="shared" si="21"/>
        <v>1</v>
      </c>
      <c r="K457" s="11">
        <v>18594</v>
      </c>
      <c r="L457" s="58" t="s">
        <v>1121</v>
      </c>
      <c r="M457" s="8">
        <f t="shared" si="22"/>
        <v>5.3780789501989892</v>
      </c>
      <c r="N457" s="7" t="str">
        <f t="shared" si="23"/>
        <v>Baixa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1</v>
      </c>
      <c r="G458" s="7">
        <v>0</v>
      </c>
      <c r="H458" s="7">
        <v>0</v>
      </c>
      <c r="I458" s="7">
        <v>0</v>
      </c>
      <c r="J458" s="13">
        <f t="shared" si="21"/>
        <v>1</v>
      </c>
      <c r="K458" s="11">
        <v>89256</v>
      </c>
      <c r="L458" s="58" t="s">
        <v>1123</v>
      </c>
      <c r="M458" s="8">
        <f t="shared" si="22"/>
        <v>1.1203728600878371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8</v>
      </c>
      <c r="G459" s="7">
        <v>22</v>
      </c>
      <c r="H459" s="7">
        <v>8</v>
      </c>
      <c r="I459" s="7">
        <v>5</v>
      </c>
      <c r="J459" s="13">
        <f t="shared" si="21"/>
        <v>43</v>
      </c>
      <c r="K459" s="11">
        <v>22608</v>
      </c>
      <c r="L459" s="58" t="s">
        <v>1121</v>
      </c>
      <c r="M459" s="8">
        <f t="shared" si="22"/>
        <v>190.19815994338288</v>
      </c>
      <c r="N459" s="7" t="str">
        <f t="shared" si="23"/>
        <v>Média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2</v>
      </c>
      <c r="G475" s="7">
        <v>1</v>
      </c>
      <c r="H475" s="7">
        <v>1</v>
      </c>
      <c r="I475" s="7">
        <v>0</v>
      </c>
      <c r="J475" s="13">
        <f t="shared" si="21"/>
        <v>4</v>
      </c>
      <c r="K475" s="11">
        <v>3227</v>
      </c>
      <c r="L475" s="58" t="s">
        <v>1121</v>
      </c>
      <c r="M475" s="8">
        <f t="shared" si="22"/>
        <v>123.95413696932135</v>
      </c>
      <c r="N475" s="7" t="str">
        <f t="shared" si="23"/>
        <v>Média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1</v>
      </c>
      <c r="G550" s="7">
        <v>0</v>
      </c>
      <c r="H550" s="7">
        <v>0</v>
      </c>
      <c r="I550" s="7">
        <v>0</v>
      </c>
      <c r="J550" s="13">
        <f t="shared" si="24"/>
        <v>1</v>
      </c>
      <c r="K550" s="11">
        <v>8270</v>
      </c>
      <c r="L550" s="58" t="s">
        <v>1121</v>
      </c>
      <c r="M550" s="8">
        <f t="shared" si="25"/>
        <v>12.091898428053204</v>
      </c>
      <c r="N550" s="7" t="str">
        <f t="shared" si="26"/>
        <v>Baixa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1</v>
      </c>
      <c r="G559" s="7">
        <v>1</v>
      </c>
      <c r="H559" s="7">
        <v>0</v>
      </c>
      <c r="I559" s="7">
        <v>0</v>
      </c>
      <c r="J559" s="13">
        <f t="shared" si="24"/>
        <v>2</v>
      </c>
      <c r="K559" s="11">
        <v>24375</v>
      </c>
      <c r="L559" s="58" t="s">
        <v>1121</v>
      </c>
      <c r="M559" s="8">
        <f t="shared" si="25"/>
        <v>8.2051282051282044</v>
      </c>
      <c r="N559" s="7" t="str">
        <f t="shared" si="26"/>
        <v>Baixa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1</v>
      </c>
      <c r="H570" s="7">
        <v>0</v>
      </c>
      <c r="I570" s="7">
        <v>0</v>
      </c>
      <c r="J570" s="13">
        <f t="shared" si="24"/>
        <v>1</v>
      </c>
      <c r="K570" s="11">
        <v>4849</v>
      </c>
      <c r="L570" s="58" t="s">
        <v>1121</v>
      </c>
      <c r="M570" s="8">
        <f t="shared" si="25"/>
        <v>20.622808826562178</v>
      </c>
      <c r="N570" s="7" t="str">
        <f t="shared" si="26"/>
        <v>Baixa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1</v>
      </c>
      <c r="H603" s="7">
        <v>0</v>
      </c>
      <c r="I603" s="7">
        <v>0</v>
      </c>
      <c r="J603" s="13">
        <f t="shared" si="27"/>
        <v>1</v>
      </c>
      <c r="K603" s="11">
        <v>10731</v>
      </c>
      <c r="L603" s="58" t="s">
        <v>1121</v>
      </c>
      <c r="M603" s="8">
        <f t="shared" si="28"/>
        <v>9.3187960115553068</v>
      </c>
      <c r="N603" s="7" t="str">
        <f t="shared" si="29"/>
        <v>Baixa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1</v>
      </c>
      <c r="H607" s="7">
        <v>1</v>
      </c>
      <c r="I607" s="7">
        <v>1</v>
      </c>
      <c r="J607" s="13">
        <f t="shared" si="27"/>
        <v>3</v>
      </c>
      <c r="K607" s="11">
        <v>34456</v>
      </c>
      <c r="L607" s="58" t="s">
        <v>1122</v>
      </c>
      <c r="M607" s="8">
        <f t="shared" si="28"/>
        <v>8.7067564429997688</v>
      </c>
      <c r="N607" s="7" t="str">
        <f t="shared" si="29"/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1</v>
      </c>
      <c r="G616" s="7">
        <v>0</v>
      </c>
      <c r="H616" s="7">
        <v>0</v>
      </c>
      <c r="I616" s="7">
        <v>0</v>
      </c>
      <c r="J616" s="13">
        <f t="shared" si="27"/>
        <v>1</v>
      </c>
      <c r="K616" s="11">
        <v>37950</v>
      </c>
      <c r="L616" s="58" t="s">
        <v>1122</v>
      </c>
      <c r="M616" s="8">
        <f t="shared" si="28"/>
        <v>2.6350461133069829</v>
      </c>
      <c r="N616" s="7" t="str">
        <f t="shared" si="29"/>
        <v>Baixa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1</v>
      </c>
      <c r="J617" s="13">
        <f t="shared" si="27"/>
        <v>1</v>
      </c>
      <c r="K617" s="11">
        <v>11208</v>
      </c>
      <c r="L617" s="58" t="s">
        <v>1121</v>
      </c>
      <c r="M617" s="8">
        <f t="shared" si="28"/>
        <v>8.9221984296930756</v>
      </c>
      <c r="N617" s="7" t="str">
        <f t="shared" si="29"/>
        <v>Baixa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1</v>
      </c>
      <c r="H619" s="7">
        <v>0</v>
      </c>
      <c r="I619" s="7">
        <v>0</v>
      </c>
      <c r="J619" s="13">
        <f t="shared" si="27"/>
        <v>1</v>
      </c>
      <c r="K619" s="11">
        <v>148862</v>
      </c>
      <c r="L619" s="58" t="s">
        <v>1124</v>
      </c>
      <c r="M619" s="8">
        <f t="shared" si="28"/>
        <v>0.67176310945708106</v>
      </c>
      <c r="N619" s="7" t="str">
        <f t="shared" si="29"/>
        <v>Baixa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1</v>
      </c>
      <c r="I634" s="7">
        <v>2</v>
      </c>
      <c r="J634" s="13">
        <f t="shared" si="27"/>
        <v>3</v>
      </c>
      <c r="K634" s="11">
        <v>10514</v>
      </c>
      <c r="L634" s="58" t="s">
        <v>1121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0</v>
      </c>
      <c r="H637" s="7">
        <v>3</v>
      </c>
      <c r="I637" s="7">
        <v>5</v>
      </c>
      <c r="J637" s="13">
        <f t="shared" si="27"/>
        <v>9</v>
      </c>
      <c r="K637" s="11">
        <v>17398</v>
      </c>
      <c r="L637" s="58" t="s">
        <v>1121</v>
      </c>
      <c r="M637" s="8">
        <f t="shared" si="28"/>
        <v>51.730083917691694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4</v>
      </c>
      <c r="G641" s="7">
        <v>3</v>
      </c>
      <c r="H641" s="7">
        <v>3</v>
      </c>
      <c r="I641" s="7">
        <v>0</v>
      </c>
      <c r="J641" s="13">
        <f t="shared" si="27"/>
        <v>10</v>
      </c>
      <c r="K641" s="11">
        <v>331045</v>
      </c>
      <c r="L641" s="58" t="s">
        <v>1124</v>
      </c>
      <c r="M641" s="8">
        <f t="shared" si="28"/>
        <v>3.0207373619900615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1</v>
      </c>
      <c r="J650" s="13">
        <f t="shared" si="30"/>
        <v>1</v>
      </c>
      <c r="K650" s="11">
        <v>12291</v>
      </c>
      <c r="L650" s="58" t="s">
        <v>1121</v>
      </c>
      <c r="M650" s="8">
        <f t="shared" si="31"/>
        <v>8.1360344967862659</v>
      </c>
      <c r="N650" s="7" t="str">
        <f t="shared" si="32"/>
        <v>Baixa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1</v>
      </c>
      <c r="H653" s="7">
        <v>0</v>
      </c>
      <c r="I653" s="7">
        <v>0</v>
      </c>
      <c r="J653" s="13">
        <f t="shared" si="30"/>
        <v>1</v>
      </c>
      <c r="K653" s="11">
        <v>17858</v>
      </c>
      <c r="L653" s="58" t="s">
        <v>1121</v>
      </c>
      <c r="M653" s="8">
        <f t="shared" si="31"/>
        <v>5.5997312129017809</v>
      </c>
      <c r="N653" s="7" t="str">
        <f t="shared" si="32"/>
        <v>Baixa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1</v>
      </c>
      <c r="H663" s="7">
        <v>0</v>
      </c>
      <c r="I663" s="7">
        <v>0</v>
      </c>
      <c r="J663" s="13">
        <f t="shared" si="30"/>
        <v>1</v>
      </c>
      <c r="K663" s="11">
        <v>135421</v>
      </c>
      <c r="L663" s="58" t="s">
        <v>1124</v>
      </c>
      <c r="M663" s="8">
        <f t="shared" si="31"/>
        <v>0.73843790844846813</v>
      </c>
      <c r="N663" s="7" t="str">
        <f t="shared" si="32"/>
        <v>Baixa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1</v>
      </c>
      <c r="J665" s="13">
        <f t="shared" si="30"/>
        <v>1</v>
      </c>
      <c r="K665" s="11">
        <v>25989</v>
      </c>
      <c r="L665" s="58" t="s">
        <v>1122</v>
      </c>
      <c r="M665" s="8">
        <f t="shared" si="31"/>
        <v>3.8477817538189236</v>
      </c>
      <c r="N665" s="7" t="str">
        <f t="shared" si="32"/>
        <v>Baixa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1124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1</v>
      </c>
      <c r="H699" s="7">
        <v>1</v>
      </c>
      <c r="I699" s="7">
        <v>1</v>
      </c>
      <c r="J699" s="13">
        <f t="shared" si="30"/>
        <v>3</v>
      </c>
      <c r="K699" s="11">
        <v>33934</v>
      </c>
      <c r="L699" s="58" t="s">
        <v>1122</v>
      </c>
      <c r="M699" s="8">
        <f t="shared" si="31"/>
        <v>8.8406907526374727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1122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1</v>
      </c>
      <c r="H728" s="7">
        <v>1</v>
      </c>
      <c r="I728" s="7">
        <v>0</v>
      </c>
      <c r="J728" s="13">
        <f t="shared" si="33"/>
        <v>2</v>
      </c>
      <c r="K728" s="11">
        <v>25332</v>
      </c>
      <c r="L728" s="58" t="s">
        <v>1122</v>
      </c>
      <c r="M728" s="8">
        <f t="shared" si="34"/>
        <v>7.8951523764408655</v>
      </c>
      <c r="N728" s="7" t="str">
        <f t="shared" si="35"/>
        <v>Baixa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1</v>
      </c>
      <c r="G735" s="7">
        <v>0</v>
      </c>
      <c r="H735" s="7">
        <v>0</v>
      </c>
      <c r="I735" s="7">
        <v>0</v>
      </c>
      <c r="J735" s="13">
        <f t="shared" si="33"/>
        <v>1</v>
      </c>
      <c r="K735" s="11">
        <v>89653</v>
      </c>
      <c r="L735" s="58" t="s">
        <v>1123</v>
      </c>
      <c r="M735" s="8">
        <f t="shared" si="34"/>
        <v>1.115411642666726</v>
      </c>
      <c r="N735" s="7" t="str">
        <f t="shared" si="35"/>
        <v>Baixa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1</v>
      </c>
      <c r="H788" s="7">
        <v>0</v>
      </c>
      <c r="I788" s="7">
        <v>0</v>
      </c>
      <c r="J788" s="13">
        <f t="shared" si="36"/>
        <v>1</v>
      </c>
      <c r="K788" s="11">
        <v>11493</v>
      </c>
      <c r="L788" s="58" t="s">
        <v>1121</v>
      </c>
      <c r="M788" s="8">
        <f t="shared" si="37"/>
        <v>8.7009484033759676</v>
      </c>
      <c r="N788" s="7" t="str">
        <f t="shared" si="38"/>
        <v>Baixa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1</v>
      </c>
      <c r="H789" s="7">
        <v>0</v>
      </c>
      <c r="I789" s="7">
        <v>0</v>
      </c>
      <c r="J789" s="13">
        <f t="shared" si="36"/>
        <v>1</v>
      </c>
      <c r="K789" s="11">
        <v>8685</v>
      </c>
      <c r="L789" s="58" t="s">
        <v>1121</v>
      </c>
      <c r="M789" s="8">
        <f t="shared" si="37"/>
        <v>11.514104778353483</v>
      </c>
      <c r="N789" s="7" t="str">
        <f t="shared" si="38"/>
        <v>Baixa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1</v>
      </c>
      <c r="H793" s="7">
        <v>0</v>
      </c>
      <c r="I793" s="7">
        <v>0</v>
      </c>
      <c r="J793" s="13">
        <f t="shared" si="36"/>
        <v>1</v>
      </c>
      <c r="K793" s="11">
        <v>20993</v>
      </c>
      <c r="L793" s="58" t="s">
        <v>1121</v>
      </c>
      <c r="M793" s="8">
        <f t="shared" si="37"/>
        <v>4.7634925927690182</v>
      </c>
      <c r="N793" s="7" t="str">
        <f t="shared" si="38"/>
        <v>Baixa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1</v>
      </c>
      <c r="I794" s="7">
        <v>0</v>
      </c>
      <c r="J794" s="13">
        <f t="shared" si="36"/>
        <v>1</v>
      </c>
      <c r="K794" s="11">
        <v>237286</v>
      </c>
      <c r="L794" s="58" t="s">
        <v>1124</v>
      </c>
      <c r="M794" s="8">
        <f t="shared" si="37"/>
        <v>0.42143236431985032</v>
      </c>
      <c r="N794" s="7" t="str">
        <f t="shared" si="38"/>
        <v>Baixa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8</v>
      </c>
      <c r="G810" s="7">
        <v>19</v>
      </c>
      <c r="H810" s="7">
        <v>8</v>
      </c>
      <c r="I810" s="7">
        <v>16</v>
      </c>
      <c r="J810" s="13">
        <f t="shared" si="36"/>
        <v>51</v>
      </c>
      <c r="K810" s="11">
        <v>140235</v>
      </c>
      <c r="L810" s="58" t="s">
        <v>1124</v>
      </c>
      <c r="M810" s="8">
        <f t="shared" si="37"/>
        <v>36.367525938603059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2</v>
      </c>
      <c r="G811" s="7">
        <v>1</v>
      </c>
      <c r="H811" s="7">
        <v>2</v>
      </c>
      <c r="I811" s="7">
        <v>1</v>
      </c>
      <c r="J811" s="13">
        <f t="shared" si="36"/>
        <v>6</v>
      </c>
      <c r="K811" s="11">
        <v>89090</v>
      </c>
      <c r="L811" s="58" t="s">
        <v>1123</v>
      </c>
      <c r="M811" s="8">
        <f t="shared" si="37"/>
        <v>6.7347625996183629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2</v>
      </c>
      <c r="J817" s="13">
        <f t="shared" si="36"/>
        <v>2</v>
      </c>
      <c r="K817" s="11">
        <v>8201</v>
      </c>
      <c r="L817" s="58" t="s">
        <v>1121</v>
      </c>
      <c r="M817" s="8">
        <f t="shared" si="37"/>
        <v>24.387269845140839</v>
      </c>
      <c r="N817" s="7" t="str">
        <f t="shared" si="38"/>
        <v>Baixa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1</v>
      </c>
      <c r="H818" s="7">
        <v>0</v>
      </c>
      <c r="I818" s="7">
        <v>0</v>
      </c>
      <c r="J818" s="13">
        <f t="shared" si="36"/>
        <v>1</v>
      </c>
      <c r="K818" s="11">
        <v>78913</v>
      </c>
      <c r="L818" s="58" t="s">
        <v>1123</v>
      </c>
      <c r="M818" s="8">
        <f t="shared" si="37"/>
        <v>1.2672183290459114</v>
      </c>
      <c r="N818" s="7" t="str">
        <f t="shared" si="38"/>
        <v>Baixa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1</v>
      </c>
      <c r="H822" s="7">
        <v>0</v>
      </c>
      <c r="I822" s="7">
        <v>0</v>
      </c>
      <c r="J822" s="13">
        <f t="shared" si="36"/>
        <v>1</v>
      </c>
      <c r="K822" s="11">
        <v>25253</v>
      </c>
      <c r="L822" s="58" t="s">
        <v>1122</v>
      </c>
      <c r="M822" s="8">
        <f t="shared" si="37"/>
        <v>3.9599255533995961</v>
      </c>
      <c r="N822" s="7" t="str">
        <f t="shared" si="38"/>
        <v>Baixa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3</v>
      </c>
      <c r="H825" s="7">
        <v>0</v>
      </c>
      <c r="I825" s="7">
        <v>0</v>
      </c>
      <c r="J825" s="13">
        <f t="shared" si="36"/>
        <v>4</v>
      </c>
      <c r="K825" s="11">
        <v>114265</v>
      </c>
      <c r="L825" s="58" t="s">
        <v>1124</v>
      </c>
      <c r="M825" s="8">
        <f t="shared" si="37"/>
        <v>3.5006344900013127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1</v>
      </c>
      <c r="G827" s="7">
        <v>1</v>
      </c>
      <c r="H827" s="7">
        <v>0</v>
      </c>
      <c r="I827" s="7">
        <v>0</v>
      </c>
      <c r="J827" s="13">
        <f t="shared" si="36"/>
        <v>2</v>
      </c>
      <c r="K827" s="11">
        <v>12449</v>
      </c>
      <c r="L827" s="58" t="s">
        <v>1121</v>
      </c>
      <c r="M827" s="8">
        <f t="shared" si="37"/>
        <v>16.065547433528799</v>
      </c>
      <c r="N827" s="7" t="str">
        <f t="shared" si="38"/>
        <v>Baixa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0</v>
      </c>
      <c r="H828" s="7">
        <v>0</v>
      </c>
      <c r="I828" s="7">
        <v>0</v>
      </c>
      <c r="J828" s="13">
        <f t="shared" si="36"/>
        <v>1</v>
      </c>
      <c r="K828" s="11">
        <v>330361</v>
      </c>
      <c r="L828" s="58" t="s">
        <v>1124</v>
      </c>
      <c r="M828" s="8">
        <f t="shared" si="37"/>
        <v>0.3026991684853842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1</v>
      </c>
      <c r="G829" s="7">
        <v>1</v>
      </c>
      <c r="H829" s="7">
        <v>0</v>
      </c>
      <c r="I829" s="7">
        <v>0</v>
      </c>
      <c r="J829" s="13">
        <f t="shared" si="36"/>
        <v>2</v>
      </c>
      <c r="K829" s="11">
        <v>683247</v>
      </c>
      <c r="L829" s="58" t="s">
        <v>1125</v>
      </c>
      <c r="M829" s="8">
        <f t="shared" si="37"/>
        <v>0.29271990949100402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5</v>
      </c>
      <c r="G836" s="7">
        <v>9</v>
      </c>
      <c r="H836" s="7">
        <v>11</v>
      </c>
      <c r="I836" s="7">
        <v>1</v>
      </c>
      <c r="J836" s="13">
        <f t="shared" si="36"/>
        <v>26</v>
      </c>
      <c r="K836" s="11">
        <v>6491</v>
      </c>
      <c r="L836" s="58" t="s">
        <v>1121</v>
      </c>
      <c r="M836" s="8">
        <f t="shared" si="37"/>
        <v>400.55461408103525</v>
      </c>
      <c r="N836" s="7" t="str">
        <f t="shared" si="38"/>
        <v>Alta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1</v>
      </c>
      <c r="J843" s="13">
        <f t="shared" si="39"/>
        <v>1</v>
      </c>
      <c r="K843" s="11">
        <v>20537</v>
      </c>
      <c r="L843" s="58" t="s">
        <v>1121</v>
      </c>
      <c r="M843" s="8">
        <f t="shared" si="40"/>
        <v>4.869260359351415</v>
      </c>
      <c r="N843" s="7" t="str">
        <f t="shared" si="41"/>
        <v>Baixa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1</v>
      </c>
      <c r="G852" s="7">
        <v>0</v>
      </c>
      <c r="H852" s="7">
        <v>0</v>
      </c>
      <c r="I852" s="7">
        <v>0</v>
      </c>
      <c r="J852" s="13">
        <f t="shared" si="39"/>
        <v>1</v>
      </c>
      <c r="K852" s="11">
        <v>8685</v>
      </c>
      <c r="L852" s="58" t="s">
        <v>1121</v>
      </c>
      <c r="M852" s="8">
        <f t="shared" si="40"/>
        <v>11.514104778353483</v>
      </c>
      <c r="N852" s="7" t="str">
        <f t="shared" si="41"/>
        <v>Baixa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1</v>
      </c>
      <c r="J855" s="13">
        <f t="shared" si="39"/>
        <v>1</v>
      </c>
      <c r="K855" s="11">
        <v>42149</v>
      </c>
      <c r="L855" s="58" t="s">
        <v>1122</v>
      </c>
      <c r="M855" s="8">
        <f t="shared" si="40"/>
        <v>2.3725355287195429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109</v>
      </c>
      <c r="G858" s="12">
        <f>SUM(G5:G857)</f>
        <v>169</v>
      </c>
      <c r="H858" s="12">
        <f>SUM(H5:H857)</f>
        <v>108</v>
      </c>
      <c r="I858" s="12">
        <f>SUM(I5:I857)</f>
        <v>68</v>
      </c>
      <c r="J858" s="12">
        <f>SUM(F858:I858)</f>
        <v>454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46" priority="1" operator="equal">
      <formula>"Muito Alta"</formula>
    </cfRule>
    <cfRule type="cellIs" dxfId="45" priority="2" operator="equal">
      <formula>"Alta"</formula>
    </cfRule>
    <cfRule type="cellIs" dxfId="44" priority="3" operator="equal">
      <formula>"Média"</formula>
    </cfRule>
    <cfRule type="cellIs" dxfId="43" priority="4" operator="equal">
      <formula>"Baixa"</formula>
    </cfRule>
  </conditionalFormatting>
  <conditionalFormatting sqref="O6:O9">
    <cfRule type="cellIs" dxfId="42" priority="9" stopIfTrue="1" operator="equal">
      <formula>"Alta"</formula>
    </cfRule>
    <cfRule type="cellIs" dxfId="41" priority="10" stopIfTrue="1" operator="equal">
      <formula>"Média"</formula>
    </cfRule>
    <cfRule type="cellIs" dxfId="40" priority="11" stopIfTrue="1" operator="equal">
      <formula>"Baixa"</formula>
    </cfRule>
  </conditionalFormatting>
  <conditionalFormatting sqref="N5:N857">
    <cfRule type="cellIs" dxfId="39" priority="5" operator="equal">
      <formula>"Muito Alta"</formula>
    </cfRule>
    <cfRule type="cellIs" dxfId="38" priority="6" operator="equal">
      <formula>"Alta"</formula>
    </cfRule>
    <cfRule type="cellIs" dxfId="37" priority="7" operator="equal">
      <formula>"Média"</formula>
    </cfRule>
    <cfRule type="cellIs" dxfId="36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M11" sqref="M11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2" t="s">
        <v>1129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22" ht="19.5" thickBot="1" x14ac:dyDescent="0.3">
      <c r="A3" s="113" t="str">
        <f>Dengue!A3</f>
        <v>Sinan25/05/2020</v>
      </c>
      <c r="B3" s="113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17</v>
      </c>
      <c r="G4" s="50">
        <v>18</v>
      </c>
      <c r="H4" s="50">
        <v>19</v>
      </c>
      <c r="I4" s="50">
        <v>20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1</v>
      </c>
      <c r="H6" s="7">
        <v>0</v>
      </c>
      <c r="I6" s="7">
        <v>0</v>
      </c>
      <c r="J6" s="13">
        <f t="shared" si="0"/>
        <v>1</v>
      </c>
      <c r="K6" s="11">
        <v>23223</v>
      </c>
      <c r="L6" s="58" t="s">
        <v>1121</v>
      </c>
      <c r="M6" s="8">
        <f t="shared" si="1"/>
        <v>4.3060758730568836</v>
      </c>
      <c r="N6" s="7" t="str">
        <f t="shared" si="2"/>
        <v>Baixa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32</v>
      </c>
      <c r="Q8" s="71">
        <f>P8/P$10*100</f>
        <v>3.7514654161781942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1121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821</v>
      </c>
      <c r="Q9" s="71">
        <f>P9/P$10*100</f>
        <v>96.248534583821808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1121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1</v>
      </c>
      <c r="H13" s="7">
        <v>0</v>
      </c>
      <c r="I13" s="7">
        <v>0</v>
      </c>
      <c r="J13" s="13">
        <f t="shared" si="0"/>
        <v>1</v>
      </c>
      <c r="K13" s="11">
        <v>19166</v>
      </c>
      <c r="L13" s="58" t="s">
        <v>1121</v>
      </c>
      <c r="M13" s="8">
        <f t="shared" si="1"/>
        <v>5.2175727851403524</v>
      </c>
      <c r="N13" s="7" t="str">
        <f t="shared" si="2"/>
        <v>Baixa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1122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1</v>
      </c>
      <c r="I22" s="7">
        <v>0</v>
      </c>
      <c r="J22" s="13">
        <f t="shared" si="0"/>
        <v>1</v>
      </c>
      <c r="K22" s="11">
        <v>41642</v>
      </c>
      <c r="L22" s="58" t="s">
        <v>1122</v>
      </c>
      <c r="M22" s="8">
        <f t="shared" si="1"/>
        <v>2.4014216416118339</v>
      </c>
      <c r="N22" s="7" t="str">
        <f t="shared" si="2"/>
        <v>Baixa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1121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1122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1124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1121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3</v>
      </c>
      <c r="H70" s="7">
        <v>1</v>
      </c>
      <c r="I70" s="7">
        <v>0</v>
      </c>
      <c r="J70" s="13">
        <f t="shared" si="3"/>
        <v>4</v>
      </c>
      <c r="K70" s="11">
        <v>2501576</v>
      </c>
      <c r="L70" s="58" t="s">
        <v>1125</v>
      </c>
      <c r="M70" s="8">
        <f t="shared" si="4"/>
        <v>0.15989919954460707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1122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1</v>
      </c>
      <c r="I82" s="7">
        <v>0</v>
      </c>
      <c r="J82" s="13">
        <f t="shared" si="3"/>
        <v>1</v>
      </c>
      <c r="K82" s="11">
        <v>49942</v>
      </c>
      <c r="L82" s="58" t="s">
        <v>1122</v>
      </c>
      <c r="M82" s="8">
        <f t="shared" si="4"/>
        <v>2.0023226943254175</v>
      </c>
      <c r="N82" s="7" t="str">
        <f t="shared" si="5"/>
        <v>Baixa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1122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1121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1</v>
      </c>
      <c r="H129" s="7">
        <v>1</v>
      </c>
      <c r="I129" s="7">
        <v>0</v>
      </c>
      <c r="J129" s="13">
        <f t="shared" si="3"/>
        <v>2</v>
      </c>
      <c r="K129" s="11">
        <v>8029</v>
      </c>
      <c r="L129" s="58" t="s">
        <v>1121</v>
      </c>
      <c r="M129" s="8">
        <f t="shared" si="4"/>
        <v>24.909702329057165</v>
      </c>
      <c r="N129" s="7" t="str">
        <f t="shared" si="5"/>
        <v>Baixa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1</v>
      </c>
      <c r="J151" s="13">
        <f t="shared" si="6"/>
        <v>1</v>
      </c>
      <c r="K151" s="11">
        <v>91503</v>
      </c>
      <c r="L151" s="58" t="s">
        <v>1123</v>
      </c>
      <c r="M151" s="8">
        <f t="shared" si="7"/>
        <v>1.0928603433767199</v>
      </c>
      <c r="N151" s="7" t="str">
        <f t="shared" si="8"/>
        <v>Baixa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1121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2</v>
      </c>
      <c r="G175" s="7">
        <v>0</v>
      </c>
      <c r="H175" s="7">
        <v>0</v>
      </c>
      <c r="I175" s="7">
        <v>0</v>
      </c>
      <c r="J175" s="13">
        <f t="shared" si="6"/>
        <v>2</v>
      </c>
      <c r="K175" s="11">
        <v>21703</v>
      </c>
      <c r="L175" s="58" t="s">
        <v>1121</v>
      </c>
      <c r="M175" s="8">
        <f t="shared" si="7"/>
        <v>9.2153158549509282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1</v>
      </c>
      <c r="G177" s="7">
        <v>1</v>
      </c>
      <c r="H177" s="7">
        <v>0</v>
      </c>
      <c r="I177" s="7">
        <v>0</v>
      </c>
      <c r="J177" s="13">
        <f t="shared" si="6"/>
        <v>2</v>
      </c>
      <c r="K177" s="11">
        <v>7017</v>
      </c>
      <c r="L177" s="58" t="s">
        <v>1121</v>
      </c>
      <c r="M177" s="8">
        <f t="shared" si="7"/>
        <v>28.502208921191389</v>
      </c>
      <c r="N177" s="7" t="str">
        <f t="shared" si="8"/>
        <v>Baixa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1121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1121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1121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1124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1121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1124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1</v>
      </c>
      <c r="J277" s="13">
        <f t="shared" si="12"/>
        <v>1</v>
      </c>
      <c r="K277" s="11">
        <v>31624</v>
      </c>
      <c r="L277" s="58" t="s">
        <v>1122</v>
      </c>
      <c r="M277" s="8">
        <f t="shared" si="13"/>
        <v>3.1621553250695671</v>
      </c>
      <c r="N277" s="7" t="str">
        <f t="shared" si="14"/>
        <v>Baixa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1121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1</v>
      </c>
      <c r="H309" s="7">
        <v>1</v>
      </c>
      <c r="I309" s="7">
        <v>1</v>
      </c>
      <c r="J309" s="13">
        <f t="shared" si="12"/>
        <v>3</v>
      </c>
      <c r="K309" s="11">
        <v>58962</v>
      </c>
      <c r="L309" s="58" t="s">
        <v>1122</v>
      </c>
      <c r="M309" s="8">
        <f t="shared" si="13"/>
        <v>5.0880227943421188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1121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1</v>
      </c>
      <c r="G319" s="7">
        <v>3</v>
      </c>
      <c r="H319" s="7">
        <v>1</v>
      </c>
      <c r="I319" s="7">
        <v>1</v>
      </c>
      <c r="J319" s="13">
        <f t="shared" si="12"/>
        <v>6</v>
      </c>
      <c r="K319" s="11">
        <v>278685</v>
      </c>
      <c r="L319" s="58" t="s">
        <v>1124</v>
      </c>
      <c r="M319" s="8">
        <f t="shared" si="13"/>
        <v>2.1529684051886537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1121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1121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1</v>
      </c>
      <c r="H361" s="7">
        <v>0</v>
      </c>
      <c r="I361" s="7">
        <v>0</v>
      </c>
      <c r="J361" s="13">
        <f t="shared" si="15"/>
        <v>1</v>
      </c>
      <c r="K361" s="11">
        <v>261344</v>
      </c>
      <c r="L361" s="58" t="s">
        <v>1124</v>
      </c>
      <c r="M361" s="8">
        <f t="shared" si="16"/>
        <v>0.38263744336965838</v>
      </c>
      <c r="N361" s="7" t="str">
        <f t="shared" si="17"/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1121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1123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1121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1121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1121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3</v>
      </c>
      <c r="G391" s="7">
        <v>4</v>
      </c>
      <c r="H391" s="7">
        <v>1</v>
      </c>
      <c r="I391" s="7">
        <v>0</v>
      </c>
      <c r="J391" s="13">
        <f t="shared" si="18"/>
        <v>8</v>
      </c>
      <c r="K391" s="11">
        <v>104067</v>
      </c>
      <c r="L391" s="58" t="s">
        <v>1124</v>
      </c>
      <c r="M391" s="8">
        <f t="shared" si="19"/>
        <v>7.6873552615142176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1122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1</v>
      </c>
      <c r="H423" s="7">
        <v>0</v>
      </c>
      <c r="I423" s="7">
        <v>0</v>
      </c>
      <c r="J423" s="13">
        <f t="shared" si="18"/>
        <v>1</v>
      </c>
      <c r="K423" s="11">
        <v>564310</v>
      </c>
      <c r="L423" s="58" t="s">
        <v>1125</v>
      </c>
      <c r="M423" s="8">
        <f t="shared" si="19"/>
        <v>0.17720756321879819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1122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1121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1</v>
      </c>
      <c r="G458" s="7">
        <v>0</v>
      </c>
      <c r="H458" s="7">
        <v>1</v>
      </c>
      <c r="I458" s="7">
        <v>0</v>
      </c>
      <c r="J458" s="13">
        <f t="shared" si="21"/>
        <v>2</v>
      </c>
      <c r="K458" s="11">
        <v>89256</v>
      </c>
      <c r="L458" s="58" t="s">
        <v>1123</v>
      </c>
      <c r="M458" s="8">
        <f t="shared" si="22"/>
        <v>2.2407457201756742</v>
      </c>
      <c r="N458" s="7" t="str">
        <f t="shared" si="23"/>
        <v>Baixa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1122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1121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1</v>
      </c>
      <c r="G475" s="7">
        <v>0</v>
      </c>
      <c r="H475" s="7">
        <v>0</v>
      </c>
      <c r="I475" s="7">
        <v>0</v>
      </c>
      <c r="J475" s="13">
        <f t="shared" si="21"/>
        <v>1</v>
      </c>
      <c r="K475" s="11">
        <v>3227</v>
      </c>
      <c r="L475" s="58" t="s">
        <v>1121</v>
      </c>
      <c r="M475" s="8">
        <f t="shared" si="22"/>
        <v>30.988534242330338</v>
      </c>
      <c r="N475" s="7" t="str">
        <f t="shared" si="23"/>
        <v>Baixa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1121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1121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1122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1125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1123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1</v>
      </c>
      <c r="G529" s="7">
        <v>0</v>
      </c>
      <c r="H529" s="7">
        <v>0</v>
      </c>
      <c r="I529" s="7">
        <v>0</v>
      </c>
      <c r="J529" s="13">
        <f t="shared" si="24"/>
        <v>1</v>
      </c>
      <c r="K529" s="11">
        <v>99770</v>
      </c>
      <c r="L529" s="58" t="s">
        <v>1123</v>
      </c>
      <c r="M529" s="8">
        <f t="shared" si="25"/>
        <v>1.0023053021950488</v>
      </c>
      <c r="N529" s="7" t="str">
        <f t="shared" si="26"/>
        <v>Baixa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1122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1121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1</v>
      </c>
      <c r="J543" s="13">
        <f t="shared" si="24"/>
        <v>1</v>
      </c>
      <c r="K543" s="11">
        <v>33481</v>
      </c>
      <c r="L543" s="58" t="s">
        <v>1122</v>
      </c>
      <c r="M543" s="8">
        <f t="shared" si="25"/>
        <v>2.9867686150353934</v>
      </c>
      <c r="N543" s="7" t="str">
        <f t="shared" si="26"/>
        <v>Baixa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1121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1123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1123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1</v>
      </c>
      <c r="I572" s="7">
        <v>0</v>
      </c>
      <c r="J572" s="13">
        <f t="shared" si="24"/>
        <v>1</v>
      </c>
      <c r="K572" s="11">
        <v>17545</v>
      </c>
      <c r="L572" s="58" t="s">
        <v>1121</v>
      </c>
      <c r="M572" s="8">
        <f t="shared" si="25"/>
        <v>5.6996295240809349</v>
      </c>
      <c r="N572" s="7" t="str">
        <f t="shared" si="26"/>
        <v>Baixa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1121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1121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1122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1122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1</v>
      </c>
      <c r="G615" s="7">
        <v>0</v>
      </c>
      <c r="H615" s="7">
        <v>0</v>
      </c>
      <c r="I615" s="7">
        <v>0</v>
      </c>
      <c r="J615" s="13">
        <f t="shared" si="27"/>
        <v>1</v>
      </c>
      <c r="K615" s="11">
        <v>12061</v>
      </c>
      <c r="L615" s="58" t="s">
        <v>1121</v>
      </c>
      <c r="M615" s="8">
        <f t="shared" si="28"/>
        <v>8.2911864687836836</v>
      </c>
      <c r="N615" s="7" t="str">
        <f t="shared" si="29"/>
        <v>Baixa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1124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0</v>
      </c>
      <c r="H637" s="7">
        <v>0</v>
      </c>
      <c r="I637" s="7">
        <v>0</v>
      </c>
      <c r="J637" s="13">
        <f t="shared" si="27"/>
        <v>1</v>
      </c>
      <c r="K637" s="11">
        <v>17398</v>
      </c>
      <c r="L637" s="58" t="s">
        <v>1121</v>
      </c>
      <c r="M637" s="8">
        <f t="shared" si="28"/>
        <v>5.7477871019657432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1124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1121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1</v>
      </c>
      <c r="I651" s="7">
        <v>0</v>
      </c>
      <c r="J651" s="13">
        <f t="shared" si="30"/>
        <v>1</v>
      </c>
      <c r="K651" s="11">
        <v>30779</v>
      </c>
      <c r="L651" s="58" t="s">
        <v>1122</v>
      </c>
      <c r="M651" s="8">
        <f t="shared" si="31"/>
        <v>3.2489684525163258</v>
      </c>
      <c r="N651" s="7" t="str">
        <f t="shared" si="32"/>
        <v>Baixa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1122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1</v>
      </c>
      <c r="G679" s="7">
        <v>0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1121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3</v>
      </c>
      <c r="J691" s="13">
        <f t="shared" si="30"/>
        <v>3</v>
      </c>
      <c r="K691" s="11">
        <v>19608</v>
      </c>
      <c r="L691" s="58" t="s">
        <v>1121</v>
      </c>
      <c r="M691" s="8">
        <f t="shared" si="31"/>
        <v>15.29987760097919</v>
      </c>
      <c r="N691" s="7" t="str">
        <f t="shared" si="32"/>
        <v>Baixa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1122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3</v>
      </c>
      <c r="H707" s="7">
        <v>0</v>
      </c>
      <c r="I707" s="7">
        <v>0</v>
      </c>
      <c r="J707" s="13">
        <f t="shared" si="30"/>
        <v>3</v>
      </c>
      <c r="K707" s="11">
        <v>28054</v>
      </c>
      <c r="L707" s="58" t="s">
        <v>1122</v>
      </c>
      <c r="M707" s="8">
        <f t="shared" si="31"/>
        <v>10.693662222855922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1121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1122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1123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1121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1</v>
      </c>
      <c r="H794" s="7">
        <v>0</v>
      </c>
      <c r="I794" s="7">
        <v>0</v>
      </c>
      <c r="J794" s="13">
        <f t="shared" si="36"/>
        <v>1</v>
      </c>
      <c r="K794" s="11">
        <v>237286</v>
      </c>
      <c r="L794" s="58" t="s">
        <v>1124</v>
      </c>
      <c r="M794" s="8">
        <f t="shared" si="37"/>
        <v>0.42143236431985032</v>
      </c>
      <c r="N794" s="7" t="str">
        <f t="shared" si="38"/>
        <v>Baixa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0</v>
      </c>
      <c r="G810" s="7">
        <v>7</v>
      </c>
      <c r="H810" s="7">
        <v>1</v>
      </c>
      <c r="I810" s="7">
        <v>0</v>
      </c>
      <c r="J810" s="13">
        <f t="shared" si="36"/>
        <v>8</v>
      </c>
      <c r="K810" s="11">
        <v>140235</v>
      </c>
      <c r="L810" s="58" t="s">
        <v>1124</v>
      </c>
      <c r="M810" s="8">
        <f t="shared" si="37"/>
        <v>5.7047099511534212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0</v>
      </c>
      <c r="G811" s="7">
        <v>2</v>
      </c>
      <c r="H811" s="7">
        <v>2</v>
      </c>
      <c r="I811" s="7">
        <v>1</v>
      </c>
      <c r="J811" s="13">
        <f t="shared" si="36"/>
        <v>5</v>
      </c>
      <c r="K811" s="11">
        <v>89090</v>
      </c>
      <c r="L811" s="58" t="s">
        <v>1123</v>
      </c>
      <c r="M811" s="8">
        <f t="shared" si="37"/>
        <v>5.6123021663486368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1121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1</v>
      </c>
      <c r="H823" s="7">
        <v>0</v>
      </c>
      <c r="I823" s="7">
        <v>0</v>
      </c>
      <c r="J823" s="13">
        <f t="shared" si="36"/>
        <v>1</v>
      </c>
      <c r="K823" s="11">
        <v>19797</v>
      </c>
      <c r="L823" s="58" t="s">
        <v>1121</v>
      </c>
      <c r="M823" s="8">
        <f t="shared" si="37"/>
        <v>5.0512703945042174</v>
      </c>
      <c r="N823" s="7" t="str">
        <f t="shared" si="38"/>
        <v>Baixa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3</v>
      </c>
      <c r="G825" s="7">
        <v>3</v>
      </c>
      <c r="H825" s="7">
        <v>0</v>
      </c>
      <c r="I825" s="7">
        <v>0</v>
      </c>
      <c r="J825" s="13">
        <f t="shared" si="36"/>
        <v>6</v>
      </c>
      <c r="K825" s="11">
        <v>114265</v>
      </c>
      <c r="L825" s="58" t="s">
        <v>1124</v>
      </c>
      <c r="M825" s="8">
        <f t="shared" si="37"/>
        <v>5.2509517350019692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2</v>
      </c>
      <c r="G828" s="7">
        <v>5</v>
      </c>
      <c r="H828" s="7">
        <v>1</v>
      </c>
      <c r="I828" s="7">
        <v>0</v>
      </c>
      <c r="J828" s="13">
        <f t="shared" si="36"/>
        <v>8</v>
      </c>
      <c r="K828" s="11">
        <v>330361</v>
      </c>
      <c r="L828" s="58" t="s">
        <v>1124</v>
      </c>
      <c r="M828" s="8">
        <f t="shared" si="37"/>
        <v>2.4215933478830736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1121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18</v>
      </c>
      <c r="G858" s="12">
        <f>SUM(G5:G857)</f>
        <v>39</v>
      </c>
      <c r="H858" s="12">
        <f>SUM(H5:H857)</f>
        <v>14</v>
      </c>
      <c r="I858" s="12">
        <f>SUM(I5:I857)</f>
        <v>9</v>
      </c>
      <c r="J858" s="12">
        <f>SUM(J5:J857)</f>
        <v>80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conditionalFormatting sqref="O5">
    <cfRule type="cellIs" dxfId="28" priority="1" operator="equal">
      <formula>"Muito Alta"</formula>
    </cfRule>
    <cfRule type="cellIs" dxfId="27" priority="2" operator="equal">
      <formula>"Alta"</formula>
    </cfRule>
    <cfRule type="cellIs" dxfId="26" priority="3" operator="equal">
      <formula>"Média"</formula>
    </cfRule>
    <cfRule type="cellIs" dxfId="25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L849" sqref="L849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17" t="s">
        <v>1128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8"/>
      <c r="O2" s="18"/>
      <c r="P2" s="18"/>
    </row>
    <row r="3" spans="1:21" ht="18.75" x14ac:dyDescent="0.25">
      <c r="A3" s="43" t="str">
        <f>Dengue!A3</f>
        <v>Sinan25/05/2020</v>
      </c>
      <c r="B3" s="40"/>
      <c r="C3" s="40"/>
    </row>
    <row r="4" spans="1:21" ht="19.5" customHeight="1" thickBot="1" x14ac:dyDescent="0.3">
      <c r="A4" s="39"/>
      <c r="B4" s="40"/>
      <c r="C4" s="40"/>
      <c r="F4" s="114" t="s">
        <v>869</v>
      </c>
      <c r="G4" s="115"/>
      <c r="H4" s="116"/>
      <c r="I4" s="120" t="s">
        <v>870</v>
      </c>
      <c r="J4" s="121"/>
      <c r="K4" s="121"/>
      <c r="L4" s="121"/>
      <c r="M4" s="122"/>
      <c r="N4" s="118" t="s">
        <v>1104</v>
      </c>
      <c r="O4" s="119"/>
      <c r="P4" s="119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1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1</v>
      </c>
      <c r="J6" s="11">
        <v>6972</v>
      </c>
      <c r="K6" s="58" t="s">
        <v>1121</v>
      </c>
      <c r="L6" s="8">
        <f>I6/J6*100000</f>
        <v>14.343086632243258</v>
      </c>
      <c r="M6" s="7" t="str">
        <f>IF(L6=0,"Silencioso",IF(AND(L6&gt;0,L6&lt;100),"Baixa",IF(AND(L6&gt;=100,L6&lt;300),"Média",IF(AND(L6&gt;=300,L6&lt;500),"Alta",IF(L6&gt;=500,"Muito Alta","Avaliar")))))</f>
        <v>Baixa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25</v>
      </c>
      <c r="U6" s="71">
        <f>T6/T$10*100</f>
        <v>7.4850299401197598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19</v>
      </c>
      <c r="G7" s="12">
        <f>VLOOKUP($A7,Chik!$1:$1048576,10,FALSE)</f>
        <v>0</v>
      </c>
      <c r="H7" s="12">
        <f>VLOOKUP($A7,zika!$1:$1048576,10,FALSE)</f>
        <v>1</v>
      </c>
      <c r="I7" s="12">
        <f>H7+F7+G7</f>
        <v>20</v>
      </c>
      <c r="J7" s="11">
        <v>23223</v>
      </c>
      <c r="K7" s="58" t="s">
        <v>1121</v>
      </c>
      <c r="L7" s="8">
        <f>I7/J7*100000</f>
        <v>86.121517461137657</v>
      </c>
      <c r="M7" s="7" t="str">
        <f>IF(L7=0,"Silencioso",IF(AND(L7&gt;0,L7&lt;100),"Baixa",IF(AND(L7&gt;=100,L7&lt;300),"Média",IF(AND(L7&gt;=300,L7&lt;500),"Alta",IF(L7&gt;=500,"Muito Alta","Avaliar")))))</f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42</v>
      </c>
      <c r="U7" s="71">
        <f>T7/T$10*100</f>
        <v>12.574850299401197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3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3</v>
      </c>
      <c r="J8" s="11">
        <v>13465</v>
      </c>
      <c r="K8" s="58" t="s">
        <v>1121</v>
      </c>
      <c r="L8" s="8">
        <f>I8/J8*100000</f>
        <v>22.279985146676569</v>
      </c>
      <c r="M8" s="7" t="str">
        <f>IF(L8=0,"Silencioso",IF(AND(L8&gt;0,L8&lt;100),"Baixa",IF(AND(L8&gt;=100,L8&lt;300),"Média",IF(AND(L8&gt;=300,L8&lt;500),"Alta",IF(L8&gt;=500,"Muito Alta","Avaliar")))))</f>
        <v>Baixa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115</v>
      </c>
      <c r="U8" s="71">
        <f>T8/T$10*100</f>
        <v>34.431137724550901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33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33</v>
      </c>
      <c r="J9" s="11">
        <v>3994</v>
      </c>
      <c r="K9" s="58" t="s">
        <v>1121</v>
      </c>
      <c r="L9" s="8">
        <f>I9/J9*100000</f>
        <v>826.23935903855784</v>
      </c>
      <c r="M9" s="7" t="str">
        <f>IF(L9=0,"Silencioso",IF(AND(L9&gt;0,L9&lt;100),"Baixa",IF(AND(L9&gt;=100,L9&lt;300),"Média",IF(AND(L9&gt;=300,L9&lt;500),"Alta",IF(L9&gt;=500,"Muito Alta","Avaliar")))))</f>
        <v>Muito Alta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336</v>
      </c>
      <c r="U9" s="71">
        <f>T9/T$10*100</f>
        <v>100.59880239520957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22</v>
      </c>
      <c r="G10" s="12">
        <f>VLOOKUP($A10,Chik!$1:$1048576,10,FALSE)</f>
        <v>0</v>
      </c>
      <c r="H10" s="12">
        <f>VLOOKUP($A10,zika!$1:$1048576,10,FALSE)</f>
        <v>0</v>
      </c>
      <c r="I10" s="12">
        <f>H10+F10+G10</f>
        <v>22</v>
      </c>
      <c r="J10" s="11">
        <v>9575</v>
      </c>
      <c r="K10" s="58" t="s">
        <v>1121</v>
      </c>
      <c r="L10" s="8">
        <f>I10/J10*100000</f>
        <v>229.76501305483026</v>
      </c>
      <c r="M10" s="7" t="str">
        <f>IF(L10=0,"Silencioso",IF(AND(L10&gt;0,L10&lt;100),"Baixa",IF(AND(L10&gt;=100,L10&lt;300),"Média",IF(AND(L10&gt;=300,L10&lt;500),"Alta",IF(L10&gt;=500,"Muito Alta","Avaliar")))))</f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334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13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13</v>
      </c>
      <c r="J11" s="11">
        <v>13600</v>
      </c>
      <c r="K11" s="58" t="s">
        <v>1121</v>
      </c>
      <c r="L11" s="8">
        <f>I11/J11*100000</f>
        <v>95.588235294117652</v>
      </c>
      <c r="M11" s="7" t="str">
        <f>IF(L11=0,"Silencioso",IF(AND(L11&gt;0,L11&lt;100),"Baixa",IF(AND(L11&gt;=100,L11&lt;300),"Média",IF(AND(L11&gt;=300,L11&lt;500),"Alta",IF(L11&gt;=500,"Muito Alta","Avaliar")))))</f>
        <v>Baixa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255.08982035928142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4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4</v>
      </c>
      <c r="J12" s="11">
        <v>2005</v>
      </c>
      <c r="K12" s="58" t="s">
        <v>1121</v>
      </c>
      <c r="L12" s="8">
        <f>I12/J12*100000</f>
        <v>199.501246882793</v>
      </c>
      <c r="M12" s="7" t="str">
        <f>IF(L12=0,"Silencioso",IF(AND(L12&gt;0,L12&lt;100),"Baixa",IF(AND(L12&gt;=100,L12&lt;300),"Média",IF(AND(L12&gt;=300,L12&lt;500),"Alta",IF(L12&gt;=500,"Muito Alta","Avaliar")))))</f>
        <v>Média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7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7</v>
      </c>
      <c r="J13" s="11">
        <v>4448</v>
      </c>
      <c r="K13" s="58" t="s">
        <v>1121</v>
      </c>
      <c r="L13" s="8">
        <f>I13/J13*100000</f>
        <v>157.37410071942446</v>
      </c>
      <c r="M13" s="7" t="str">
        <f>IF(L13=0,"Silencioso",IF(AND(L13&gt;0,L13&lt;100),"Baixa",IF(AND(L13&gt;=100,L13&lt;300),"Média",IF(AND(L13&gt;=300,L13&lt;500),"Alta",IF(L13&gt;=500,"Muito Alta","Avaliar")))))</f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89</v>
      </c>
      <c r="G14" s="12">
        <f>VLOOKUP($A14,Chik!$1:$1048576,10,FALSE)</f>
        <v>0</v>
      </c>
      <c r="H14" s="12">
        <f>VLOOKUP($A14,zika!$1:$1048576,10,FALSE)</f>
        <v>1</v>
      </c>
      <c r="I14" s="12">
        <f>H14+F14+G14</f>
        <v>90</v>
      </c>
      <c r="J14" s="11">
        <v>19166</v>
      </c>
      <c r="K14" s="58" t="s">
        <v>1121</v>
      </c>
      <c r="L14" s="8">
        <f>I14/J14*100000</f>
        <v>469.58155066263174</v>
      </c>
      <c r="M14" s="7" t="str">
        <f>IF(L14=0,"Silencioso",IF(AND(L14&gt;0,L14&lt;100),"Baixa",IF(AND(L14&gt;=100,L14&lt;300),"Média",IF(AND(L14&gt;=300,L14&lt;500),"Alta",IF(L14&gt;=500,"Muito Alta","Avaliar")))))</f>
        <v>Alta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3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3</v>
      </c>
      <c r="J15" s="11">
        <v>13477</v>
      </c>
      <c r="K15" s="58" t="s">
        <v>1121</v>
      </c>
      <c r="L15" s="8">
        <f>I15/J15*100000</f>
        <v>22.260146916969649</v>
      </c>
      <c r="M15" s="7" t="str">
        <f>IF(L15=0,"Silencioso",IF(AND(L15&gt;0,L15&lt;100),"Baixa",IF(AND(L15&gt;=100,L15&lt;300),"Média",IF(AND(L15&gt;=300,L15&lt;500),"Alta",IF(L15&gt;=500,"Muito Alta","Avaliar")))))</f>
        <v>Baixa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15</v>
      </c>
      <c r="G16" s="12">
        <f>VLOOKUP($A16,Chik!$1:$1048576,10,FALSE)</f>
        <v>2</v>
      </c>
      <c r="H16" s="12">
        <f>VLOOKUP($A16,zika!$1:$1048576,10,FALSE)</f>
        <v>0</v>
      </c>
      <c r="I16" s="12">
        <f>H16+F16+G16</f>
        <v>17</v>
      </c>
      <c r="J16" s="11">
        <v>25193</v>
      </c>
      <c r="K16" s="58" t="s">
        <v>1122</v>
      </c>
      <c r="L16" s="8">
        <f>I16/J16*100000</f>
        <v>67.479061644107489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78"/>
      <c r="T19" s="78"/>
      <c r="U19" s="7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6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6</v>
      </c>
      <c r="J20" s="11">
        <v>35321</v>
      </c>
      <c r="K20" s="58" t="s">
        <v>1122</v>
      </c>
      <c r="L20" s="8">
        <f>I20/J20*100000</f>
        <v>16.987061521474477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78"/>
      <c r="T20" s="78"/>
      <c r="U20" s="7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397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397</v>
      </c>
      <c r="J21" s="11">
        <v>79481</v>
      </c>
      <c r="K21" s="58" t="s">
        <v>1123</v>
      </c>
      <c r="L21" s="8">
        <f>I21/J21*100000</f>
        <v>499.4904442571181</v>
      </c>
      <c r="M21" s="7" t="str">
        <f>IF(L21=0,"Silencioso",IF(AND(L21&gt;0,L21&lt;100),"Baixa",IF(AND(L21&gt;=100,L21&lt;300),"Média",IF(AND(L21&gt;=300,L21&lt;500),"Alta",IF(L21&gt;=500,"Muito Alta","Avaliar")))))</f>
        <v>Alta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1121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22</v>
      </c>
      <c r="G23" s="12">
        <f>VLOOKUP($A23,Chik!$1:$1048576,10,FALSE)</f>
        <v>1</v>
      </c>
      <c r="H23" s="12">
        <f>VLOOKUP($A23,zika!$1:$1048576,10,FALSE)</f>
        <v>1</v>
      </c>
      <c r="I23" s="12">
        <f>H23+F23+G23</f>
        <v>24</v>
      </c>
      <c r="J23" s="11">
        <v>41642</v>
      </c>
      <c r="K23" s="58" t="s">
        <v>1122</v>
      </c>
      <c r="L23" s="8">
        <f>I23/J23*100000</f>
        <v>57.634119398684021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78"/>
      <c r="T23" s="78"/>
      <c r="U23" s="7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23</v>
      </c>
      <c r="G24" s="12">
        <f>VLOOKUP($A24,Chik!$1:$1048576,10,FALSE)</f>
        <v>59</v>
      </c>
      <c r="H24" s="12">
        <f>VLOOKUP($A24,zika!$1:$1048576,10,FALSE)</f>
        <v>0</v>
      </c>
      <c r="I24" s="12">
        <f>H24+F24+G24</f>
        <v>82</v>
      </c>
      <c r="J24" s="11">
        <v>7411</v>
      </c>
      <c r="K24" s="58" t="s">
        <v>1121</v>
      </c>
      <c r="L24" s="8">
        <f>I24/J24*100000</f>
        <v>1106.4633652678451</v>
      </c>
      <c r="M24" s="7" t="str">
        <f>IF(L24=0,"Silencioso",IF(AND(L24&gt;0,L24&lt;100),"Baixa",IF(AND(L24&gt;=100,L24&lt;300),"Média",IF(AND(L24&gt;=300,L24&lt;500),"Alta",IF(L24&gt;=500,"Muito Alta","Avaliar")))))</f>
        <v>Muito Alta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10"/>
      <c r="T24" s="10"/>
      <c r="U24" s="10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4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4</v>
      </c>
      <c r="J25" s="11">
        <v>19745</v>
      </c>
      <c r="K25" s="58" t="s">
        <v>1121</v>
      </c>
      <c r="L25" s="8">
        <f>I25/J25*100000</f>
        <v>20.258293238794632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78"/>
      <c r="T25" s="78"/>
      <c r="U25" s="7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3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3</v>
      </c>
      <c r="J26" s="11">
        <v>14414</v>
      </c>
      <c r="K26" s="58" t="s">
        <v>1121</v>
      </c>
      <c r="L26" s="8">
        <f>I26/J26*100000</f>
        <v>20.813098376578328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1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1</v>
      </c>
      <c r="J27" s="11">
        <v>5799</v>
      </c>
      <c r="K27" s="58" t="s">
        <v>1121</v>
      </c>
      <c r="L27" s="8">
        <f>I27/J27*100000</f>
        <v>17.244352474564579</v>
      </c>
      <c r="M27" s="7" t="str">
        <f>IF(L27=0,"Silencioso",IF(AND(L27&gt;0,L27&lt;100),"Baixa",IF(AND(L27&gt;=100,L27&lt;300),"Média",IF(AND(L27&gt;=300,L27&lt;500),"Alta",IF(L27&gt;=500,"Muito Alta","Avaliar")))))</f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37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37</v>
      </c>
      <c r="J28" s="11">
        <v>8333</v>
      </c>
      <c r="K28" s="58" t="s">
        <v>1121</v>
      </c>
      <c r="L28" s="8">
        <f>I28/J28*100000</f>
        <v>444.01776071042843</v>
      </c>
      <c r="M28" s="7" t="str">
        <f>IF(L28=0,"Silencioso",IF(AND(L28&gt;0,L28&lt;100),"Baixa",IF(AND(L28&gt;=100,L28&lt;300),"Média",IF(AND(L28&gt;=300,L28&lt;500),"Alta",IF(L28&gt;=500,"Muito Alta","Avaliar")))))</f>
        <v>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10"/>
      <c r="T28" s="10"/>
      <c r="U28" s="10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4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4</v>
      </c>
      <c r="J30" s="11">
        <v>3973</v>
      </c>
      <c r="K30" s="58" t="s">
        <v>1121</v>
      </c>
      <c r="L30" s="8">
        <f>I30/J30*100000</f>
        <v>100.67958721369243</v>
      </c>
      <c r="M30" s="7" t="str">
        <f>IF(L30=0,"Silencioso",IF(AND(L30&gt;0,L30&lt;100),"Baixa",IF(AND(L30&gt;=100,L30&lt;300),"Média",IF(AND(L30&gt;=300,L30&lt;500),"Alta",IF(L30&gt;=500,"Muito Alta","Avaliar")))))</f>
        <v>Média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10"/>
      <c r="T30" s="10"/>
      <c r="U30" s="10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0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0</v>
      </c>
      <c r="J31" s="11">
        <v>15239</v>
      </c>
      <c r="K31" s="58" t="s">
        <v>1121</v>
      </c>
      <c r="L31" s="8">
        <f>I31/J31*100000</f>
        <v>0</v>
      </c>
      <c r="M31" s="7" t="str">
        <f>IF(L31=0,"Silencioso",IF(AND(L31&gt;0,L31&lt;100),"Baixa",IF(AND(L31&gt;=100,L31&lt;300),"Média",IF(AND(L31&gt;=300,L31&lt;500),"Alta",IF(L31&gt;=500,"Muito Alta","Avaliar")))))</f>
        <v>Silencioso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78"/>
      <c r="T31" s="78"/>
      <c r="U31" s="7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0</v>
      </c>
      <c r="J32" s="11">
        <v>3606</v>
      </c>
      <c r="K32" s="58" t="s">
        <v>1121</v>
      </c>
      <c r="L32" s="8">
        <f>I32/J32*100000</f>
        <v>0</v>
      </c>
      <c r="M32" s="7" t="str">
        <f>IF(L32=0,"Silencioso",IF(AND(L32&gt;0,L32&lt;100),"Baixa",IF(AND(L32&gt;=100,L32&lt;300),"Média",IF(AND(L32&gt;=300,L32&lt;500),"Alta",IF(L32&gt;=500,"Muito Alta","Avaliar")))))</f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78"/>
      <c r="T32" s="78"/>
      <c r="U32" s="78"/>
    </row>
    <row r="33" spans="1:21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7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7</v>
      </c>
      <c r="J33" s="11">
        <v>4751</v>
      </c>
      <c r="K33" s="58" t="s">
        <v>1121</v>
      </c>
      <c r="L33" s="8">
        <f>I33/J33*100000</f>
        <v>147.33740265207325</v>
      </c>
      <c r="M33" s="7" t="str">
        <f>IF(L33=0,"Silencioso",IF(AND(L33&gt;0,L33&lt;100),"Baixa",IF(AND(L33&gt;=100,L33&lt;300),"Média",IF(AND(L33&gt;=300,L33&lt;500),"Alta",IF(L33&gt;=500,"Muito Alta","Avaliar")))))</f>
        <v>Média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7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7</v>
      </c>
      <c r="J34" s="11">
        <v>40747</v>
      </c>
      <c r="K34" s="58" t="s">
        <v>1122</v>
      </c>
      <c r="L34" s="8">
        <f>I34/J34*100000</f>
        <v>17.179178835251676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78"/>
      <c r="T34" s="78"/>
      <c r="U34" s="78"/>
    </row>
    <row r="35" spans="1:21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16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16</v>
      </c>
      <c r="J35" s="11">
        <v>12242</v>
      </c>
      <c r="K35" s="58" t="s">
        <v>1121</v>
      </c>
      <c r="L35" s="8">
        <f>I35/J35*100000</f>
        <v>130.69759843162882</v>
      </c>
      <c r="M35" s="7" t="str">
        <f>IF(L35=0,"Silencioso",IF(AND(L35&gt;0,L35&lt;100),"Baixa",IF(AND(L35&gt;=100,L35&lt;300),"Média",IF(AND(L35&gt;=300,L35&lt;500),"Alta",IF(L35&gt;=500,"Muito Alta","Avaliar")))))</f>
        <v>Média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78"/>
      <c r="T35" s="78"/>
      <c r="U35" s="78"/>
    </row>
    <row r="36" spans="1:21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78"/>
      <c r="T36" s="78"/>
      <c r="U36" s="78"/>
    </row>
    <row r="37" spans="1:21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0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0</v>
      </c>
      <c r="J37" s="11">
        <v>11432</v>
      </c>
      <c r="K37" s="58" t="s">
        <v>1121</v>
      </c>
      <c r="L37" s="8">
        <f>I37/J37*100000</f>
        <v>0</v>
      </c>
      <c r="M37" s="7" t="str">
        <f>IF(L37=0,"Silencioso",IF(AND(L37&gt;0,L37&lt;100),"Baixa",IF(AND(L37&gt;=100,L37&lt;300),"Média",IF(AND(L37&gt;=300,L37&lt;500),"Alta",IF(L37&gt;=500,"Muito Alta","Avaliar")))))</f>
        <v>Silencioso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78"/>
      <c r="T37" s="78"/>
      <c r="U37" s="78"/>
    </row>
    <row r="38" spans="1:21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5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5</v>
      </c>
      <c r="J38" s="11">
        <v>9363</v>
      </c>
      <c r="K38" s="58" t="s">
        <v>1121</v>
      </c>
      <c r="L38" s="8">
        <f>I38/J38*100000</f>
        <v>53.401687493324793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0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0</v>
      </c>
      <c r="J39" s="11">
        <v>1609</v>
      </c>
      <c r="K39" s="58" t="s">
        <v>1121</v>
      </c>
      <c r="L39" s="8">
        <f>I39/J39*100000</f>
        <v>0</v>
      </c>
      <c r="M39" s="7" t="str">
        <f>IF(L39=0,"Silencioso",IF(AND(L39&gt;0,L39&lt;100),"Baixa",IF(AND(L39&gt;=100,L39&lt;300),"Média",IF(AND(L39&gt;=300,L39&lt;500),"Alta",IF(L39&gt;=500,"Muito Alta","Avaliar")))))</f>
        <v>Silencioso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0</v>
      </c>
      <c r="J40" s="11">
        <v>2341</v>
      </c>
      <c r="K40" s="58" t="s">
        <v>1121</v>
      </c>
      <c r="L40" s="8">
        <f>I40/J40*100000</f>
        <v>0</v>
      </c>
      <c r="M40" s="7" t="str">
        <f>IF(L40=0,"Silencioso",IF(AND(L40&gt;0,L40&lt;100),"Baixa",IF(AND(L40&gt;=100,L40&lt;300),"Média",IF(AND(L40&gt;=300,L40&lt;500),"Alta",IF(L40&gt;=500,"Muito Alta","Avaliar")))))</f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10"/>
      <c r="T40" s="10"/>
      <c r="U40" s="10"/>
    </row>
    <row r="41" spans="1:21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78"/>
      <c r="T41" s="78"/>
      <c r="U41" s="78"/>
    </row>
    <row r="42" spans="1:21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311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311</v>
      </c>
      <c r="J42" s="11">
        <v>36705</v>
      </c>
      <c r="K42" s="58" t="s">
        <v>1122</v>
      </c>
      <c r="L42" s="8">
        <f>I42/J42*100000</f>
        <v>847.2960087181583</v>
      </c>
      <c r="M42" s="7" t="str">
        <f>IF(L42=0,"Silencioso",IF(AND(L42&gt;0,L42&lt;100),"Baixa",IF(AND(L42&gt;=100,L42&lt;300),"Média",IF(AND(L42&gt;=300,L42&lt;500),"Alta",IF(L42&gt;=500,"Muito Alta","Avaliar")))))</f>
        <v>Muito Alta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21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26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26</v>
      </c>
      <c r="J43" s="11">
        <v>116691</v>
      </c>
      <c r="K43" s="58" t="s">
        <v>1124</v>
      </c>
      <c r="L43" s="8">
        <f>I43/J43*100000</f>
        <v>22.281067091720868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78"/>
      <c r="T43" s="78"/>
      <c r="U43" s="78"/>
    </row>
    <row r="44" spans="1:21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78"/>
      <c r="T45" s="78"/>
      <c r="U45" s="78"/>
    </row>
    <row r="46" spans="1:21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0</v>
      </c>
      <c r="J46" s="11">
        <v>6804</v>
      </c>
      <c r="K46" s="58" t="s">
        <v>1121</v>
      </c>
      <c r="L46" s="8">
        <f>I46/J46*100000</f>
        <v>0</v>
      </c>
      <c r="M46" s="7" t="str">
        <f>IF(L46=0,"Silencioso",IF(AND(L46&gt;0,L46&lt;100),"Baixa",IF(AND(L46&gt;=100,L46&lt;300),"Média",IF(AND(L46&gt;=300,L46&lt;500),"Alta",IF(L46&gt;=500,"Muito Alta","Avaliar")))))</f>
        <v>Silencioso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1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1</v>
      </c>
      <c r="J47" s="11">
        <v>2833</v>
      </c>
      <c r="K47" s="58" t="s">
        <v>1121</v>
      </c>
      <c r="L47" s="8">
        <f>I47/J47*100000</f>
        <v>35.298270384751149</v>
      </c>
      <c r="M47" s="7" t="str">
        <f>IF(L47=0,"Silencioso",IF(AND(L47&gt;0,L47&lt;100),"Baixa",IF(AND(L47&gt;=100,L47&lt;300),"Média",IF(AND(L47&gt;=300,L47&lt;500),"Alta",IF(L47&gt;=500,"Muito Alta","Avaliar")))))</f>
        <v>Baixa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31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31</v>
      </c>
      <c r="J48" s="11">
        <v>9142</v>
      </c>
      <c r="K48" s="58" t="s">
        <v>1121</v>
      </c>
      <c r="L48" s="8">
        <f>I48/J48*100000</f>
        <v>339.0942900896959</v>
      </c>
      <c r="M48" s="7" t="str">
        <f>IF(L48=0,"Silencioso",IF(AND(L48&gt;0,L48&lt;100),"Baixa",IF(AND(L48&gt;=100,L48&lt;300),"Média",IF(AND(L48&gt;=300,L48&lt;500),"Alta",IF(L48&gt;=500,"Muito Alta","Avaliar")))))</f>
        <v>Alta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78"/>
      <c r="T48" s="78"/>
      <c r="U48" s="7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44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44</v>
      </c>
      <c r="J49" s="11">
        <v>105083</v>
      </c>
      <c r="K49" s="58" t="s">
        <v>1124</v>
      </c>
      <c r="L49" s="8">
        <f>I49/J49*100000</f>
        <v>41.871663351826655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78"/>
      <c r="T49" s="78"/>
      <c r="U49" s="7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20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20</v>
      </c>
      <c r="J50" s="11">
        <v>10657</v>
      </c>
      <c r="K50" s="58" t="s">
        <v>1121</v>
      </c>
      <c r="L50" s="8">
        <f>I50/J50*100000</f>
        <v>187.67007600638078</v>
      </c>
      <c r="M50" s="7" t="str">
        <f>IF(L50=0,"Silencioso",IF(AND(L50&gt;0,L50&lt;100),"Baixa",IF(AND(L50&gt;=100,L50&lt;300),"Média",IF(AND(L50&gt;=300,L50&lt;500),"Alta",IF(L50&gt;=500,"Muito Alta","Avaliar")))))</f>
        <v>Média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78"/>
      <c r="T50" s="78"/>
      <c r="U50" s="7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35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35</v>
      </c>
      <c r="J51" s="11">
        <v>39793</v>
      </c>
      <c r="K51" s="58" t="s">
        <v>1122</v>
      </c>
      <c r="L51" s="8">
        <f>I51/J51*100000</f>
        <v>87.955167994370868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78"/>
      <c r="T51" s="78"/>
      <c r="U51" s="7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24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24</v>
      </c>
      <c r="J52" s="11">
        <v>14955</v>
      </c>
      <c r="K52" s="58" t="s">
        <v>1121</v>
      </c>
      <c r="L52" s="8">
        <f>I52/J52*100000</f>
        <v>160.48144433299899</v>
      </c>
      <c r="M52" s="7" t="str">
        <f>IF(L52=0,"Silencioso",IF(AND(L52&gt;0,L52&lt;100),"Baixa",IF(AND(L52&gt;=100,L52&lt;300),"Média",IF(AND(L52&gt;=300,L52&lt;500),"Alta",IF(L52&gt;=500,"Muito Alta","Avaliar")))))</f>
        <v>Média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78"/>
      <c r="T52" s="78"/>
      <c r="U52" s="7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78"/>
      <c r="T53" s="78"/>
      <c r="U53" s="7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78"/>
      <c r="T54" s="78"/>
      <c r="U54" s="7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20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20</v>
      </c>
      <c r="J55" s="11">
        <v>17888</v>
      </c>
      <c r="K55" s="58" t="s">
        <v>1121</v>
      </c>
      <c r="L55" s="8">
        <f>I55/J55*100000</f>
        <v>111.80679785330948</v>
      </c>
      <c r="M55" s="7" t="str">
        <f>IF(L55=0,"Silencioso",IF(AND(L55&gt;0,L55&lt;100),"Baixa",IF(AND(L55&gt;=100,L55&lt;300),"Média",IF(AND(L55&gt;=300,L55&lt;500),"Alta",IF(L55&gt;=500,"Muito Alta","Avaliar")))))</f>
        <v>Média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36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36</v>
      </c>
      <c r="J56" s="11">
        <v>14085</v>
      </c>
      <c r="K56" s="58" t="s">
        <v>1121</v>
      </c>
      <c r="L56" s="8">
        <f>I56/J56*100000</f>
        <v>255.59105431309905</v>
      </c>
      <c r="M56" s="7" t="str">
        <f>IF(L56=0,"Silencioso",IF(AND(L56&gt;0,L56&lt;100),"Baixa",IF(AND(L56&gt;=100,L56&lt;300),"Média",IF(AND(L56&gt;=300,L56&lt;500),"Alta",IF(L56&gt;=500,"Muito Alta","Avaliar")))))</f>
        <v>Média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78"/>
      <c r="T56" s="78"/>
      <c r="U56" s="7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2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2</v>
      </c>
      <c r="J57" s="11">
        <v>13064</v>
      </c>
      <c r="K57" s="58" t="s">
        <v>1121</v>
      </c>
      <c r="L57" s="8">
        <f>I57/J57*100000</f>
        <v>15.309246785058175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78"/>
      <c r="T57" s="78"/>
      <c r="U57" s="7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3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3</v>
      </c>
      <c r="J58" s="11">
        <v>4888</v>
      </c>
      <c r="K58" s="58" t="s">
        <v>1121</v>
      </c>
      <c r="L58" s="8">
        <f>I58/J58*100000</f>
        <v>61.374795417348608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10"/>
      <c r="T58" s="10"/>
      <c r="U58" s="10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60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60</v>
      </c>
      <c r="J59" s="11">
        <v>19094</v>
      </c>
      <c r="K59" s="58" t="s">
        <v>1121</v>
      </c>
      <c r="L59" s="8">
        <f>I59/J59*100000</f>
        <v>314.23483816905832</v>
      </c>
      <c r="M59" s="7" t="str">
        <f>IF(L59=0,"Silencioso",IF(AND(L59&gt;0,L59&lt;100),"Baixa",IF(AND(L59&gt;=100,L59&lt;300),"Média",IF(AND(L59&gt;=300,L59&lt;500),"Alta",IF(L59&gt;=500,"Muito Alta","Avaliar")))))</f>
        <v>Alta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78"/>
      <c r="T59" s="78"/>
      <c r="U59" s="7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10"/>
      <c r="T60" s="10"/>
      <c r="U60" s="10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1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1</v>
      </c>
      <c r="J61" s="11">
        <v>23757</v>
      </c>
      <c r="K61" s="58" t="s">
        <v>1121</v>
      </c>
      <c r="L61" s="8">
        <f>I61/J61*100000</f>
        <v>4.2092856842193882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78"/>
      <c r="T61" s="78"/>
      <c r="U61" s="7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1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1</v>
      </c>
      <c r="J62" s="11">
        <v>4825</v>
      </c>
      <c r="K62" s="58" t="s">
        <v>1121</v>
      </c>
      <c r="L62" s="8">
        <f>I62/J62*100000</f>
        <v>20.725388601036268</v>
      </c>
      <c r="M62" s="7" t="str">
        <f>IF(L62=0,"Silencioso",IF(AND(L62&gt;0,L62&lt;100),"Baixa",IF(AND(L62&gt;=100,L62&lt;300),"Média",IF(AND(L62&gt;=300,L62&lt;500),"Alta",IF(L62&gt;=500,"Muito Alta","Avaliar")))))</f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0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0</v>
      </c>
      <c r="J63" s="11">
        <v>5713</v>
      </c>
      <c r="K63" s="58" t="s">
        <v>1121</v>
      </c>
      <c r="L63" s="8">
        <f>I63/J63*100000</f>
        <v>0</v>
      </c>
      <c r="M63" s="7" t="str">
        <f>IF(L63=0,"Silencioso",IF(AND(L63&gt;0,L63&lt;100),"Baixa",IF(AND(L63&gt;=100,L63&lt;300),"Média",IF(AND(L63&gt;=300,L63&lt;500),"Alta",IF(L63&gt;=500,"Muito Alta","Avaliar")))))</f>
        <v>Silencioso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78"/>
      <c r="T63" s="78"/>
      <c r="U63" s="7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41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41</v>
      </c>
      <c r="J64" s="11">
        <v>32319</v>
      </c>
      <c r="K64" s="58" t="s">
        <v>1122</v>
      </c>
      <c r="L64" s="8">
        <f>I64/J64*100000</f>
        <v>126.86036077848944</v>
      </c>
      <c r="M64" s="7" t="str">
        <f>IF(L64=0,"Silencioso",IF(AND(L64&gt;0,L64&lt;100),"Baixa",IF(AND(L64&gt;=100,L64&lt;300),"Média",IF(AND(L64&gt;=300,L64&lt;500),"Alta",IF(L64&gt;=500,"Muito Alta","Avaliar")))))</f>
        <v>Média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10"/>
      <c r="T64" s="10"/>
      <c r="U64" s="10"/>
    </row>
    <row r="65" spans="1:21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1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1</v>
      </c>
      <c r="J65" s="11">
        <v>5443</v>
      </c>
      <c r="K65" s="58" t="s">
        <v>1121</v>
      </c>
      <c r="L65" s="8">
        <f>I65/J65*100000</f>
        <v>18.372221201543269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136392</v>
      </c>
      <c r="K66" s="58" t="s">
        <v>1124</v>
      </c>
      <c r="L66" s="8">
        <f>I66/J66*100000</f>
        <v>0.73318083172033555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78"/>
      <c r="T66" s="78"/>
      <c r="U66" s="78"/>
    </row>
    <row r="67" spans="1:21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78"/>
      <c r="T67" s="78"/>
      <c r="U67" s="78"/>
    </row>
    <row r="68" spans="1:21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19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19</v>
      </c>
      <c r="J68" s="11">
        <v>20720</v>
      </c>
      <c r="K68" s="58" t="s">
        <v>1121</v>
      </c>
      <c r="L68" s="8">
        <f>I68/J68*100000</f>
        <v>91.698841698841704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78"/>
      <c r="T68" s="78"/>
      <c r="U68" s="78"/>
    </row>
    <row r="69" spans="1:21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1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1</v>
      </c>
      <c r="J69" s="11">
        <v>10248</v>
      </c>
      <c r="K69" s="58" t="s">
        <v>1121</v>
      </c>
      <c r="L69" s="8">
        <f>I69/J69*100000</f>
        <v>9.7580015612802491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10"/>
      <c r="T69" s="10"/>
      <c r="U69" s="10"/>
    </row>
    <row r="70" spans="1:21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78"/>
      <c r="T70" s="78"/>
      <c r="U70" s="78"/>
    </row>
    <row r="71" spans="1:21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1364</v>
      </c>
      <c r="G71" s="12">
        <f>VLOOKUP($A71,Chik!$1:$1048576,10,FALSE)</f>
        <v>8</v>
      </c>
      <c r="H71" s="12">
        <f>VLOOKUP($A71,zika!$1:$1048576,10,FALSE)</f>
        <v>4</v>
      </c>
      <c r="I71" s="12">
        <f>H71+F71+G71</f>
        <v>1376</v>
      </c>
      <c r="J71" s="11">
        <v>2501576</v>
      </c>
      <c r="K71" s="58" t="s">
        <v>1125</v>
      </c>
      <c r="L71" s="8">
        <f>I71/J71*100000</f>
        <v>55.005324643344828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78"/>
      <c r="T71" s="78"/>
      <c r="U71" s="78"/>
    </row>
    <row r="72" spans="1:21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16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16</v>
      </c>
      <c r="J72" s="11">
        <v>26396</v>
      </c>
      <c r="K72" s="58" t="s">
        <v>1122</v>
      </c>
      <c r="L72" s="8">
        <f>I72/J72*100000</f>
        <v>60.615244734050613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78"/>
      <c r="T72" s="78"/>
      <c r="U72" s="78"/>
    </row>
    <row r="73" spans="1:21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2</v>
      </c>
      <c r="J73" s="11">
        <v>7710</v>
      </c>
      <c r="K73" s="58" t="s">
        <v>1121</v>
      </c>
      <c r="L73" s="8">
        <f>I73/J73*100000</f>
        <v>25.940337224383917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78"/>
      <c r="T73" s="78"/>
      <c r="U73" s="78"/>
    </row>
    <row r="74" spans="1:21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8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8</v>
      </c>
      <c r="J74" s="11">
        <v>11995</v>
      </c>
      <c r="K74" s="58" t="s">
        <v>1121</v>
      </c>
      <c r="L74" s="8">
        <f>I74/J74*100000</f>
        <v>66.694456023343051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78"/>
      <c r="T74" s="78"/>
      <c r="U74" s="78"/>
    </row>
    <row r="75" spans="1:21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0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0</v>
      </c>
      <c r="J75" s="11">
        <v>4705</v>
      </c>
      <c r="K75" s="58" t="s">
        <v>1121</v>
      </c>
      <c r="L75" s="8">
        <f>I75/J75*100000</f>
        <v>0</v>
      </c>
      <c r="M75" s="7" t="str">
        <f>IF(L75=0,"Silencioso",IF(AND(L75&gt;0,L75&lt;100),"Baixa",IF(AND(L75&gt;=100,L75&lt;300),"Média",IF(AND(L75&gt;=300,L75&lt;500),"Alta",IF(L75&gt;=500,"Muito Alta","Avaliar")))))</f>
        <v>Silencioso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53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53</v>
      </c>
      <c r="J77" s="11">
        <v>432575</v>
      </c>
      <c r="K77" s="58" t="s">
        <v>1125</v>
      </c>
      <c r="L77" s="8">
        <f>I77/J77*100000</f>
        <v>12.252210599318037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78"/>
      <c r="T77" s="78"/>
      <c r="U77" s="78"/>
    </row>
    <row r="78" spans="1:21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21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1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1</v>
      </c>
      <c r="J79" s="11">
        <v>14431</v>
      </c>
      <c r="K79" s="58" t="s">
        <v>1121</v>
      </c>
      <c r="L79" s="8">
        <f>I79/J79*100000</f>
        <v>6.9295267133254796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66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66</v>
      </c>
      <c r="J81" s="11">
        <v>40031</v>
      </c>
      <c r="K81" s="58" t="s">
        <v>1122</v>
      </c>
      <c r="L81" s="8">
        <f>I81/J81*100000</f>
        <v>164.87222402637957</v>
      </c>
      <c r="M81" s="7" t="str">
        <f>IF(L81=0,"Silencioso",IF(AND(L81&gt;0,L81&lt;100),"Baixa",IF(AND(L81&gt;=100,L81&lt;300),"Média",IF(AND(L81&gt;=300,L81&lt;500),"Alta",IF(L81&gt;=500,"Muito Alta","Avaliar")))))</f>
        <v>Média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78"/>
      <c r="T82" s="78"/>
      <c r="U82" s="7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18</v>
      </c>
      <c r="G83" s="12">
        <f>VLOOKUP($A83,Chik!$1:$1048576,10,FALSE)</f>
        <v>1</v>
      </c>
      <c r="H83" s="12">
        <f>VLOOKUP($A83,zika!$1:$1048576,10,FALSE)</f>
        <v>1</v>
      </c>
      <c r="I83" s="12">
        <f>H83+F83+G83</f>
        <v>20</v>
      </c>
      <c r="J83" s="11">
        <v>49942</v>
      </c>
      <c r="K83" s="58" t="s">
        <v>1122</v>
      </c>
      <c r="L83" s="8">
        <f>I83/J83*100000</f>
        <v>40.046453886508345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91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91</v>
      </c>
      <c r="J84" s="11">
        <v>50166</v>
      </c>
      <c r="K84" s="58" t="s">
        <v>1122</v>
      </c>
      <c r="L84" s="8">
        <f>I84/J84*100000</f>
        <v>181.39775943866363</v>
      </c>
      <c r="M84" s="7" t="str">
        <f>IF(L84=0,"Silencioso",IF(AND(L84&gt;0,L84&lt;100),"Baixa",IF(AND(L84&gt;=100,L84&lt;300),"Média",IF(AND(L84&gt;=300,L84&lt;500),"Alta",IF(L84&gt;=500,"Muito Alta","Avaliar")))))</f>
        <v>Média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78"/>
      <c r="T84" s="78"/>
      <c r="U84" s="7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0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0</v>
      </c>
      <c r="J85" s="11">
        <v>6489</v>
      </c>
      <c r="K85" s="58" t="s">
        <v>1121</v>
      </c>
      <c r="L85" s="8">
        <f>I85/J85*100000</f>
        <v>0</v>
      </c>
      <c r="M85" s="7" t="str">
        <f>IF(L85=0,"Silencioso",IF(AND(L85&gt;0,L85&lt;100),"Baixa",IF(AND(L85&gt;=100,L85&lt;300),"Média",IF(AND(L85&gt;=300,L85&lt;500),"Alta",IF(L85&gt;=500,"Muito Alta","Avaliar")))))</f>
        <v>Silencioso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78"/>
      <c r="T85" s="78"/>
      <c r="U85" s="7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0</v>
      </c>
      <c r="G86" s="12">
        <f>VLOOKUP($A86,Chik!$1:$1048576,10,FALSE)</f>
        <v>0</v>
      </c>
      <c r="H86" s="12">
        <f>VLOOKUP($A86,zika!$1:$1048576,10,FALSE)</f>
        <v>0</v>
      </c>
      <c r="I86" s="12">
        <f>H86+F86+G86</f>
        <v>0</v>
      </c>
      <c r="J86" s="11">
        <v>4190</v>
      </c>
      <c r="K86" s="58" t="s">
        <v>1121</v>
      </c>
      <c r="L86" s="8">
        <f>I86/J86*100000</f>
        <v>0</v>
      </c>
      <c r="M86" s="7" t="str">
        <f>IF(L86=0,"Silencioso",IF(AND(L86&gt;0,L86&lt;100),"Baixa",IF(AND(L86&gt;=100,L86&lt;300),"Média",IF(AND(L86&gt;=300,L86&lt;500),"Alta",IF(L86&gt;=500,"Muito Alta","Avaliar")))))</f>
        <v>Silencioso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78"/>
      <c r="T86" s="78"/>
      <c r="U86" s="7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2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2</v>
      </c>
      <c r="J87" s="11">
        <v>6031</v>
      </c>
      <c r="K87" s="58" t="s">
        <v>1121</v>
      </c>
      <c r="L87" s="8">
        <f>I87/J87*100000</f>
        <v>33.161996352180402</v>
      </c>
      <c r="M87" s="7" t="str">
        <f>IF(L87=0,"Silencioso",IF(AND(L87&gt;0,L87&lt;100),"Baixa",IF(AND(L87&gt;=100,L87&lt;300),"Média",IF(AND(L87&gt;=300,L87&lt;500),"Alta",IF(L87&gt;=500,"Muito Alta","Avaliar")))))</f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78"/>
      <c r="T87" s="78"/>
      <c r="U87" s="7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36</v>
      </c>
      <c r="G88" s="12">
        <f>VLOOKUP($A88,Chik!$1:$1048576,10,FALSE)</f>
        <v>1</v>
      </c>
      <c r="H88" s="12">
        <f>VLOOKUP($A88,zika!$1:$1048576,10,FALSE)</f>
        <v>0</v>
      </c>
      <c r="I88" s="12">
        <f>H88+F88+G88</f>
        <v>37</v>
      </c>
      <c r="J88" s="11">
        <v>15010</v>
      </c>
      <c r="K88" s="58" t="s">
        <v>1121</v>
      </c>
      <c r="L88" s="8">
        <f>I88/J88*100000</f>
        <v>246.5023317788141</v>
      </c>
      <c r="M88" s="7" t="str">
        <f>IF(L88=0,"Silencioso",IF(AND(L88&gt;0,L88&lt;100),"Baixa",IF(AND(L88&gt;=100,L88&lt;300),"Média",IF(AND(L88&gt;=300,L88&lt;500),"Alta",IF(L88&gt;=500,"Muito Alta","Avaliar")))))</f>
        <v>Média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78"/>
      <c r="T88" s="78"/>
      <c r="U88" s="7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78"/>
      <c r="T89" s="78"/>
      <c r="U89" s="7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0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0</v>
      </c>
      <c r="J90" s="11">
        <v>17598</v>
      </c>
      <c r="K90" s="58" t="s">
        <v>1121</v>
      </c>
      <c r="L90" s="8">
        <f>I90/J90*100000</f>
        <v>0</v>
      </c>
      <c r="M90" s="7" t="str">
        <f>IF(L90=0,"Silencioso",IF(AND(L90&gt;0,L90&lt;100),"Baixa",IF(AND(L90&gt;=100,L90&lt;300),"Média",IF(AND(L90&gt;=300,L90&lt;500),"Alta",IF(L90&gt;=500,"Muito Alta","Avaliar")))))</f>
        <v>Silencioso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2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2</v>
      </c>
      <c r="J91" s="11">
        <v>6876</v>
      </c>
      <c r="K91" s="58" t="s">
        <v>1121</v>
      </c>
      <c r="L91" s="8">
        <f>I91/J91*100000</f>
        <v>29.086678301337987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3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3</v>
      </c>
      <c r="J92" s="11">
        <v>5544</v>
      </c>
      <c r="K92" s="58" t="s">
        <v>1121</v>
      </c>
      <c r="L92" s="8">
        <f>I92/J92*100000</f>
        <v>54.112554112554115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78"/>
      <c r="T93" s="78"/>
      <c r="U93" s="7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1121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78"/>
      <c r="T94" s="78"/>
      <c r="U94" s="7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78"/>
      <c r="T95" s="78"/>
      <c r="U95" s="7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1121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78"/>
      <c r="T96" s="78"/>
      <c r="U96" s="78"/>
    </row>
    <row r="97" spans="1:21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0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0</v>
      </c>
      <c r="J97" s="11">
        <v>4374</v>
      </c>
      <c r="K97" s="58" t="s">
        <v>1121</v>
      </c>
      <c r="L97" s="8">
        <f>I97/J97*100000</f>
        <v>0</v>
      </c>
      <c r="M97" s="7" t="str">
        <f>IF(L97=0,"Silencioso",IF(AND(L97&gt;0,L97&lt;100),"Baixa",IF(AND(L97&gt;=100,L97&lt;300),"Média",IF(AND(L97&gt;=300,L97&lt;500),"Alta",IF(L97&gt;=500,"Muito Alta","Avaliar")))))</f>
        <v>Silencioso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78"/>
      <c r="T97" s="78"/>
      <c r="U97" s="78"/>
    </row>
    <row r="98" spans="1:21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1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1</v>
      </c>
      <c r="J98" s="11">
        <v>16321</v>
      </c>
      <c r="K98" s="58" t="s">
        <v>1121</v>
      </c>
      <c r="L98" s="8">
        <f>I98/J98*100000</f>
        <v>6.1270755468414935</v>
      </c>
      <c r="M98" s="7" t="str">
        <f>IF(L98=0,"Silencioso",IF(AND(L98&gt;0,L98&lt;100),"Baixa",IF(AND(L98&gt;=100,L98&lt;300),"Média",IF(AND(L98&gt;=300,L98&lt;500),"Alta",IF(L98&gt;=500,"Muito Alta","Avaliar")))))</f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21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1</v>
      </c>
      <c r="J99" s="11">
        <v>32288</v>
      </c>
      <c r="K99" s="58" t="s">
        <v>1122</v>
      </c>
      <c r="L99" s="8">
        <f>I99/J99*100000</f>
        <v>3.0971258671952429</v>
      </c>
      <c r="M99" s="7" t="str">
        <f>IF(L99=0,"Silencioso",IF(AND(L99&gt;0,L99&lt;100),"Baixa",IF(AND(L99&gt;=100,L99&lt;300),"Média",IF(AND(L99&gt;=300,L99&lt;500),"Alta",IF(L99&gt;=500,"Muito Alta","Avaliar")))))</f>
        <v>Baixa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78"/>
      <c r="T99" s="78"/>
      <c r="U99" s="78"/>
    </row>
    <row r="100" spans="1:21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2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2</v>
      </c>
      <c r="J100" s="11">
        <v>14508</v>
      </c>
      <c r="K100" s="58" t="s">
        <v>1121</v>
      </c>
      <c r="L100" s="8">
        <f>I100/J100*100000</f>
        <v>13.785497656465399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21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7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7</v>
      </c>
      <c r="J101" s="11">
        <v>4835</v>
      </c>
      <c r="K101" s="58" t="s">
        <v>1121</v>
      </c>
      <c r="L101" s="8">
        <f>I101/J101*100000</f>
        <v>144.77766287487074</v>
      </c>
      <c r="M101" s="7" t="str">
        <f>IF(L101=0,"Silencioso",IF(AND(L101&gt;0,L101&lt;100),"Baixa",IF(AND(L101&gt;=100,L101&lt;300),"Média",IF(AND(L101&gt;=300,L101&lt;500),"Alta",IF(L101&gt;=500,"Muito Alta","Avaliar")))))</f>
        <v>Média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21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11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11</v>
      </c>
      <c r="J102" s="11">
        <v>39520</v>
      </c>
      <c r="K102" s="58" t="s">
        <v>1122</v>
      </c>
      <c r="L102" s="8">
        <f>I102/J102*100000</f>
        <v>27.834008097165992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78"/>
      <c r="T102" s="78"/>
      <c r="U102" s="78"/>
    </row>
    <row r="103" spans="1:21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78"/>
      <c r="T103" s="78"/>
      <c r="U103" s="78"/>
    </row>
    <row r="104" spans="1:21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0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0</v>
      </c>
      <c r="J104" s="11">
        <v>10377</v>
      </c>
      <c r="K104" s="58" t="s">
        <v>1121</v>
      </c>
      <c r="L104" s="8">
        <f>I104/J104*100000</f>
        <v>0</v>
      </c>
      <c r="M104" s="7" t="str">
        <f>IF(L104=0,"Silencioso",IF(AND(L104&gt;0,L104&lt;100),"Baixa",IF(AND(L104&gt;=100,L104&lt;300),"Média",IF(AND(L104&gt;=300,L104&lt;500),"Alta",IF(L104&gt;=500,"Muito Alta","Avaliar")))))</f>
        <v>Silencioso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78"/>
      <c r="T104" s="78"/>
      <c r="U104" s="78"/>
    </row>
    <row r="105" spans="1:21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16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16</v>
      </c>
      <c r="J105" s="11">
        <v>4074</v>
      </c>
      <c r="K105" s="58" t="s">
        <v>1121</v>
      </c>
      <c r="L105" s="8">
        <f>I105/J105*100000</f>
        <v>392.73441335297002</v>
      </c>
      <c r="M105" s="7" t="str">
        <f>IF(L105=0,"Silencioso",IF(AND(L105&gt;0,L105&lt;100),"Baixa",IF(AND(L105&gt;=100,L105&lt;300),"Média",IF(AND(L105&gt;=300,L105&lt;500),"Alta",IF(L105&gt;=500,"Muito Alta","Avaliar")))))</f>
        <v>Alta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78"/>
      <c r="T105" s="78"/>
      <c r="U105" s="78"/>
    </row>
    <row r="106" spans="1:21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24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24</v>
      </c>
      <c r="J106" s="11">
        <v>24663</v>
      </c>
      <c r="K106" s="58" t="s">
        <v>1121</v>
      </c>
      <c r="L106" s="8">
        <f>I106/J106*100000</f>
        <v>97.311762559299353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21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1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1</v>
      </c>
      <c r="J107" s="11">
        <v>27988</v>
      </c>
      <c r="K107" s="58" t="s">
        <v>1122</v>
      </c>
      <c r="L107" s="8">
        <f>I107/J107*100000</f>
        <v>3.5729598399313991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78"/>
      <c r="T107" s="78"/>
      <c r="U107" s="78"/>
    </row>
    <row r="108" spans="1:21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12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12</v>
      </c>
      <c r="J108" s="11">
        <v>6909</v>
      </c>
      <c r="K108" s="58" t="s">
        <v>1121</v>
      </c>
      <c r="L108" s="8">
        <f>I108/J108*100000</f>
        <v>173.68649587494573</v>
      </c>
      <c r="M108" s="7" t="str">
        <f>IF(L108=0,"Silencioso",IF(AND(L108&gt;0,L108&lt;100),"Baixa",IF(AND(L108&gt;=100,L108&lt;300),"Média",IF(AND(L108&gt;=300,L108&lt;500),"Alta",IF(L108&gt;=500,"Muito Alta","Avaliar")))))</f>
        <v>Média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21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21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1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1</v>
      </c>
      <c r="J110" s="11">
        <v>3616</v>
      </c>
      <c r="K110" s="58" t="s">
        <v>1121</v>
      </c>
      <c r="L110" s="8">
        <f>I110/J110*100000</f>
        <v>27.654867256637168</v>
      </c>
      <c r="M110" s="7" t="str">
        <f>IF(L110=0,"Silencioso",IF(AND(L110&gt;0,L110&lt;100),"Baixa",IF(AND(L110&gt;=100,L110&lt;300),"Média",IF(AND(L110&gt;=300,L110&lt;500),"Alta",IF(L110&gt;=500,"Muito Alta","Avaliar")))))</f>
        <v>Baixa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21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78"/>
      <c r="T111" s="78"/>
      <c r="U111" s="78"/>
    </row>
    <row r="112" spans="1:21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5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5</v>
      </c>
      <c r="J112" s="11">
        <v>9382</v>
      </c>
      <c r="K112" s="58" t="s">
        <v>1121</v>
      </c>
      <c r="L112" s="8">
        <f>I112/J112*100000</f>
        <v>53.293540822852272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21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1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1</v>
      </c>
      <c r="J113" s="11">
        <v>2677</v>
      </c>
      <c r="K113" s="58" t="s">
        <v>1121</v>
      </c>
      <c r="L113" s="8">
        <f>I113/J113*100000</f>
        <v>37.355248412401941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78"/>
      <c r="T113" s="78"/>
      <c r="U113" s="78"/>
    </row>
    <row r="114" spans="1:21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17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17</v>
      </c>
      <c r="J114" s="11">
        <v>11495</v>
      </c>
      <c r="K114" s="58" t="s">
        <v>1121</v>
      </c>
      <c r="L114" s="8">
        <f>I114/J114*100000</f>
        <v>147.89038712483688</v>
      </c>
      <c r="M114" s="7" t="str">
        <f>IF(L114=0,"Silencioso",IF(AND(L114&gt;0,L114&lt;100),"Baixa",IF(AND(L114&gt;=100,L114&lt;300),"Média",IF(AND(L114&gt;=300,L114&lt;500),"Alta",IF(L114&gt;=500,"Muito Alta","Avaliar")))))</f>
        <v>Média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78"/>
      <c r="T114" s="78"/>
      <c r="U114" s="78"/>
    </row>
    <row r="115" spans="1:21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75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75</v>
      </c>
      <c r="J115" s="11">
        <v>44377</v>
      </c>
      <c r="K115" s="58" t="s">
        <v>1122</v>
      </c>
      <c r="L115" s="8">
        <f>I115/J115*100000</f>
        <v>169.00646731414923</v>
      </c>
      <c r="M115" s="7" t="str">
        <f>IF(L115=0,"Silencioso",IF(AND(L115&gt;0,L115&lt;100),"Baixa",IF(AND(L115&gt;=100,L115&lt;300),"Média",IF(AND(L115&gt;=300,L115&lt;500),"Alta",IF(L115&gt;=500,"Muito Alta","Avaliar")))))</f>
        <v>Média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78"/>
      <c r="T115" s="78"/>
      <c r="U115" s="78"/>
    </row>
    <row r="116" spans="1:21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78"/>
      <c r="T116" s="78"/>
      <c r="U116" s="78"/>
    </row>
    <row r="117" spans="1:21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21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21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78"/>
      <c r="T119" s="78"/>
      <c r="U119" s="78"/>
    </row>
    <row r="120" spans="1:21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78"/>
      <c r="T120" s="78"/>
      <c r="U120" s="78"/>
    </row>
    <row r="121" spans="1:21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78"/>
      <c r="T121" s="78"/>
      <c r="U121" s="78"/>
    </row>
    <row r="122" spans="1:21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78"/>
      <c r="T122" s="78"/>
      <c r="U122" s="78"/>
    </row>
    <row r="123" spans="1:21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2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2</v>
      </c>
      <c r="J123" s="11">
        <v>3711</v>
      </c>
      <c r="K123" s="58" t="s">
        <v>1121</v>
      </c>
      <c r="L123" s="8">
        <f>I123/J123*100000</f>
        <v>53.893829156561573</v>
      </c>
      <c r="M123" s="7" t="str">
        <f>IF(L123=0,"Silencioso",IF(AND(L123&gt;0,L123&lt;100),"Baixa",IF(AND(L123&gt;=100,L123&lt;300),"Média",IF(AND(L123&gt;=300,L123&lt;500),"Alta",IF(L123&gt;=500,"Muito Alta","Avaliar")))))</f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78"/>
      <c r="T123" s="78"/>
      <c r="U123" s="78"/>
    </row>
    <row r="124" spans="1:21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5</v>
      </c>
      <c r="G124" s="12">
        <f>VLOOKUP($A124,Chik!$1:$1048576,10,FALSE)</f>
        <v>1</v>
      </c>
      <c r="H124" s="12">
        <f>VLOOKUP($A124,zika!$1:$1048576,10,FALSE)</f>
        <v>0</v>
      </c>
      <c r="I124" s="12">
        <f>H124+F124+G124</f>
        <v>6</v>
      </c>
      <c r="J124" s="11">
        <v>16565</v>
      </c>
      <c r="K124" s="58" t="s">
        <v>1121</v>
      </c>
      <c r="L124" s="8">
        <f>I124/J124*100000</f>
        <v>36.220947781466947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21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1</v>
      </c>
      <c r="J125" s="11">
        <v>21056</v>
      </c>
      <c r="K125" s="58" t="s">
        <v>1121</v>
      </c>
      <c r="L125" s="8">
        <f>I125/J125*100000</f>
        <v>4.7492401215805469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78"/>
      <c r="T125" s="78"/>
      <c r="U125" s="78"/>
    </row>
    <row r="126" spans="1:21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5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5</v>
      </c>
      <c r="J126" s="11">
        <v>19738</v>
      </c>
      <c r="K126" s="58" t="s">
        <v>1121</v>
      </c>
      <c r="L126" s="8">
        <f>I126/J126*100000</f>
        <v>25.331847198297698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21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3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3</v>
      </c>
      <c r="J127" s="11">
        <v>3810</v>
      </c>
      <c r="K127" s="58" t="s">
        <v>1121</v>
      </c>
      <c r="L127" s="8">
        <f>I127/J127*100000</f>
        <v>78.740157480314963</v>
      </c>
      <c r="M127" s="7" t="str">
        <f>IF(L127=0,"Silencioso",IF(AND(L127&gt;0,L127&lt;100),"Baixa",IF(AND(L127&gt;=100,L127&lt;300),"Média",IF(AND(L127&gt;=300,L127&lt;500),"Alta",IF(L127&gt;=500,"Muito Alta","Avaliar")))))</f>
        <v>Baixa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10"/>
      <c r="T127" s="10"/>
      <c r="U127" s="10"/>
    </row>
    <row r="128" spans="1:21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79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79</v>
      </c>
      <c r="J128" s="11">
        <v>53866</v>
      </c>
      <c r="K128" s="58" t="s">
        <v>1122</v>
      </c>
      <c r="L128" s="8">
        <f>I128/J128*100000</f>
        <v>146.66023094345226</v>
      </c>
      <c r="M128" s="7" t="str">
        <f>IF(L128=0,"Silencioso",IF(AND(L128&gt;0,L128&lt;100),"Baixa",IF(AND(L128&gt;=100,L128&lt;300),"Média",IF(AND(L128&gt;=300,L128&lt;500),"Alta",IF(L128&gt;=500,"Muito Alta","Avaliar")))))</f>
        <v>Média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10"/>
      <c r="T128" s="10"/>
      <c r="U128" s="10"/>
    </row>
    <row r="129" spans="1:21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0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0</v>
      </c>
      <c r="J129" s="11">
        <v>11658</v>
      </c>
      <c r="K129" s="58" t="s">
        <v>1121</v>
      </c>
      <c r="L129" s="8">
        <f>I129/J129*100000</f>
        <v>0</v>
      </c>
      <c r="M129" s="7" t="str">
        <f>IF(L129=0,"Silencioso",IF(AND(L129&gt;0,L129&lt;100),"Baixa",IF(AND(L129&gt;=100,L129&lt;300),"Média",IF(AND(L129&gt;=300,L129&lt;500),"Alta",IF(L129&gt;=500,"Muito Alta","Avaliar")))))</f>
        <v>Silencioso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78"/>
      <c r="T129" s="78"/>
      <c r="U129" s="78"/>
    </row>
    <row r="130" spans="1:21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18</v>
      </c>
      <c r="G130" s="12">
        <f>VLOOKUP($A130,Chik!$1:$1048576,10,FALSE)</f>
        <v>1</v>
      </c>
      <c r="H130" s="12">
        <f>VLOOKUP($A130,zika!$1:$1048576,10,FALSE)</f>
        <v>2</v>
      </c>
      <c r="I130" s="12">
        <f>H130+F130+G130</f>
        <v>21</v>
      </c>
      <c r="J130" s="11">
        <v>8029</v>
      </c>
      <c r="K130" s="58" t="s">
        <v>1121</v>
      </c>
      <c r="L130" s="8">
        <f>I130/J130*100000</f>
        <v>261.55187445510029</v>
      </c>
      <c r="M130" s="7" t="str">
        <f>IF(L130=0,"Silencioso",IF(AND(L130&gt;0,L130&lt;100),"Baixa",IF(AND(L130&gt;=100,L130&lt;300),"Média",IF(AND(L130&gt;=300,L130&lt;500),"Alta",IF(L130&gt;=500,"Muito Alta","Avaliar")))))</f>
        <v>Média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78"/>
      <c r="T130" s="78"/>
      <c r="U130" s="78"/>
    </row>
    <row r="131" spans="1:21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3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3</v>
      </c>
      <c r="J131" s="11">
        <v>15356</v>
      </c>
      <c r="K131" s="58" t="s">
        <v>1121</v>
      </c>
      <c r="L131" s="8">
        <f>I131/J131*100000</f>
        <v>19.536337587913518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21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5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5</v>
      </c>
      <c r="J132" s="11">
        <v>28703</v>
      </c>
      <c r="K132" s="58" t="s">
        <v>1122</v>
      </c>
      <c r="L132" s="8">
        <f>I132/J132*100000</f>
        <v>17.419781904330559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21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4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4</v>
      </c>
      <c r="J133" s="11">
        <v>5612</v>
      </c>
      <c r="K133" s="58" t="s">
        <v>1121</v>
      </c>
      <c r="L133" s="8">
        <f>I133/J133*100000</f>
        <v>71.275837491090527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21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21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9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9</v>
      </c>
      <c r="J135" s="11">
        <v>12025</v>
      </c>
      <c r="K135" s="58" t="s">
        <v>1121</v>
      </c>
      <c r="L135" s="8">
        <f>I135/J135*100000</f>
        <v>74.844074844074839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78"/>
      <c r="T135" s="78"/>
      <c r="U135" s="78"/>
    </row>
    <row r="136" spans="1:21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21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21</v>
      </c>
      <c r="J136" s="11">
        <v>14883</v>
      </c>
      <c r="K136" s="58" t="s">
        <v>1121</v>
      </c>
      <c r="L136" s="8">
        <f>I136/J136*100000</f>
        <v>141.10058455956462</v>
      </c>
      <c r="M136" s="7" t="str">
        <f>IF(L136=0,"Silencioso",IF(AND(L136&gt;0,L136&lt;100),"Baixa",IF(AND(L136&gt;=100,L136&lt;300),"Média",IF(AND(L136&gt;=300,L136&lt;500),"Alta",IF(L136&gt;=500,"Muito Alta","Avaliar")))))</f>
        <v>Média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21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9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9</v>
      </c>
      <c r="J137" s="11">
        <v>4498</v>
      </c>
      <c r="K137" s="58" t="s">
        <v>1121</v>
      </c>
      <c r="L137" s="8">
        <f>I137/J137*100000</f>
        <v>200.08892841262787</v>
      </c>
      <c r="M137" s="7" t="str">
        <f>IF(L137=0,"Silencioso",IF(AND(L137&gt;0,L137&lt;100),"Baixa",IF(AND(L137&gt;=100,L137&lt;300),"Média",IF(AND(L137&gt;=300,L137&lt;500),"Alta",IF(L137&gt;=500,"Muito Alta","Avaliar")))))</f>
        <v>Média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78"/>
      <c r="T137" s="78"/>
      <c r="U137" s="78"/>
    </row>
    <row r="138" spans="1:21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78"/>
      <c r="T138" s="78"/>
      <c r="U138" s="78"/>
    </row>
    <row r="139" spans="1:21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21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2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2</v>
      </c>
      <c r="J140" s="11">
        <v>37856</v>
      </c>
      <c r="K140" s="58" t="s">
        <v>1122</v>
      </c>
      <c r="L140" s="8">
        <f>I140/J140*100000</f>
        <v>5.283178360101437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78"/>
      <c r="T140" s="78"/>
      <c r="U140" s="78"/>
    </row>
    <row r="141" spans="1:21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1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1</v>
      </c>
      <c r="J141" s="11">
        <v>6952</v>
      </c>
      <c r="K141" s="58" t="s">
        <v>1121</v>
      </c>
      <c r="L141" s="8">
        <f>I141/J141*100000</f>
        <v>14.384349827387801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21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35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35</v>
      </c>
      <c r="J142" s="11">
        <v>9679</v>
      </c>
      <c r="K142" s="58" t="s">
        <v>1121</v>
      </c>
      <c r="L142" s="8">
        <f>I142/J142*100000</f>
        <v>361.60760409133178</v>
      </c>
      <c r="M142" s="7" t="str">
        <f>IF(L142=0,"Silencioso",IF(AND(L142&gt;0,L142&lt;100),"Baixa",IF(AND(L142&gt;=100,L142&lt;300),"Média",IF(AND(L142&gt;=300,L142&lt;500),"Alta",IF(L142&gt;=500,"Muito Alta","Avaliar")))))</f>
        <v>Alta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78"/>
      <c r="T142" s="78"/>
      <c r="U142" s="78"/>
    </row>
    <row r="143" spans="1:21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8</v>
      </c>
      <c r="G143" s="12">
        <f>VLOOKUP($A143,Chik!$1:$1048576,10,FALSE)</f>
        <v>1</v>
      </c>
      <c r="H143" s="12">
        <f>VLOOKUP($A143,zika!$1:$1048576,10,FALSE)</f>
        <v>0</v>
      </c>
      <c r="I143" s="12">
        <f>H143+F143+G143</f>
        <v>9</v>
      </c>
      <c r="J143" s="11">
        <v>16109</v>
      </c>
      <c r="K143" s="58" t="s">
        <v>1121</v>
      </c>
      <c r="L143" s="8">
        <f>I143/J143*100000</f>
        <v>55.86938978210938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78"/>
      <c r="T143" s="78"/>
      <c r="U143" s="78"/>
    </row>
    <row r="144" spans="1:21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5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5</v>
      </c>
      <c r="J144" s="11">
        <v>5420</v>
      </c>
      <c r="K144" s="58" t="s">
        <v>1121</v>
      </c>
      <c r="L144" s="8">
        <f>I144/J144*100000</f>
        <v>92.250922509225092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78"/>
      <c r="T144" s="78"/>
      <c r="U144" s="7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0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0</v>
      </c>
      <c r="J145" s="11">
        <v>15153</v>
      </c>
      <c r="K145" s="58" t="s">
        <v>1121</v>
      </c>
      <c r="L145" s="8">
        <f>I145/J145*100000</f>
        <v>0</v>
      </c>
      <c r="M145" s="7" t="str">
        <f>IF(L145=0,"Silencioso",IF(AND(L145&gt;0,L145&lt;100),"Baixa",IF(AND(L145&gt;=100,L145&lt;300),"Média",IF(AND(L145&gt;=300,L145&lt;500),"Alta",IF(L145&gt;=500,"Muito Alta","Avaliar")))))</f>
        <v>Silencioso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78"/>
      <c r="T145" s="78"/>
      <c r="U145" s="7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31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31</v>
      </c>
      <c r="J146" s="11">
        <v>8601</v>
      </c>
      <c r="K146" s="58" t="s">
        <v>1121</v>
      </c>
      <c r="L146" s="8">
        <f>I146/J146*100000</f>
        <v>360.42320660388327</v>
      </c>
      <c r="M146" s="7" t="str">
        <f>IF(L146=0,"Silencioso",IF(AND(L146&gt;0,L146&lt;100),"Baixa",IF(AND(L146&gt;=100,L146&lt;300),"Média",IF(AND(L146&gt;=300,L146&lt;500),"Alta",IF(L146&gt;=500,"Muito Alta","Avaliar")))))</f>
        <v>Alta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0</v>
      </c>
      <c r="J147" s="11">
        <v>9287</v>
      </c>
      <c r="K147" s="58" t="s">
        <v>1121</v>
      </c>
      <c r="L147" s="8">
        <f>I147/J147*100000</f>
        <v>0</v>
      </c>
      <c r="M147" s="7" t="str">
        <f>IF(L147=0,"Silencioso",IF(AND(L147&gt;0,L147&lt;100),"Baixa",IF(AND(L147&gt;=100,L147&lt;300),"Média",IF(AND(L147&gt;=300,L147&lt;500),"Alta",IF(L147&gt;=500,"Muito Alta","Avaliar")))))</f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9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9</v>
      </c>
      <c r="J148" s="11">
        <v>23586</v>
      </c>
      <c r="K148" s="58" t="s">
        <v>1121</v>
      </c>
      <c r="L148" s="8">
        <f>I148/J148*100000</f>
        <v>38.158229458153144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78"/>
      <c r="T148" s="78"/>
      <c r="U148" s="7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0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0</v>
      </c>
      <c r="J149" s="11">
        <v>3200</v>
      </c>
      <c r="K149" s="58" t="s">
        <v>1121</v>
      </c>
      <c r="L149" s="8">
        <f>I149/J149*100000</f>
        <v>0</v>
      </c>
      <c r="M149" s="7" t="str">
        <f>IF(L149=0,"Silencioso",IF(AND(L149&gt;0,L149&lt;100),"Baixa",IF(AND(L149&gt;=100,L149&lt;300),"Média",IF(AND(L149&gt;=300,L149&lt;500),"Alta",IF(L149&gt;=500,"Muito Alta","Avaliar")))))</f>
        <v>Silencioso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0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0</v>
      </c>
      <c r="J150" s="11">
        <v>25327</v>
      </c>
      <c r="K150" s="58" t="s">
        <v>1122</v>
      </c>
      <c r="L150" s="8">
        <f>I150/J150*100000</f>
        <v>0</v>
      </c>
      <c r="M150" s="7" t="str">
        <f>IF(L150=0,"Silencioso",IF(AND(L150&gt;0,L150&lt;100),"Baixa",IF(AND(L150&gt;=100,L150&lt;300),"Média",IF(AND(L150&gt;=300,L150&lt;500),"Alta",IF(L150&gt;=500,"Muito Alta","Avaliar")))))</f>
        <v>Silencioso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8"/>
      <c r="T150" s="78"/>
      <c r="U150" s="78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9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9</v>
      </c>
      <c r="J151" s="11">
        <v>32988</v>
      </c>
      <c r="K151" s="58" t="s">
        <v>1122</v>
      </c>
      <c r="L151" s="8">
        <f>I151/J151*100000</f>
        <v>27.282648235722078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78"/>
      <c r="T151" s="78"/>
      <c r="U151" s="7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234</v>
      </c>
      <c r="G152" s="12">
        <f>VLOOKUP($A152,Chik!$1:$1048576,10,FALSE)</f>
        <v>0</v>
      </c>
      <c r="H152" s="12">
        <f>VLOOKUP($A152,zika!$1:$1048576,10,FALSE)</f>
        <v>1</v>
      </c>
      <c r="I152" s="12">
        <f>H152+F152+G152</f>
        <v>235</v>
      </c>
      <c r="J152" s="11">
        <v>91503</v>
      </c>
      <c r="K152" s="58" t="s">
        <v>1123</v>
      </c>
      <c r="L152" s="8">
        <f>I152/J152*100000</f>
        <v>256.82218069352916</v>
      </c>
      <c r="M152" s="7" t="str">
        <f>IF(L152=0,"Silencioso",IF(AND(L152&gt;0,L152&lt;100),"Baixa",IF(AND(L152&gt;=100,L152&lt;300),"Média",IF(AND(L152&gt;=300,L152&lt;500),"Alta",IF(L152&gt;=500,"Muito Alta","Avaliar")))))</f>
        <v>Média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78"/>
      <c r="T152" s="78"/>
      <c r="U152" s="7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2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2</v>
      </c>
      <c r="J153" s="11">
        <v>9396</v>
      </c>
      <c r="K153" s="58" t="s">
        <v>1121</v>
      </c>
      <c r="L153" s="8">
        <f>I153/J153*100000</f>
        <v>21.285653469561517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78"/>
      <c r="T153" s="78"/>
      <c r="U153" s="7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80</v>
      </c>
      <c r="G155" s="12">
        <f>VLOOKUP($A155,Chik!$1:$1048576,10,FALSE)</f>
        <v>17</v>
      </c>
      <c r="H155" s="12">
        <f>VLOOKUP($A155,zika!$1:$1048576,10,FALSE)</f>
        <v>0</v>
      </c>
      <c r="I155" s="12">
        <f>H155+F155+G155</f>
        <v>97</v>
      </c>
      <c r="J155" s="11">
        <v>19007</v>
      </c>
      <c r="K155" s="58" t="s">
        <v>1121</v>
      </c>
      <c r="L155" s="8">
        <f>I155/J155*100000</f>
        <v>510.33829641710946</v>
      </c>
      <c r="M155" s="7" t="str">
        <f>IF(L155=0,"Silencioso",IF(AND(L155&gt;0,L155&lt;100),"Baixa",IF(AND(L155&gt;=100,L155&lt;300),"Média",IF(AND(L155&gt;=300,L155&lt;500),"Alta",IF(L155&gt;=500,"Muito Alta","Avaliar")))))</f>
        <v>Muito Alta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78"/>
      <c r="T155" s="78"/>
      <c r="U155" s="7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78"/>
      <c r="T156" s="78"/>
      <c r="U156" s="7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78"/>
      <c r="T157" s="78"/>
      <c r="U157" s="7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69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69</v>
      </c>
      <c r="J158" s="11">
        <v>11439</v>
      </c>
      <c r="K158" s="58" t="s">
        <v>1121</v>
      </c>
      <c r="L158" s="8">
        <f>I158/J158*100000</f>
        <v>603.19958038290065</v>
      </c>
      <c r="M158" s="7" t="str">
        <f>IF(L158=0,"Silencioso",IF(AND(L158&gt;0,L158&lt;100),"Baixa",IF(AND(L158&gt;=100,L158&lt;300),"Média",IF(AND(L158&gt;=300,L158&lt;500),"Alta",IF(L158&gt;=500,"Muito Alta","Avaliar")))))</f>
        <v>Muito Alta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0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0</v>
      </c>
      <c r="J159" s="11">
        <v>14769</v>
      </c>
      <c r="K159" s="58" t="s">
        <v>1121</v>
      </c>
      <c r="L159" s="8">
        <f>I159/J159*100000</f>
        <v>0</v>
      </c>
      <c r="M159" s="7" t="str">
        <f>IF(L159=0,"Silencioso",IF(AND(L159&gt;0,L159&lt;100),"Baixa",IF(AND(L159&gt;=100,L159&lt;300),"Média",IF(AND(L159&gt;=300,L159&lt;500),"Alta",IF(L159&gt;=500,"Muito Alta","Avaliar")))))</f>
        <v>Silencioso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78"/>
      <c r="T159" s="78"/>
      <c r="U159" s="7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13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13</v>
      </c>
      <c r="J160" s="11">
        <v>22257</v>
      </c>
      <c r="K160" s="58" t="s">
        <v>1121</v>
      </c>
      <c r="L160" s="8">
        <f>I160/J160*100000</f>
        <v>58.408590555780208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21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125</v>
      </c>
      <c r="G161" s="12">
        <f>VLOOKUP($A161,Chik!$1:$1048576,10,FALSE)</f>
        <v>1</v>
      </c>
      <c r="H161" s="12">
        <f>VLOOKUP($A161,zika!$1:$1048576,10,FALSE)</f>
        <v>0</v>
      </c>
      <c r="I161" s="12">
        <f>H161+F161+G161</f>
        <v>126</v>
      </c>
      <c r="J161" s="11">
        <v>30324</v>
      </c>
      <c r="K161" s="58" t="s">
        <v>1122</v>
      </c>
      <c r="L161" s="8">
        <f>I161/J161*100000</f>
        <v>415.51246537396122</v>
      </c>
      <c r="M161" s="7" t="str">
        <f>IF(L161=0,"Silencioso",IF(AND(L161&gt;0,L161&lt;100),"Baixa",IF(AND(L161&gt;=100,L161&lt;300),"Média",IF(AND(L161&gt;=300,L161&lt;500),"Alta",IF(L161&gt;=500,"Muito Alta","Avaliar")))))</f>
        <v>Alta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21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0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0</v>
      </c>
      <c r="J162" s="11">
        <v>21180</v>
      </c>
      <c r="K162" s="58" t="s">
        <v>1121</v>
      </c>
      <c r="L162" s="8">
        <f>I162/J162*100000</f>
        <v>0</v>
      </c>
      <c r="M162" s="7" t="str">
        <f>IF(L162=0,"Silencioso",IF(AND(L162&gt;0,L162&lt;100),"Baixa",IF(AND(L162&gt;=100,L162&lt;300),"Média",IF(AND(L162&gt;=300,L162&lt;500),"Alta",IF(L162&gt;=500,"Muito Alta","Avaliar")))))</f>
        <v>Silencioso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78"/>
      <c r="T162" s="78"/>
      <c r="U162" s="78"/>
    </row>
    <row r="163" spans="1:21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1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1</v>
      </c>
      <c r="J163" s="11">
        <v>19144</v>
      </c>
      <c r="K163" s="58" t="s">
        <v>1121</v>
      </c>
      <c r="L163" s="8">
        <f>I163/J163*100000</f>
        <v>5.2235687421646473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78"/>
      <c r="T163" s="78"/>
      <c r="U163" s="78"/>
    </row>
    <row r="164" spans="1:21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19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19</v>
      </c>
      <c r="J164" s="11">
        <v>9986</v>
      </c>
      <c r="K164" s="58" t="s">
        <v>1121</v>
      </c>
      <c r="L164" s="8">
        <f>I164/J164*100000</f>
        <v>190.26637292209094</v>
      </c>
      <c r="M164" s="7" t="str">
        <f>IF(L164=0,"Silencioso",IF(AND(L164&gt;0,L164&lt;100),"Baixa",IF(AND(L164&gt;=100,L164&lt;300),"Média",IF(AND(L164&gt;=300,L164&lt;500),"Alta",IF(L164&gt;=500,"Muito Alta","Avaliar")))))</f>
        <v>Média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78"/>
      <c r="T164" s="78"/>
      <c r="U164" s="78"/>
    </row>
    <row r="165" spans="1:21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21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21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78"/>
      <c r="T167" s="78"/>
      <c r="U167" s="78"/>
    </row>
    <row r="168" spans="1:21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0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0</v>
      </c>
      <c r="J168" s="11">
        <v>2260</v>
      </c>
      <c r="K168" s="58" t="s">
        <v>1121</v>
      </c>
      <c r="L168" s="8">
        <f>I168/J168*100000</f>
        <v>0</v>
      </c>
      <c r="M168" s="7" t="str">
        <f>IF(L168=0,"Silencioso",IF(AND(L168&gt;0,L168&lt;100),"Baixa",IF(AND(L168&gt;=100,L168&lt;300),"Média",IF(AND(L168&gt;=300,L168&lt;500),"Alta",IF(L168&gt;=500,"Muito Alta","Avaliar")))))</f>
        <v>Silencioso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21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78"/>
      <c r="T169" s="78"/>
      <c r="U169" s="78"/>
    </row>
    <row r="170" spans="1:21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119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119</v>
      </c>
      <c r="J170" s="11">
        <v>17739</v>
      </c>
      <c r="K170" s="58" t="s">
        <v>1121</v>
      </c>
      <c r="L170" s="8">
        <f>I170/J170*100000</f>
        <v>670.83826596764186</v>
      </c>
      <c r="M170" s="7" t="str">
        <f>IF(L170=0,"Silencioso",IF(AND(L170&gt;0,L170&lt;100),"Baixa",IF(AND(L170&gt;=100,L170&lt;300),"Média",IF(AND(L170&gt;=300,L170&lt;500),"Alta",IF(L170&gt;=500,"Muito Alta","Avaliar")))))</f>
        <v>Muito Alta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21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197</v>
      </c>
      <c r="G171" s="12">
        <f>VLOOKUP($A171,Chik!$1:$1048576,10,FALSE)</f>
        <v>3</v>
      </c>
      <c r="H171" s="12">
        <f>VLOOKUP($A171,zika!$1:$1048576,10,FALSE)</f>
        <v>0</v>
      </c>
      <c r="I171" s="12">
        <f>H171+F171+G171</f>
        <v>200</v>
      </c>
      <c r="J171" s="11">
        <v>74691</v>
      </c>
      <c r="K171" s="58" t="s">
        <v>1123</v>
      </c>
      <c r="L171" s="8">
        <f>I171/J171*100000</f>
        <v>267.76987856636009</v>
      </c>
      <c r="M171" s="7" t="str">
        <f>IF(L171=0,"Silencioso",IF(AND(L171&gt;0,L171&lt;100),"Baixa",IF(AND(L171&gt;=100,L171&lt;300),"Média",IF(AND(L171&gt;=300,L171&lt;500),"Alta",IF(L171&gt;=500,"Muito Alta","Avaliar")))))</f>
        <v>Média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21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1121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78"/>
      <c r="T172" s="78"/>
      <c r="U172" s="78"/>
    </row>
    <row r="173" spans="1:21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1</v>
      </c>
      <c r="J173" s="11">
        <v>3629</v>
      </c>
      <c r="K173" s="58" t="s">
        <v>1121</v>
      </c>
      <c r="L173" s="8">
        <f>I173/J173*100000</f>
        <v>27.555800496004412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21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2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2</v>
      </c>
      <c r="J174" s="11">
        <v>6366</v>
      </c>
      <c r="K174" s="58" t="s">
        <v>1121</v>
      </c>
      <c r="L174" s="8">
        <f>I174/J174*100000</f>
        <v>31.416902293433868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21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21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27</v>
      </c>
      <c r="G176" s="12">
        <f>VLOOKUP($A176,Chik!$1:$1048576,10,FALSE)</f>
        <v>0</v>
      </c>
      <c r="H176" s="12">
        <f>VLOOKUP($A176,zika!$1:$1048576,10,FALSE)</f>
        <v>2</v>
      </c>
      <c r="I176" s="12">
        <f>H176+F176+G176</f>
        <v>29</v>
      </c>
      <c r="J176" s="11">
        <v>21703</v>
      </c>
      <c r="K176" s="58" t="s">
        <v>1121</v>
      </c>
      <c r="L176" s="8">
        <f>I176/J176*100000</f>
        <v>133.62207989678848</v>
      </c>
      <c r="M176" s="7" t="str">
        <f>IF(L176=0,"Silencioso",IF(AND(L176&gt;0,L176&lt;100),"Baixa",IF(AND(L176&gt;=100,L176&lt;300),"Média",IF(AND(L176&gt;=300,L176&lt;500),"Alta",IF(L176&gt;=500,"Muito Alta","Avaliar")))))</f>
        <v>Média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78"/>
      <c r="T176" s="78"/>
      <c r="U176" s="7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1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1</v>
      </c>
      <c r="J177" s="11">
        <v>1171</v>
      </c>
      <c r="K177" s="58" t="s">
        <v>1121</v>
      </c>
      <c r="L177" s="8">
        <f>I177/J177*100000</f>
        <v>85.397096498719037</v>
      </c>
      <c r="M177" s="7" t="str">
        <f>IF(L177=0,"Silencioso",IF(AND(L177&gt;0,L177&lt;100),"Baixa",IF(AND(L177&gt;=100,L177&lt;300),"Média",IF(AND(L177&gt;=300,L177&lt;500),"Alta",IF(L177&gt;=500,"Muito Alta","Avaliar")))))</f>
        <v>Baixa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78"/>
      <c r="T177" s="78"/>
      <c r="U177" s="7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21</v>
      </c>
      <c r="G178" s="12">
        <f>VLOOKUP($A178,Chik!$1:$1048576,10,FALSE)</f>
        <v>0</v>
      </c>
      <c r="H178" s="12">
        <f>VLOOKUP($A178,zika!$1:$1048576,10,FALSE)</f>
        <v>2</v>
      </c>
      <c r="I178" s="12">
        <f>H178+F178+G178</f>
        <v>23</v>
      </c>
      <c r="J178" s="11">
        <v>7017</v>
      </c>
      <c r="K178" s="58" t="s">
        <v>1121</v>
      </c>
      <c r="L178" s="8">
        <f>I178/J178*100000</f>
        <v>327.77540259370102</v>
      </c>
      <c r="M178" s="7" t="str">
        <f>IF(L178=0,"Silencioso",IF(AND(L178&gt;0,L178&lt;100),"Baixa",IF(AND(L178&gt;=100,L178&lt;300),"Média",IF(AND(L178&gt;=300,L178&lt;500),"Alta",IF(L178&gt;=500,"Muito Alta","Avaliar")))))</f>
        <v>Alta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78"/>
      <c r="T178" s="78"/>
      <c r="U178" s="7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67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67</v>
      </c>
      <c r="J179" s="11">
        <v>10425</v>
      </c>
      <c r="K179" s="58" t="s">
        <v>1121</v>
      </c>
      <c r="L179" s="8">
        <f>I179/J179*100000</f>
        <v>642.68585131894486</v>
      </c>
      <c r="M179" s="7" t="str">
        <f>IF(L179=0,"Silencioso",IF(AND(L179&gt;0,L179&lt;100),"Baixa",IF(AND(L179&gt;=100,L179&lt;300),"Média",IF(AND(L179&gt;=300,L179&lt;500),"Alta",IF(L179&gt;=500,"Muito Alta","Avaliar")))))</f>
        <v>Muito Alta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91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91</v>
      </c>
      <c r="J182" s="11">
        <v>15368</v>
      </c>
      <c r="K182" s="58" t="s">
        <v>1121</v>
      </c>
      <c r="L182" s="8">
        <f>I182/J182*100000</f>
        <v>592.13951067152527</v>
      </c>
      <c r="M182" s="7" t="str">
        <f>IF(L182=0,"Silencioso",IF(AND(L182&gt;0,L182&lt;100),"Baixa",IF(AND(L182&gt;=100,L182&lt;300),"Média",IF(AND(L182&gt;=300,L182&lt;500),"Alta",IF(L182&gt;=500,"Muito Alta","Avaliar")))))</f>
        <v>Muito Alta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30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30</v>
      </c>
      <c r="J183" s="11">
        <v>13397</v>
      </c>
      <c r="K183" s="58" t="s">
        <v>1121</v>
      </c>
      <c r="L183" s="8">
        <f>I183/J183*100000</f>
        <v>223.93073076061805</v>
      </c>
      <c r="M183" s="7" t="str">
        <f>IF(L183=0,"Silencioso",IF(AND(L183&gt;0,L183&lt;100),"Baixa",IF(AND(L183&gt;=100,L183&lt;300),"Média",IF(AND(L183&gt;=300,L183&lt;500),"Alta",IF(L183&gt;=500,"Muito Alta","Avaliar")))))</f>
        <v>Média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78"/>
      <c r="T184" s="78"/>
      <c r="U184" s="7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8"/>
      <c r="T185" s="78"/>
      <c r="U185" s="78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0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0</v>
      </c>
      <c r="J186" s="11">
        <v>4810</v>
      </c>
      <c r="K186" s="58" t="s">
        <v>1121</v>
      </c>
      <c r="L186" s="8">
        <f>I186/J186*100000</f>
        <v>0</v>
      </c>
      <c r="M186" s="7" t="str">
        <f>IF(L186=0,"Silencioso",IF(AND(L186&gt;0,L186&lt;100),"Baixa",IF(AND(L186&gt;=100,L186&lt;300),"Média",IF(AND(L186&gt;=300,L186&lt;500),"Alta",IF(L186&gt;=500,"Muito Alta","Avaliar")))))</f>
        <v>Silencioso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78"/>
      <c r="T186" s="78"/>
      <c r="U186" s="7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1</v>
      </c>
      <c r="J187" s="11">
        <v>7590</v>
      </c>
      <c r="K187" s="58" t="s">
        <v>1121</v>
      </c>
      <c r="L187" s="8">
        <f>I187/J187*100000</f>
        <v>13.175230566534914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78"/>
      <c r="T187" s="78"/>
      <c r="U187" s="7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2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2</v>
      </c>
      <c r="J188" s="11">
        <v>28366</v>
      </c>
      <c r="K188" s="58" t="s">
        <v>1122</v>
      </c>
      <c r="L188" s="8">
        <f>I188/J188*100000</f>
        <v>7.0506944934076001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78"/>
      <c r="T188" s="78"/>
      <c r="U188" s="7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1121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78"/>
      <c r="T189" s="78"/>
      <c r="U189" s="7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0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0</v>
      </c>
      <c r="J190" s="11">
        <v>8907</v>
      </c>
      <c r="K190" s="58" t="s">
        <v>1121</v>
      </c>
      <c r="L190" s="8">
        <f>I190/J190*100000</f>
        <v>0</v>
      </c>
      <c r="M190" s="7" t="str">
        <f>IF(L190=0,"Silencioso",IF(AND(L190&gt;0,L190&lt;100),"Baixa",IF(AND(L190&gt;=100,L190&lt;300),"Média",IF(AND(L190&gt;=300,L190&lt;500),"Alta",IF(L190&gt;=500,"Muito Alta","Avaliar")))))</f>
        <v>Silencioso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78"/>
      <c r="T190" s="78"/>
      <c r="U190" s="7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4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4</v>
      </c>
      <c r="J191" s="11">
        <v>3103</v>
      </c>
      <c r="K191" s="58" t="s">
        <v>1121</v>
      </c>
      <c r="L191" s="8">
        <f>I191/J191*100000</f>
        <v>128.90750886239124</v>
      </c>
      <c r="M191" s="7" t="str">
        <f>IF(L191=0,"Silencioso",IF(AND(L191&gt;0,L191&lt;100),"Baixa",IF(AND(L191&gt;=100,L191&lt;300),"Média",IF(AND(L191&gt;=300,L191&lt;500),"Alta",IF(L191&gt;=500,"Muito Alta","Avaliar")))))</f>
        <v>Média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0</v>
      </c>
      <c r="J192" s="11">
        <v>7090</v>
      </c>
      <c r="K192" s="58" t="s">
        <v>1121</v>
      </c>
      <c r="L192" s="8">
        <f>I192/J192*100000</f>
        <v>0</v>
      </c>
      <c r="M192" s="7" t="str">
        <f>IF(L192=0,"Silencioso",IF(AND(L192&gt;0,L192&lt;100),"Baixa",IF(AND(L192&gt;=100,L192&lt;300),"Média",IF(AND(L192&gt;=300,L192&lt;500),"Alta",IF(L192&gt;=500,"Muito Alta","Avaliar")))))</f>
        <v>Silencioso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78"/>
      <c r="T192" s="78"/>
      <c r="U192" s="7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1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1</v>
      </c>
      <c r="J193" s="11">
        <v>10261</v>
      </c>
      <c r="K193" s="58" t="s">
        <v>1121</v>
      </c>
      <c r="L193" s="8">
        <f>I193/J193*100000</f>
        <v>9.7456388266250844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78"/>
      <c r="T193" s="78"/>
      <c r="U193" s="7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3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3</v>
      </c>
      <c r="J195" s="11">
        <v>27425</v>
      </c>
      <c r="K195" s="58" t="s">
        <v>1122</v>
      </c>
      <c r="L195" s="8">
        <f>I195/J195*100000</f>
        <v>10.938924339106654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78"/>
      <c r="T195" s="78"/>
      <c r="U195" s="7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1</v>
      </c>
      <c r="J197" s="11">
        <v>4570</v>
      </c>
      <c r="K197" s="58" t="s">
        <v>1121</v>
      </c>
      <c r="L197" s="8">
        <f>I197/J197*100000</f>
        <v>21.881838074398249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0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0</v>
      </c>
      <c r="J198" s="11">
        <v>17641</v>
      </c>
      <c r="K198" s="58" t="s">
        <v>1121</v>
      </c>
      <c r="L198" s="8">
        <f>I198/J198*100000</f>
        <v>0</v>
      </c>
      <c r="M198" s="7" t="str">
        <f>IF(L198=0,"Silencioso",IF(AND(L198&gt;0,L198&lt;100),"Baixa",IF(AND(L198&gt;=100,L198&lt;300),"Média",IF(AND(L198&gt;=300,L198&lt;500),"Alta",IF(L198&gt;=500,"Muito Alta","Avaliar")))))</f>
        <v>Silencioso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10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10</v>
      </c>
      <c r="J199" s="11">
        <v>5480</v>
      </c>
      <c r="K199" s="58" t="s">
        <v>1121</v>
      </c>
      <c r="L199" s="8">
        <f>I199/J199*100000</f>
        <v>182.48175182481751</v>
      </c>
      <c r="M199" s="7" t="str">
        <f>IF(L199=0,"Silencioso",IF(AND(L199&gt;0,L199&lt;100),"Baixa",IF(AND(L199&gt;=100,L199&lt;300),"Média",IF(AND(L199&gt;=300,L199&lt;500),"Alta",IF(L199&gt;=500,"Muito Alta","Avaliar")))))</f>
        <v>Média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78"/>
      <c r="T200" s="78"/>
      <c r="U200" s="7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45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45</v>
      </c>
      <c r="J201" s="11">
        <v>11525</v>
      </c>
      <c r="K201" s="58" t="s">
        <v>1121</v>
      </c>
      <c r="L201" s="8">
        <f>I201/J201*100000</f>
        <v>390.45553145336225</v>
      </c>
      <c r="M201" s="7" t="str">
        <f>IF(L201=0,"Silencioso",IF(AND(L201&gt;0,L201&lt;100),"Baixa",IF(AND(L201&gt;=100,L201&lt;300),"Média",IF(AND(L201&gt;=300,L201&lt;500),"Alta",IF(L201&gt;=500,"Muito Alta","Avaliar")))))</f>
        <v>Alta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1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1</v>
      </c>
      <c r="J202" s="11">
        <v>7595</v>
      </c>
      <c r="K202" s="58" t="s">
        <v>1121</v>
      </c>
      <c r="L202" s="8">
        <f>I202/J202*100000</f>
        <v>13.166556945358787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3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3</v>
      </c>
      <c r="J203" s="11">
        <v>6657</v>
      </c>
      <c r="K203" s="58" t="s">
        <v>1121</v>
      </c>
      <c r="L203" s="8">
        <f>I203/J203*100000</f>
        <v>45.065344749887338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78"/>
      <c r="T203" s="78"/>
      <c r="U203" s="7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1</v>
      </c>
      <c r="J204" s="11">
        <v>11813</v>
      </c>
      <c r="K204" s="58" t="s">
        <v>1121</v>
      </c>
      <c r="L204" s="8">
        <f>I204/J204*100000</f>
        <v>8.4652501481418767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13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13</v>
      </c>
      <c r="J205" s="11">
        <v>54196</v>
      </c>
      <c r="K205" s="58" t="s">
        <v>1122</v>
      </c>
      <c r="L205" s="8">
        <f>I205/J205*100000</f>
        <v>23.98701011144734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78"/>
      <c r="T205" s="78"/>
      <c r="U205" s="7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78"/>
      <c r="T206" s="78"/>
      <c r="U206" s="7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7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7</v>
      </c>
      <c r="J207" s="11">
        <v>6908</v>
      </c>
      <c r="K207" s="58" t="s">
        <v>1121</v>
      </c>
      <c r="L207" s="8">
        <f>I207/J207*100000</f>
        <v>101.3317892298784</v>
      </c>
      <c r="M207" s="7" t="str">
        <f>IF(L207=0,"Silencioso",IF(AND(L207&gt;0,L207&lt;100),"Baixa",IF(AND(L207&gt;=100,L207&lt;300),"Média",IF(AND(L207&gt;=300,L207&lt;500),"Alta",IF(L207&gt;=500,"Muito Alta","Avaliar")))))</f>
        <v>Média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78"/>
      <c r="T207" s="78"/>
      <c r="U207" s="7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1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1</v>
      </c>
      <c r="J208" s="11">
        <v>127539</v>
      </c>
      <c r="K208" s="58" t="s">
        <v>1124</v>
      </c>
      <c r="L208" s="8">
        <f>I208/J208*100000</f>
        <v>0.78407389112349957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21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35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35</v>
      </c>
      <c r="J209" s="11">
        <v>22892</v>
      </c>
      <c r="K209" s="58" t="s">
        <v>1121</v>
      </c>
      <c r="L209" s="8">
        <f>I209/J209*100000</f>
        <v>152.89183994408529</v>
      </c>
      <c r="M209" s="7" t="str">
        <f>IF(L209=0,"Silencioso",IF(AND(L209&gt;0,L209&lt;100),"Baixa",IF(AND(L209&gt;=100,L209&lt;300),"Média",IF(AND(L209&gt;=300,L209&lt;500),"Alta",IF(L209&gt;=500,"Muito Alta","Avaliar")))))</f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78"/>
      <c r="T209" s="78"/>
      <c r="U209" s="78"/>
    </row>
    <row r="210" spans="1:21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163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163</v>
      </c>
      <c r="J211" s="11">
        <v>659070</v>
      </c>
      <c r="K211" s="58" t="s">
        <v>1125</v>
      </c>
      <c r="L211" s="8">
        <f>I211/J211*100000</f>
        <v>24.731819078398349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21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21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1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1</v>
      </c>
      <c r="J213" s="11">
        <v>26592</v>
      </c>
      <c r="K213" s="58" t="s">
        <v>1122</v>
      </c>
      <c r="L213" s="8">
        <f>I213/J213*100000</f>
        <v>3.7605294825511435</v>
      </c>
      <c r="M213" s="7" t="str">
        <f>IF(L213=0,"Silencioso",IF(AND(L213&gt;0,L213&lt;100),"Baixa",IF(AND(L213&gt;=100,L213&lt;300),"Média",IF(AND(L213&gt;=300,L213&lt;500),"Alta",IF(L213&gt;=500,"Muito Alta","Avaliar")))))</f>
        <v>Baixa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21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3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3</v>
      </c>
      <c r="J214" s="11">
        <v>8883</v>
      </c>
      <c r="K214" s="58" t="s">
        <v>1121</v>
      </c>
      <c r="L214" s="8">
        <f>I214/J214*100000</f>
        <v>33.772374197906117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78"/>
      <c r="T214" s="78"/>
      <c r="U214" s="78"/>
    </row>
    <row r="215" spans="1:21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2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2</v>
      </c>
      <c r="J215" s="11">
        <v>3534</v>
      </c>
      <c r="K215" s="58" t="s">
        <v>1121</v>
      </c>
      <c r="L215" s="8">
        <f>I215/J215*100000</f>
        <v>56.59309564233164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78"/>
      <c r="T215" s="78"/>
      <c r="U215" s="78"/>
    </row>
    <row r="216" spans="1:21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23797</v>
      </c>
      <c r="K216" s="58" t="s">
        <v>1121</v>
      </c>
      <c r="L216" s="8">
        <f>I216/J216*100000</f>
        <v>4.2022103626507539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78"/>
      <c r="T216" s="78"/>
      <c r="U216" s="78"/>
    </row>
    <row r="217" spans="1:21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16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16</v>
      </c>
      <c r="J217" s="11">
        <v>10040</v>
      </c>
      <c r="K217" s="58" t="s">
        <v>1121</v>
      </c>
      <c r="L217" s="8">
        <f>I217/J217*100000</f>
        <v>159.36254980079681</v>
      </c>
      <c r="M217" s="7" t="str">
        <f>IF(L217=0,"Silencioso",IF(AND(L217&gt;0,L217&lt;100),"Baixa",IF(AND(L217&gt;=100,L217&lt;300),"Média",IF(AND(L217&gt;=300,L217&lt;500),"Alta",IF(L217&gt;=500,"Muito Alta","Avaliar")))))</f>
        <v>Média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78"/>
      <c r="T217" s="78"/>
      <c r="U217" s="78"/>
    </row>
    <row r="218" spans="1:21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29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29</v>
      </c>
      <c r="J218" s="11">
        <v>27982</v>
      </c>
      <c r="K218" s="58" t="s">
        <v>1122</v>
      </c>
      <c r="L218" s="8">
        <f>I218/J218*100000</f>
        <v>103.63805303409335</v>
      </c>
      <c r="M218" s="7" t="str">
        <f>IF(L218=0,"Silencioso",IF(AND(L218&gt;0,L218&lt;100),"Baixa",IF(AND(L218&gt;=100,L218&lt;300),"Média",IF(AND(L218&gt;=300,L218&lt;500),"Alta",IF(L218&gt;=500,"Muito Alta","Avaliar")))))</f>
        <v>Média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78"/>
      <c r="T218" s="78"/>
      <c r="U218" s="78"/>
    </row>
    <row r="219" spans="1:21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111</v>
      </c>
      <c r="G219" s="12">
        <f>VLOOKUP($A219,Chik!$1:$1048576,10,FALSE)</f>
        <v>22</v>
      </c>
      <c r="H219" s="12">
        <f>VLOOKUP($A219,zika!$1:$1048576,10,FALSE)</f>
        <v>0</v>
      </c>
      <c r="I219" s="12">
        <f>H219+F219+G219</f>
        <v>133</v>
      </c>
      <c r="J219" s="11">
        <v>109405</v>
      </c>
      <c r="K219" s="58" t="s">
        <v>1124</v>
      </c>
      <c r="L219" s="8">
        <f>I219/J219*100000</f>
        <v>121.56665600292492</v>
      </c>
      <c r="M219" s="7" t="str">
        <f>IF(L219=0,"Silencioso",IF(AND(L219&gt;0,L219&lt;100),"Baixa",IF(AND(L219&gt;=100,L219&lt;300),"Média",IF(AND(L219&gt;=300,L219&lt;500),"Alta",IF(L219&gt;=500,"Muito Alta","Avaliar")))))</f>
        <v>Média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21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22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22</v>
      </c>
      <c r="J220" s="11">
        <v>9228</v>
      </c>
      <c r="K220" s="58" t="s">
        <v>1121</v>
      </c>
      <c r="L220" s="8">
        <f>I220/J220*100000</f>
        <v>238.40485478977027</v>
      </c>
      <c r="M220" s="7" t="str">
        <f>IF(L220=0,"Silencioso",IF(AND(L220&gt;0,L220&lt;100),"Baixa",IF(AND(L220&gt;=100,L220&lt;300),"Média",IF(AND(L220&gt;=300,L220&lt;500),"Alta",IF(L220&gt;=500,"Muito Alta","Avaliar")))))</f>
        <v>Média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0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0</v>
      </c>
      <c r="J221" s="11">
        <v>3080</v>
      </c>
      <c r="K221" s="58" t="s">
        <v>1121</v>
      </c>
      <c r="L221" s="8">
        <f>I221/J221*100000</f>
        <v>0</v>
      </c>
      <c r="M221" s="7" t="str">
        <f>IF(L221=0,"Silencioso",IF(AND(L221&gt;0,L221&lt;100),"Baixa",IF(AND(L221&gt;=100,L221&lt;300),"Média",IF(AND(L221&gt;=300,L221&lt;500),"Alta",IF(L221&gt;=500,"Muito Alta","Avaliar")))))</f>
        <v>Silencioso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78"/>
      <c r="T222" s="78"/>
      <c r="U222" s="78"/>
    </row>
    <row r="223" spans="1:21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0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0</v>
      </c>
      <c r="J224" s="11">
        <v>3714</v>
      </c>
      <c r="K224" s="58" t="s">
        <v>1121</v>
      </c>
      <c r="L224" s="8">
        <f>I224/J224*100000</f>
        <v>0</v>
      </c>
      <c r="M224" s="7" t="str">
        <f>IF(L224=0,"Silencioso",IF(AND(L224&gt;0,L224&lt;100),"Baixa",IF(AND(L224&gt;=100,L224&lt;300),"Média",IF(AND(L224&gt;=300,L224&lt;500),"Alta",IF(L224&gt;=500,"Muito Alta","Avaliar")))))</f>
        <v>Silencioso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21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5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5</v>
      </c>
      <c r="J225" s="11">
        <v>6290</v>
      </c>
      <c r="K225" s="58" t="s">
        <v>1121</v>
      </c>
      <c r="L225" s="8">
        <f>I225/J225*100000</f>
        <v>79.491255961844203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21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12</v>
      </c>
      <c r="G226" s="12">
        <f>VLOOKUP($A226,Chik!$1:$1048576,10,FALSE)</f>
        <v>1</v>
      </c>
      <c r="H226" s="12">
        <f>VLOOKUP($A226,zika!$1:$1048576,10,FALSE)</f>
        <v>0</v>
      </c>
      <c r="I226" s="12">
        <f>H226+F226+G226</f>
        <v>13</v>
      </c>
      <c r="J226" s="11">
        <v>2814</v>
      </c>
      <c r="K226" s="58" t="s">
        <v>1121</v>
      </c>
      <c r="L226" s="8">
        <f>I226/J226*100000</f>
        <v>461.97583511016347</v>
      </c>
      <c r="M226" s="7" t="str">
        <f>IF(L226=0,"Silencioso",IF(AND(L226&gt;0,L226&lt;100),"Baixa",IF(AND(L226&gt;=100,L226&lt;300),"Média",IF(AND(L226&gt;=300,L226&lt;500),"Alta",IF(L226&gt;=500,"Muito Alta","Avaliar")))))</f>
        <v>Alta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21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3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3</v>
      </c>
      <c r="J227" s="11">
        <v>4396</v>
      </c>
      <c r="K227" s="58" t="s">
        <v>1121</v>
      </c>
      <c r="L227" s="8">
        <f>I227/J227*100000</f>
        <v>68.243858052775252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21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27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27</v>
      </c>
      <c r="J228" s="11">
        <v>6646</v>
      </c>
      <c r="K228" s="58" t="s">
        <v>1121</v>
      </c>
      <c r="L228" s="8">
        <f>I228/J228*100000</f>
        <v>406.25940415287391</v>
      </c>
      <c r="M228" s="7" t="str">
        <f>IF(L228=0,"Silencioso",IF(AND(L228&gt;0,L228&lt;100),"Baixa",IF(AND(L228&gt;=100,L228&lt;300),"Média",IF(AND(L228&gt;=300,L228&lt;500),"Alta",IF(L228&gt;=500,"Muito Alta","Avaliar")))))</f>
        <v>Alta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78"/>
      <c r="T228" s="78"/>
      <c r="U228" s="78"/>
    </row>
    <row r="229" spans="1:21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5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5</v>
      </c>
      <c r="J229" s="11">
        <v>12660</v>
      </c>
      <c r="K229" s="58" t="s">
        <v>1121</v>
      </c>
      <c r="L229" s="8">
        <f>I229/J229*100000</f>
        <v>39.494470774091624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21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78"/>
      <c r="T230" s="78"/>
      <c r="U230" s="78"/>
    </row>
    <row r="231" spans="1:21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1121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21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0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0</v>
      </c>
      <c r="J232" s="11">
        <v>10258</v>
      </c>
      <c r="K232" s="58" t="s">
        <v>1121</v>
      </c>
      <c r="L232" s="8">
        <f>I232/J232*100000</f>
        <v>0</v>
      </c>
      <c r="M232" s="7" t="str">
        <f>IF(L232=0,"Silencioso",IF(AND(L232&gt;0,L232&lt;100),"Baixa",IF(AND(L232&gt;=100,L232&lt;300),"Média",IF(AND(L232&gt;=300,L232&lt;500),"Alta",IF(L232&gt;=500,"Muito Alta","Avaliar")))))</f>
        <v>Silencioso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78"/>
      <c r="T232" s="78"/>
      <c r="U232" s="78"/>
    </row>
    <row r="233" spans="1:21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21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21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2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2</v>
      </c>
      <c r="J235" s="11">
        <v>15358</v>
      </c>
      <c r="K235" s="58" t="s">
        <v>1121</v>
      </c>
      <c r="L235" s="8">
        <f>I235/J235*100000</f>
        <v>13.022528975126971</v>
      </c>
      <c r="M235" s="7" t="str">
        <f>IF(L235=0,"Silencioso",IF(AND(L235&gt;0,L235&lt;100),"Baixa",IF(AND(L235&gt;=100,L235&lt;300),"Média",IF(AND(L235&gt;=300,L235&lt;500),"Alta",IF(L235&gt;=500,"Muito Alta","Avaliar")))))</f>
        <v>Baixa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21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0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0</v>
      </c>
      <c r="J236" s="11">
        <v>4960</v>
      </c>
      <c r="K236" s="58" t="s">
        <v>1121</v>
      </c>
      <c r="L236" s="8">
        <f>I236/J236*100000</f>
        <v>0</v>
      </c>
      <c r="M236" s="7" t="str">
        <f>IF(L236=0,"Silencioso",IF(AND(L236&gt;0,L236&lt;100),"Baixa",IF(AND(L236&gt;=100,L236&lt;300),"Média",IF(AND(L236&gt;=300,L236&lt;500),"Alta",IF(L236&gt;=500,"Muito Alta","Avaliar")))))</f>
        <v>Silencioso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21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78"/>
      <c r="T237" s="78"/>
      <c r="U237" s="78"/>
    </row>
    <row r="238" spans="1:21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5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5</v>
      </c>
      <c r="J238" s="11">
        <v>79625</v>
      </c>
      <c r="K238" s="58" t="s">
        <v>1123</v>
      </c>
      <c r="L238" s="8">
        <f>I238/J238*100000</f>
        <v>6.2794348508634217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21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0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0</v>
      </c>
      <c r="J239" s="11">
        <v>5399</v>
      </c>
      <c r="K239" s="58" t="s">
        <v>1121</v>
      </c>
      <c r="L239" s="8">
        <f>I239/J239*100000</f>
        <v>0</v>
      </c>
      <c r="M239" s="7" t="str">
        <f>IF(L239=0,"Silencioso",IF(AND(L239&gt;0,L239&lt;100),"Baixa",IF(AND(L239&gt;=100,L239&lt;300),"Média",IF(AND(L239&gt;=300,L239&lt;500),"Alta",IF(L239&gt;=500,"Muito Alta","Avaliar")))))</f>
        <v>Silencioso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21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78"/>
      <c r="T240" s="78"/>
      <c r="U240" s="7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2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2</v>
      </c>
      <c r="J241" s="11">
        <v>7098</v>
      </c>
      <c r="K241" s="58" t="s">
        <v>1121</v>
      </c>
      <c r="L241" s="8">
        <f>I241/J241*100000</f>
        <v>28.176951253874329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8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8</v>
      </c>
      <c r="J242" s="11">
        <v>10291</v>
      </c>
      <c r="K242" s="58" t="s">
        <v>1121</v>
      </c>
      <c r="L242" s="8">
        <f>I242/J242*100000</f>
        <v>77.737829171120396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2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2</v>
      </c>
      <c r="J243" s="11">
        <v>4996</v>
      </c>
      <c r="K243" s="58" t="s">
        <v>1121</v>
      </c>
      <c r="L243" s="8">
        <f>I243/J243*100000</f>
        <v>40.032025620496391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1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1</v>
      </c>
      <c r="J244" s="11">
        <v>7232</v>
      </c>
      <c r="K244" s="58" t="s">
        <v>1121</v>
      </c>
      <c r="L244" s="8">
        <f>I244/J244*100000</f>
        <v>13.827433628318584</v>
      </c>
      <c r="M244" s="7" t="str">
        <f>IF(L244=0,"Silencioso",IF(AND(L244&gt;0,L244&lt;100),"Baixa",IF(AND(L244&gt;=100,L244&lt;300),"Média",IF(AND(L244&gt;=300,L244&lt;500),"Alta",IF(L244&gt;=500,"Muito Alta","Avaliar")))))</f>
        <v>Baixa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29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29</v>
      </c>
      <c r="J246" s="11">
        <v>47617</v>
      </c>
      <c r="K246" s="58" t="s">
        <v>1122</v>
      </c>
      <c r="L246" s="8">
        <f>I246/J246*100000</f>
        <v>60.902618812608942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1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</v>
      </c>
      <c r="J248" s="11">
        <v>7852</v>
      </c>
      <c r="K248" s="58" t="s">
        <v>1121</v>
      </c>
      <c r="L248" s="8">
        <f>I248/J248*100000</f>
        <v>12.735608762098828</v>
      </c>
      <c r="M248" s="7" t="str">
        <f>IF(L248=0,"Silencioso",IF(AND(L248&gt;0,L248&lt;100),"Baixa",IF(AND(L248&gt;=100,L248&lt;300),"Média",IF(AND(L248&gt;=300,L248&lt;500),"Alta",IF(L248&gt;=500,"Muito Alta","Avaliar")))))</f>
        <v>Baixa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10"/>
      <c r="T248" s="10"/>
      <c r="U248" s="10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0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0</v>
      </c>
      <c r="J249" s="11">
        <v>3411</v>
      </c>
      <c r="K249" s="58" t="s">
        <v>1121</v>
      </c>
      <c r="L249" s="8">
        <f>I249/J249*100000</f>
        <v>0</v>
      </c>
      <c r="M249" s="7" t="str">
        <f>IF(L249=0,"Silencioso",IF(AND(L249&gt;0,L249&lt;100),"Baixa",IF(AND(L249&gt;=100,L249&lt;300),"Média",IF(AND(L249&gt;=300,L249&lt;500),"Alta",IF(L249&gt;=500,"Muito Alta","Avaliar")))))</f>
        <v>Silencioso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78"/>
      <c r="T249" s="78"/>
      <c r="U249" s="7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27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27</v>
      </c>
      <c r="J251" s="11">
        <v>4984</v>
      </c>
      <c r="K251" s="58" t="s">
        <v>1121</v>
      </c>
      <c r="L251" s="8">
        <f>I251/J251*100000</f>
        <v>541.73354735152486</v>
      </c>
      <c r="M251" s="7" t="str">
        <f>IF(L251=0,"Silencioso",IF(AND(L251&gt;0,L251&lt;100),"Baixa",IF(AND(L251&gt;=100,L251&lt;300),"Média",IF(AND(L251&gt;=300,L251&lt;500),"Alta",IF(L251&gt;=500,"Muito Alta","Avaliar")))))</f>
        <v>Muito Alta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78"/>
      <c r="T251" s="78"/>
      <c r="U251" s="7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23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23</v>
      </c>
      <c r="J252" s="11">
        <v>7527</v>
      </c>
      <c r="K252" s="58" t="s">
        <v>1121</v>
      </c>
      <c r="L252" s="8">
        <f>I252/J252*100000</f>
        <v>305.56662681015013</v>
      </c>
      <c r="M252" s="7" t="str">
        <f>IF(L252=0,"Silencioso",IF(AND(L252&gt;0,L252&lt;100),"Baixa",IF(AND(L252&gt;=100,L252&lt;300),"Média",IF(AND(L252&gt;=300,L252&lt;500),"Alta",IF(L252&gt;=500,"Muito Alta","Avaliar")))))</f>
        <v>Alta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78"/>
      <c r="T252" s="78"/>
      <c r="U252" s="7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156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156</v>
      </c>
      <c r="J253" s="11">
        <v>235977</v>
      </c>
      <c r="K253" s="58" t="s">
        <v>1124</v>
      </c>
      <c r="L253" s="8">
        <f>I253/J253*100000</f>
        <v>66.108137657483567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78"/>
      <c r="T253" s="78"/>
      <c r="U253" s="7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0</v>
      </c>
      <c r="J254" s="11">
        <v>6702</v>
      </c>
      <c r="K254" s="58" t="s">
        <v>1121</v>
      </c>
      <c r="L254" s="8">
        <f>I254/J254*100000</f>
        <v>0</v>
      </c>
      <c r="M254" s="7" t="str">
        <f>IF(L254=0,"Silencioso",IF(AND(L254&gt;0,L254&lt;100),"Baixa",IF(AND(L254&gt;=100,L254&lt;300),"Média",IF(AND(L254&gt;=300,L254&lt;500),"Alta",IF(L254&gt;=500,"Muito Alta","Avaliar")))))</f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1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1</v>
      </c>
      <c r="J255" s="11">
        <v>5996</v>
      </c>
      <c r="K255" s="58" t="s">
        <v>1121</v>
      </c>
      <c r="L255" s="8">
        <f>I255/J255*100000</f>
        <v>16.677785190126748</v>
      </c>
      <c r="M255" s="7" t="str">
        <f>IF(L255=0,"Silencioso",IF(AND(L255&gt;0,L255&lt;100),"Baixa",IF(AND(L255&gt;=100,L255&lt;300),"Média",IF(AND(L255&gt;=300,L255&lt;500),"Alta",IF(L255&gt;=500,"Muito Alta","Avaliar")))))</f>
        <v>Baixa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2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2</v>
      </c>
      <c r="J256" s="11">
        <v>10820</v>
      </c>
      <c r="K256" s="58" t="s">
        <v>1121</v>
      </c>
      <c r="L256" s="8">
        <f>I256/J256*100000</f>
        <v>18.484288354898336</v>
      </c>
      <c r="M256" s="7" t="str">
        <f>IF(L256=0,"Silencioso",IF(AND(L256&gt;0,L256&lt;100),"Baixa",IF(AND(L256&gt;=100,L256&lt;300),"Média",IF(AND(L256&gt;=300,L256&lt;500),"Alta",IF(L256&gt;=500,"Muito Alta","Avaliar")))))</f>
        <v>Baixa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18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18</v>
      </c>
      <c r="J257" s="11">
        <v>3699</v>
      </c>
      <c r="K257" s="58" t="s">
        <v>1121</v>
      </c>
      <c r="L257" s="8">
        <f>I257/J257*100000</f>
        <v>486.61800486618006</v>
      </c>
      <c r="M257" s="7" t="str">
        <f>IF(L257=0,"Silencioso",IF(AND(L257&gt;0,L257&lt;100),"Baixa",IF(AND(L257&gt;=100,L257&lt;300),"Média",IF(AND(L257&gt;=300,L257&lt;500),"Alta",IF(L257&gt;=500,"Muito Alta","Avaliar")))))</f>
        <v>Alta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2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2</v>
      </c>
      <c r="J258" s="11">
        <v>5097</v>
      </c>
      <c r="K258" s="58" t="s">
        <v>1121</v>
      </c>
      <c r="L258" s="8">
        <f>I258/J258*100000</f>
        <v>39.238767902687854</v>
      </c>
      <c r="M258" s="7" t="str">
        <f>IF(L258=0,"Silencioso",IF(AND(L258&gt;0,L258&lt;100),"Baixa",IF(AND(L258&gt;=100,L258&lt;300),"Média",IF(AND(L258&gt;=300,L258&lt;500),"Alta",IF(L258&gt;=500,"Muito Alta","Avaliar")))))</f>
        <v>Baixa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78"/>
      <c r="T259" s="78"/>
      <c r="U259" s="7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1121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45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45</v>
      </c>
      <c r="J262" s="11">
        <v>6523</v>
      </c>
      <c r="K262" s="58" t="s">
        <v>1121</v>
      </c>
      <c r="L262" s="8">
        <f>I262/J262*100000</f>
        <v>689.86662578568144</v>
      </c>
      <c r="M262" s="7" t="str">
        <f>IF(L262=0,"Silencioso",IF(AND(L262&gt;0,L262&lt;100),"Baixa",IF(AND(L262&gt;=100,L262&lt;300),"Média",IF(AND(L262&gt;=300,L262&lt;500),"Alta",IF(L262&gt;=500,"Muito Alta","Avaliar")))))</f>
        <v>Muito Alta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9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9</v>
      </c>
      <c r="J263" s="11">
        <v>10081</v>
      </c>
      <c r="K263" s="58" t="s">
        <v>1121</v>
      </c>
      <c r="L263" s="8">
        <f>I263/J263*100000</f>
        <v>89.276857454617598</v>
      </c>
      <c r="M263" s="7" t="str">
        <f>IF(L263=0,"Silencioso",IF(AND(L263&gt;0,L263&lt;100),"Baixa",IF(AND(L263&gt;=100,L263&lt;300),"Média",IF(AND(L263&gt;=300,L263&lt;500),"Alta",IF(L263&gt;=500,"Muito Alta","Avaliar")))))</f>
        <v>Baixa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2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2</v>
      </c>
      <c r="J264" s="11">
        <v>5185</v>
      </c>
      <c r="K264" s="58" t="s">
        <v>1121</v>
      </c>
      <c r="L264" s="8">
        <f>I264/J264*100000</f>
        <v>38.572806171648992</v>
      </c>
      <c r="M264" s="7" t="str">
        <f>IF(L264=0,"Silencioso",IF(AND(L264&gt;0,L264&lt;100),"Baixa",IF(AND(L264&gt;=100,L264&lt;300),"Média",IF(AND(L264&gt;=300,L264&lt;500),"Alta",IF(L264&gt;=500,"Muito Alta","Avaliar")))))</f>
        <v>Baixa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11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11</v>
      </c>
      <c r="J265" s="11">
        <v>13541</v>
      </c>
      <c r="K265" s="58" t="s">
        <v>1121</v>
      </c>
      <c r="L265" s="8">
        <f>I265/J265*100000</f>
        <v>81.234768480909821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3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3</v>
      </c>
      <c r="J267" s="11">
        <v>1521</v>
      </c>
      <c r="K267" s="58" t="s">
        <v>1121</v>
      </c>
      <c r="L267" s="8">
        <f>I267/J267*100000</f>
        <v>197.23865877712032</v>
      </c>
      <c r="M267" s="7" t="str">
        <f>IF(L267=0,"Silencioso",IF(AND(L267&gt;0,L267&lt;100),"Baixa",IF(AND(L267&gt;=100,L267&lt;300),"Média",IF(AND(L267&gt;=300,L267&lt;500),"Alta",IF(L267&gt;=500,"Muito Alta","Avaliar")))))</f>
        <v>Média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1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1</v>
      </c>
      <c r="J269" s="11">
        <v>7811</v>
      </c>
      <c r="K269" s="58" t="s">
        <v>1121</v>
      </c>
      <c r="L269" s="8">
        <f>I269/J269*100000</f>
        <v>12.802458071949815</v>
      </c>
      <c r="M269" s="7" t="str">
        <f>IF(L269=0,"Silencioso",IF(AND(L269&gt;0,L269&lt;100),"Baixa",IF(AND(L269&gt;=100,L269&lt;300),"Média",IF(AND(L269&gt;=300,L269&lt;500),"Alta",IF(L269&gt;=500,"Muito Alta","Avaliar")))))</f>
        <v>Baixa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78"/>
      <c r="T269" s="78"/>
      <c r="U269" s="7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3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3</v>
      </c>
      <c r="J270" s="11">
        <v>27823</v>
      </c>
      <c r="K270" s="58" t="s">
        <v>1122</v>
      </c>
      <c r="L270" s="8">
        <f>I270/J270*100000</f>
        <v>10.78244617762283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1</v>
      </c>
      <c r="G271" s="12">
        <f>VLOOKUP($A271,Chik!$1:$1048576,10,FALSE)</f>
        <v>2</v>
      </c>
      <c r="H271" s="12">
        <f>VLOOKUP($A271,zika!$1:$1048576,10,FALSE)</f>
        <v>0</v>
      </c>
      <c r="I271" s="12">
        <f>H271+F271+G271</f>
        <v>3</v>
      </c>
      <c r="J271" s="11">
        <v>11064</v>
      </c>
      <c r="K271" s="58" t="s">
        <v>1121</v>
      </c>
      <c r="L271" s="8">
        <f>I271/J271*100000</f>
        <v>27.114967462039047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0</v>
      </c>
      <c r="J272" s="11">
        <v>7244</v>
      </c>
      <c r="K272" s="58" t="s">
        <v>1121</v>
      </c>
      <c r="L272" s="8">
        <f>I272/J272*100000</f>
        <v>0</v>
      </c>
      <c r="M272" s="7" t="str">
        <f>IF(L272=0,"Silencioso",IF(AND(L272&gt;0,L272&lt;100),"Baixa",IF(AND(L272&gt;=100,L272&lt;300),"Média",IF(AND(L272&gt;=300,L272&lt;500),"Alta",IF(L272&gt;=500,"Muito Alta","Avaliar")))))</f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78"/>
      <c r="T272" s="78"/>
      <c r="U272" s="7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9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9</v>
      </c>
      <c r="J273" s="11">
        <v>5362</v>
      </c>
      <c r="K273" s="58" t="s">
        <v>1121</v>
      </c>
      <c r="L273" s="8">
        <f>I273/J273*100000</f>
        <v>167.84781797836627</v>
      </c>
      <c r="M273" s="7" t="str">
        <f>IF(L273=0,"Silencioso",IF(AND(L273&gt;0,L273&lt;100),"Baixa",IF(AND(L273&gt;=100,L273&lt;300),"Média",IF(AND(L273&gt;=300,L273&lt;500),"Alta",IF(L273&gt;=500,"Muito Alta","Avaliar")))))</f>
        <v>Média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1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1</v>
      </c>
      <c r="J274" s="11">
        <v>15214</v>
      </c>
      <c r="K274" s="58" t="s">
        <v>1121</v>
      </c>
      <c r="L274" s="8">
        <f>I274/J274*100000</f>
        <v>6.5728933876692519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78"/>
      <c r="T274" s="78"/>
      <c r="U274" s="7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78"/>
      <c r="T275" s="78"/>
      <c r="U275" s="7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17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17</v>
      </c>
      <c r="J276" s="11">
        <v>70200</v>
      </c>
      <c r="K276" s="58" t="s">
        <v>1123</v>
      </c>
      <c r="L276" s="8">
        <f>I276/J276*100000</f>
        <v>24.216524216524217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24773</v>
      </c>
      <c r="K277" s="58" t="s">
        <v>1121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78"/>
      <c r="T277" s="78"/>
      <c r="U277" s="7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20</v>
      </c>
      <c r="G278" s="12">
        <f>VLOOKUP($A278,Chik!$1:$1048576,10,FALSE)</f>
        <v>0</v>
      </c>
      <c r="H278" s="12">
        <f>VLOOKUP($A278,zika!$1:$1048576,10,FALSE)</f>
        <v>1</v>
      </c>
      <c r="I278" s="12">
        <f>H278+F278+G278</f>
        <v>21</v>
      </c>
      <c r="J278" s="11">
        <v>31624</v>
      </c>
      <c r="K278" s="58" t="s">
        <v>1122</v>
      </c>
      <c r="L278" s="8">
        <f>I278/J278*100000</f>
        <v>66.405261826460915</v>
      </c>
      <c r="M278" s="7" t="str">
        <f>IF(L278=0,"Silencioso",IF(AND(L278&gt;0,L278&lt;100),"Baixa",IF(AND(L278&gt;=100,L278&lt;300),"Média",IF(AND(L278&gt;=300,L278&lt;500),"Alta",IF(L278&gt;=500,"Muito Alta","Avaliar")))))</f>
        <v>Baixa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78"/>
      <c r="T278" s="78"/>
      <c r="U278" s="7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78"/>
      <c r="T279" s="78"/>
      <c r="U279" s="7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78"/>
      <c r="T280" s="78"/>
      <c r="U280" s="7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2361</v>
      </c>
      <c r="K281" s="58" t="s">
        <v>1121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1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1</v>
      </c>
      <c r="J282" s="11">
        <v>3508</v>
      </c>
      <c r="K282" s="58" t="s">
        <v>1121</v>
      </c>
      <c r="L282" s="8">
        <f>I282/J282*100000</f>
        <v>28.506271379703534</v>
      </c>
      <c r="M282" s="7" t="str">
        <f>IF(L282=0,"Silencioso",IF(AND(L282&gt;0,L282&lt;100),"Baixa",IF(AND(L282&gt;=100,L282&lt;300),"Média",IF(AND(L282&gt;=300,L282&lt;500),"Alta",IF(L282&gt;=500,"Muito Alta","Avaliar")))))</f>
        <v>Baixa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5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5</v>
      </c>
      <c r="J283" s="11">
        <v>7936</v>
      </c>
      <c r="K283" s="58" t="s">
        <v>1121</v>
      </c>
      <c r="L283" s="8">
        <f>I283/J283*100000</f>
        <v>63.004032258064512</v>
      </c>
      <c r="M283" s="7" t="str">
        <f>IF(L283=0,"Silencioso",IF(AND(L283&gt;0,L283&lt;100),"Baixa",IF(AND(L283&gt;=100,L283&lt;300),"Média",IF(AND(L283&gt;=300,L283&lt;500),"Alta",IF(L283&gt;=500,"Muito Alta","Avaliar")))))</f>
        <v>Baixa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8"/>
      <c r="T283" s="78"/>
      <c r="U283" s="78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11218</v>
      </c>
      <c r="K284" s="58" t="s">
        <v>1121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1122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1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1</v>
      </c>
      <c r="J287" s="11">
        <v>2379</v>
      </c>
      <c r="K287" s="58" t="s">
        <v>1121</v>
      </c>
      <c r="L287" s="8">
        <f>I287/J287*100000</f>
        <v>42.034468263976464</v>
      </c>
      <c r="M287" s="7" t="str">
        <f>IF(L287=0,"Silencioso",IF(AND(L287&gt;0,L287&lt;100),"Baixa",IF(AND(L287&gt;=100,L287&lt;300),"Média",IF(AND(L287&gt;=300,L287&lt;500),"Alta",IF(L287&gt;=500,"Muito Alta","Avaliar")))))</f>
        <v>Baixa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24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24</v>
      </c>
      <c r="J290" s="11">
        <v>7409</v>
      </c>
      <c r="K290" s="58" t="s">
        <v>1121</v>
      </c>
      <c r="L290" s="8">
        <f>I290/J290*100000</f>
        <v>323.93035497368066</v>
      </c>
      <c r="M290" s="7" t="str">
        <f>IF(L290=0,"Silencioso",IF(AND(L290&gt;0,L290&lt;100),"Baixa",IF(AND(L290&gt;=100,L290&lt;300),"Média",IF(AND(L290&gt;=300,L290&lt;500),"Alta",IF(L290&gt;=500,"Muito Alta","Avaliar")))))</f>
        <v>Alta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47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47</v>
      </c>
      <c r="J291" s="11">
        <v>15235</v>
      </c>
      <c r="K291" s="58" t="s">
        <v>1121</v>
      </c>
      <c r="L291" s="8">
        <f>I291/J291*100000</f>
        <v>308.50016409583196</v>
      </c>
      <c r="M291" s="7" t="str">
        <f>IF(L291=0,"Silencioso",IF(AND(L291&gt;0,L291&lt;100),"Baixa",IF(AND(L291&gt;=100,L291&lt;300),"Média",IF(AND(L291&gt;=300,L291&lt;500),"Alta",IF(L291&gt;=500,"Muito Alta","Avaliar")))))</f>
        <v>Alta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78"/>
      <c r="T291" s="78"/>
      <c r="U291" s="7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1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1</v>
      </c>
      <c r="J292" s="11">
        <v>3394</v>
      </c>
      <c r="K292" s="58" t="s">
        <v>1121</v>
      </c>
      <c r="L292" s="8">
        <f>I292/J292*100000</f>
        <v>29.463759575721863</v>
      </c>
      <c r="M292" s="7" t="str">
        <f>IF(L292=0,"Silencioso",IF(AND(L292&gt;0,L292&lt;100),"Baixa",IF(AND(L292&gt;=100,L292&lt;300),"Média",IF(AND(L292&gt;=300,L292&lt;500),"Alta",IF(L292&gt;=500,"Muito Alta","Avaliar")))))</f>
        <v>Baixa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78"/>
      <c r="T293" s="78"/>
      <c r="U293" s="7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78"/>
      <c r="T294" s="78"/>
      <c r="U294" s="7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4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4</v>
      </c>
      <c r="J295" s="11">
        <v>7386</v>
      </c>
      <c r="K295" s="58" t="s">
        <v>1121</v>
      </c>
      <c r="L295" s="8">
        <f>I295/J295*100000</f>
        <v>54.156512320606552</v>
      </c>
      <c r="M295" s="7" t="str">
        <f>IF(L295=0,"Silencioso",IF(AND(L295&gt;0,L295&lt;100),"Baixa",IF(AND(L295&gt;=100,L295&lt;300),"Média",IF(AND(L295&gt;=300,L295&lt;500),"Alta",IF(L295&gt;=500,"Muito Alta","Avaliar")))))</f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346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346</v>
      </c>
      <c r="J296" s="11">
        <v>67540</v>
      </c>
      <c r="K296" s="58" t="s">
        <v>1122</v>
      </c>
      <c r="L296" s="8">
        <f>I296/J296*100000</f>
        <v>512.2890139176784</v>
      </c>
      <c r="M296" s="7" t="str">
        <f>IF(L296=0,"Silencioso",IF(AND(L296&gt;0,L296&lt;100),"Baixa",IF(AND(L296&gt;=100,L296&lt;300),"Média",IF(AND(L296&gt;=300,L296&lt;500),"Alta",IF(L296&gt;=500,"Muito Alta","Avaliar")))))</f>
        <v>Muito Alta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1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1</v>
      </c>
      <c r="J297" s="11">
        <v>9431</v>
      </c>
      <c r="K297" s="58" t="s">
        <v>1121</v>
      </c>
      <c r="L297" s="8">
        <f>I297/J297*100000</f>
        <v>10.603329445445871</v>
      </c>
      <c r="M297" s="7" t="str">
        <f>IF(L297=0,"Silencioso",IF(AND(L297&gt;0,L297&lt;100),"Baixa",IF(AND(L297&gt;=100,L297&lt;300),"Média",IF(AND(L297&gt;=300,L297&lt;500),"Alta",IF(L297&gt;=500,"Muito Alta","Avaliar")))))</f>
        <v>Baixa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2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2</v>
      </c>
      <c r="J298" s="11">
        <v>4387</v>
      </c>
      <c r="K298" s="58" t="s">
        <v>1121</v>
      </c>
      <c r="L298" s="8">
        <f>I298/J298*100000</f>
        <v>45.589240939138364</v>
      </c>
      <c r="M298" s="7" t="str">
        <f>IF(L298=0,"Silencioso",IF(AND(L298&gt;0,L298&lt;100),"Baixa",IF(AND(L298&gt;=100,L298&lt;300),"Média",IF(AND(L298&gt;=300,L298&lt;500),"Alta",IF(L298&gt;=500,"Muito Alta","Avaliar")))))</f>
        <v>Baixa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78"/>
      <c r="T298" s="78"/>
      <c r="U298" s="7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2927</v>
      </c>
      <c r="K299" s="58" t="s">
        <v>1121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4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4</v>
      </c>
      <c r="J300" s="11">
        <v>10343</v>
      </c>
      <c r="K300" s="58" t="s">
        <v>1121</v>
      </c>
      <c r="L300" s="8">
        <f>I300/J300*100000</f>
        <v>38.673498984820654</v>
      </c>
      <c r="M300" s="7" t="str">
        <f>IF(L300=0,"Silencioso",IF(AND(L300&gt;0,L300&lt;100),"Baixa",IF(AND(L300&gt;=100,L300&lt;300),"Média",IF(AND(L300&gt;=300,L300&lt;500),"Alta",IF(L300&gt;=500,"Muito Alta","Avaliar")))))</f>
        <v>Baixa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5187</v>
      </c>
      <c r="K301" s="58" t="s">
        <v>1121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4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4</v>
      </c>
      <c r="J302" s="11">
        <v>26181</v>
      </c>
      <c r="K302" s="58" t="s">
        <v>1122</v>
      </c>
      <c r="L302" s="8">
        <f>I302/J302*100000</f>
        <v>15.278255223253506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7</v>
      </c>
      <c r="G303" s="12">
        <f>VLOOKUP($A303,Chik!$1:$1048576,10,FALSE)</f>
        <v>1</v>
      </c>
      <c r="H303" s="12">
        <f>VLOOKUP($A303,zika!$1:$1048576,10,FALSE)</f>
        <v>0</v>
      </c>
      <c r="I303" s="12">
        <f>H303+F303+G303</f>
        <v>8</v>
      </c>
      <c r="J303" s="11">
        <v>5446</v>
      </c>
      <c r="K303" s="58" t="s">
        <v>1121</v>
      </c>
      <c r="L303" s="8">
        <f>I303/J303*100000</f>
        <v>146.89680499449136</v>
      </c>
      <c r="M303" s="7" t="str">
        <f>IF(L303=0,"Silencioso",IF(AND(L303&gt;0,L303&lt;100),"Baixa",IF(AND(L303&gt;=100,L303&lt;300),"Média",IF(AND(L303&gt;=300,L303&lt;500),"Alta",IF(L303&gt;=500,"Muito Alta","Avaliar")))))</f>
        <v>Média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14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14</v>
      </c>
      <c r="J304" s="11">
        <v>5891</v>
      </c>
      <c r="K304" s="58" t="s">
        <v>1121</v>
      </c>
      <c r="L304" s="8">
        <f>I304/J304*100000</f>
        <v>237.65065353929722</v>
      </c>
      <c r="M304" s="7" t="str">
        <f>IF(L304=0,"Silencioso",IF(AND(L304&gt;0,L304&lt;100),"Baixa",IF(AND(L304&gt;=100,L304&lt;300),"Média",IF(AND(L304&gt;=300,L304&lt;500),"Alta",IF(L304&gt;=500,"Muito Alta","Avaliar")))))</f>
        <v>Média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78"/>
      <c r="T304" s="78"/>
      <c r="U304" s="78"/>
    </row>
    <row r="305" spans="1:21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21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21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8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8</v>
      </c>
      <c r="J307" s="11">
        <v>17701</v>
      </c>
      <c r="K307" s="58" t="s">
        <v>1121</v>
      </c>
      <c r="L307" s="8">
        <f>I307/J307*100000</f>
        <v>45.195186712615104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21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1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1</v>
      </c>
      <c r="J308" s="11">
        <v>4601</v>
      </c>
      <c r="K308" s="58" t="s">
        <v>1121</v>
      </c>
      <c r="L308" s="8">
        <f>I308/J308*100000</f>
        <v>21.734405564007826</v>
      </c>
      <c r="M308" s="7" t="str">
        <f>IF(L308=0,"Silencioso",IF(AND(L308&gt;0,L308&lt;100),"Baixa",IF(AND(L308&gt;=100,L308&lt;300),"Média",IF(AND(L308&gt;=300,L308&lt;500),"Alta",IF(L308&gt;=500,"Muito Alta","Avaliar")))))</f>
        <v>Baixa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21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4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4</v>
      </c>
      <c r="J309" s="11">
        <v>5441</v>
      </c>
      <c r="K309" s="58" t="s">
        <v>1121</v>
      </c>
      <c r="L309" s="8">
        <f>I309/J309*100000</f>
        <v>73.51589781290204</v>
      </c>
      <c r="M309" s="7" t="str">
        <f>IF(L309=0,"Silencioso",IF(AND(L309&gt;0,L309&lt;100),"Baixa",IF(AND(L309&gt;=100,L309&lt;300),"Média",IF(AND(L309&gt;=300,L309&lt;500),"Alta",IF(L309&gt;=500,"Muito Alta","Avaliar")))))</f>
        <v>Baixa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21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162</v>
      </c>
      <c r="G310" s="12">
        <f>VLOOKUP($A310,Chik!$1:$1048576,10,FALSE)</f>
        <v>3</v>
      </c>
      <c r="H310" s="12">
        <f>VLOOKUP($A310,zika!$1:$1048576,10,FALSE)</f>
        <v>3</v>
      </c>
      <c r="I310" s="12">
        <f>H310+F310+G310</f>
        <v>168</v>
      </c>
      <c r="J310" s="11">
        <v>58962</v>
      </c>
      <c r="K310" s="58" t="s">
        <v>1122</v>
      </c>
      <c r="L310" s="8">
        <f>I310/J310*100000</f>
        <v>284.92927648315862</v>
      </c>
      <c r="M310" s="7" t="str">
        <f>IF(L310=0,"Silencioso",IF(AND(L310&gt;0,L310&lt;100),"Baixa",IF(AND(L310&gt;=100,L310&lt;300),"Média",IF(AND(L310&gt;=300,L310&lt;500),"Alta",IF(L310&gt;=500,"Muito Alta","Avaliar")))))</f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78"/>
      <c r="T310" s="78"/>
      <c r="U310" s="78"/>
    </row>
    <row r="311" spans="1:21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3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3</v>
      </c>
      <c r="J311" s="11">
        <v>4304</v>
      </c>
      <c r="K311" s="58" t="s">
        <v>1121</v>
      </c>
      <c r="L311" s="8">
        <f>I311/J311*100000</f>
        <v>69.702602230483265</v>
      </c>
      <c r="M311" s="7" t="str">
        <f>IF(L311=0,"Silencioso",IF(AND(L311&gt;0,L311&lt;100),"Baixa",IF(AND(L311&gt;=100,L311&lt;300),"Média",IF(AND(L311&gt;=300,L311&lt;500),"Alta",IF(L311&gt;=500,"Muito Alta","Avaliar")))))</f>
        <v>Baixa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21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1</v>
      </c>
      <c r="J312" s="11">
        <v>6844</v>
      </c>
      <c r="K312" s="58" t="s">
        <v>1121</v>
      </c>
      <c r="L312" s="8">
        <f>I312/J312*100000</f>
        <v>14.61133839859731</v>
      </c>
      <c r="M312" s="7" t="str">
        <f>IF(L312=0,"Silencioso",IF(AND(L312&gt;0,L312&lt;100),"Baixa",IF(AND(L312&gt;=100,L312&lt;300),"Média",IF(AND(L312&gt;=300,L312&lt;500),"Alta",IF(L312&gt;=500,"Muito Alta","Avaliar")))))</f>
        <v>Baixa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21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21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1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1</v>
      </c>
      <c r="J314" s="11">
        <v>3136</v>
      </c>
      <c r="K314" s="58" t="s">
        <v>1121</v>
      </c>
      <c r="L314" s="8">
        <f>I314/J314*100000</f>
        <v>31.887755102040813</v>
      </c>
      <c r="M314" s="7" t="str">
        <f>IF(L314=0,"Silencioso",IF(AND(L314&gt;0,L314&lt;100),"Baixa",IF(AND(L314&gt;=100,L314&lt;300),"Média",IF(AND(L314&gt;=300,L314&lt;500),"Alta",IF(L314&gt;=500,"Muito Alta","Avaliar")))))</f>
        <v>Baixa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78"/>
      <c r="T314" s="78"/>
      <c r="U314" s="78"/>
    </row>
    <row r="315" spans="1:21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21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78"/>
      <c r="T316" s="78"/>
      <c r="U316" s="78"/>
    </row>
    <row r="317" spans="1:21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21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6145</v>
      </c>
      <c r="K318" s="58" t="s">
        <v>1121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21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0</v>
      </c>
      <c r="J319" s="11">
        <v>11833</v>
      </c>
      <c r="K319" s="58" t="s">
        <v>1121</v>
      </c>
      <c r="L319" s="8">
        <f>I319/J319*100000</f>
        <v>0</v>
      </c>
      <c r="M319" s="7" t="str">
        <f>IF(L319=0,"Silencioso",IF(AND(L319&gt;0,L319&lt;100),"Baixa",IF(AND(L319&gt;=100,L319&lt;300),"Média",IF(AND(L319&gt;=300,L319&lt;500),"Alta",IF(L319&gt;=500,"Muito Alta","Avaliar")))))</f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78"/>
      <c r="T319" s="78"/>
      <c r="U319" s="78"/>
    </row>
    <row r="320" spans="1:21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350</v>
      </c>
      <c r="G320" s="12">
        <f>VLOOKUP($A320,Chik!$1:$1048576,10,FALSE)</f>
        <v>92</v>
      </c>
      <c r="H320" s="12">
        <f>VLOOKUP($A320,zika!$1:$1048576,10,FALSE)</f>
        <v>6</v>
      </c>
      <c r="I320" s="12">
        <f>H320+F320+G320</f>
        <v>448</v>
      </c>
      <c r="J320" s="11">
        <v>278685</v>
      </c>
      <c r="K320" s="58" t="s">
        <v>1124</v>
      </c>
      <c r="L320" s="8">
        <f>I320/J320*100000</f>
        <v>160.75497425408614</v>
      </c>
      <c r="M320" s="7" t="str">
        <f>IF(L320=0,"Silencioso",IF(AND(L320&gt;0,L320&lt;100),"Baixa",IF(AND(L320&gt;=100,L320&lt;300),"Média",IF(AND(L320&gt;=300,L320&lt;500),"Alta",IF(L320&gt;=500,"Muito Alta","Avaliar")))))</f>
        <v>Média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1389</v>
      </c>
      <c r="K322" s="58" t="s">
        <v>1121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78"/>
      <c r="T322" s="78"/>
      <c r="U322" s="7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14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14</v>
      </c>
      <c r="J323" s="11">
        <v>34057</v>
      </c>
      <c r="K323" s="58" t="s">
        <v>1122</v>
      </c>
      <c r="L323" s="8">
        <f>I323/J323*100000</f>
        <v>41.107554981354788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1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1</v>
      </c>
      <c r="J324" s="11">
        <v>14233</v>
      </c>
      <c r="K324" s="58" t="s">
        <v>1121</v>
      </c>
      <c r="L324" s="8">
        <f>I324/J324*100000</f>
        <v>7.025925665706457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78"/>
      <c r="T324" s="78"/>
      <c r="U324" s="7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3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3</v>
      </c>
      <c r="J326" s="11">
        <v>4954</v>
      </c>
      <c r="K326" s="58" t="s">
        <v>1121</v>
      </c>
      <c r="L326" s="8">
        <f>I326/J326*100000</f>
        <v>60.557125555106985</v>
      </c>
      <c r="M326" s="7" t="str">
        <f>IF(L326=0,"Silencioso",IF(AND(L326&gt;0,L326&lt;100),"Baixa",IF(AND(L326&gt;=100,L326&lt;300),"Média",IF(AND(L326&gt;=300,L326&lt;500),"Alta",IF(L326&gt;=500,"Muito Alta","Avaliar")))))</f>
        <v>Baixa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28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28</v>
      </c>
      <c r="J327" s="11">
        <v>19025</v>
      </c>
      <c r="K327" s="58" t="s">
        <v>1121</v>
      </c>
      <c r="L327" s="8">
        <f>I327/J327*100000</f>
        <v>147.17477003942182</v>
      </c>
      <c r="M327" s="7" t="str">
        <f>IF(L327=0,"Silencioso",IF(AND(L327&gt;0,L327&lt;100),"Baixa",IF(AND(L327&gt;=100,L327&lt;300),"Média",IF(AND(L327&gt;=300,L327&lt;500),"Alta",IF(L327&gt;=500,"Muito Alta","Avaliar")))))</f>
        <v>Média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3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3</v>
      </c>
      <c r="J328" s="11">
        <v>8903</v>
      </c>
      <c r="K328" s="58" t="s">
        <v>1121</v>
      </c>
      <c r="L328" s="8">
        <f>I328/J328*100000</f>
        <v>33.696506795462199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78"/>
      <c r="T328" s="78"/>
      <c r="U328" s="7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1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1</v>
      </c>
      <c r="J330" s="11">
        <v>6591</v>
      </c>
      <c r="K330" s="58" t="s">
        <v>1121</v>
      </c>
      <c r="L330" s="8">
        <f>I330/J330*100000</f>
        <v>15.172204521316946</v>
      </c>
      <c r="M330" s="7" t="str">
        <f>IF(L330=0,"Silencioso",IF(AND(L330&gt;0,L330&lt;100),"Baixa",IF(AND(L330&gt;=100,L330&lt;300),"Média",IF(AND(L330&gt;=300,L330&lt;500),"Alta",IF(L330&gt;=500,"Muito Alta","Avaliar")))))</f>
        <v>Baixa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78"/>
      <c r="T330" s="78"/>
      <c r="U330" s="7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101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101</v>
      </c>
      <c r="J331" s="11">
        <v>51750</v>
      </c>
      <c r="K331" s="58" t="s">
        <v>1122</v>
      </c>
      <c r="L331" s="8">
        <f>I331/J331*100000</f>
        <v>195.16908212560386</v>
      </c>
      <c r="M331" s="7" t="str">
        <f>IF(L331=0,"Silencioso",IF(AND(L331&gt;0,L331&lt;100),"Baixa",IF(AND(L331&gt;=100,L331&lt;300),"Média",IF(AND(L331&gt;=300,L331&lt;500),"Alta",IF(L331&gt;=500,"Muito Alta","Avaliar")))))</f>
        <v>Média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78"/>
      <c r="T331" s="78"/>
      <c r="U331" s="7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3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3</v>
      </c>
      <c r="J332" s="11">
        <v>7105</v>
      </c>
      <c r="K332" s="58" t="s">
        <v>1121</v>
      </c>
      <c r="L332" s="8">
        <f>I332/J332*100000</f>
        <v>42.223786066150602</v>
      </c>
      <c r="M332" s="7" t="str">
        <f>IF(L332=0,"Silencioso",IF(AND(L332&gt;0,L332&lt;100),"Baixa",IF(AND(L332&gt;=100,L332&lt;300),"Média",IF(AND(L332&gt;=300,L332&lt;500),"Alta",IF(L332&gt;=500,"Muito Alta","Avaliar")))))</f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78"/>
      <c r="T332" s="78"/>
      <c r="U332" s="7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7971</v>
      </c>
      <c r="K333" s="58" t="s">
        <v>1121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4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4</v>
      </c>
      <c r="J334" s="11">
        <v>8442</v>
      </c>
      <c r="K334" s="58" t="s">
        <v>1121</v>
      </c>
      <c r="L334" s="8">
        <f>I334/J334*100000</f>
        <v>47.382136934375744</v>
      </c>
      <c r="M334" s="7" t="str">
        <f>IF(L334=0,"Silencioso",IF(AND(L334&gt;0,L334&lt;100),"Baixa",IF(AND(L334&gt;=100,L334&lt;300),"Média",IF(AND(L334&gt;=300,L334&lt;500),"Alta",IF(L334&gt;=500,"Muito Alta","Avaliar")))))</f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8"/>
      <c r="T334" s="78"/>
      <c r="U334" s="78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0</v>
      </c>
      <c r="J335" s="11">
        <v>5704</v>
      </c>
      <c r="K335" s="58" t="s">
        <v>1121</v>
      </c>
      <c r="L335" s="8">
        <f>I335/J335*100000</f>
        <v>0</v>
      </c>
      <c r="M335" s="7" t="str">
        <f>IF(L335=0,"Silencioso",IF(AND(L335&gt;0,L335&lt;100),"Baixa",IF(AND(L335&gt;=100,L335&lt;300),"Média",IF(AND(L335&gt;=300,L335&lt;500),"Alta",IF(L335&gt;=500,"Muito Alta","Avaliar")))))</f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8"/>
      <c r="T335" s="78"/>
      <c r="U335" s="78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1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1</v>
      </c>
      <c r="J337" s="11">
        <v>10867</v>
      </c>
      <c r="K337" s="58" t="s">
        <v>1121</v>
      </c>
      <c r="L337" s="8">
        <f>I337/J337*100000</f>
        <v>9.2021717125241551</v>
      </c>
      <c r="M337" s="7" t="str">
        <f>IF(L337=0,"Silencioso",IF(AND(L337&gt;0,L337&lt;100),"Baixa",IF(AND(L337&gt;=100,L337&lt;300),"Média",IF(AND(L337&gt;=300,L337&lt;500),"Alta",IF(L337&gt;=500,"Muito Alta","Avaliar")))))</f>
        <v>Baixa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78"/>
      <c r="T337" s="78"/>
      <c r="U337" s="7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78"/>
      <c r="T338" s="78"/>
      <c r="U338" s="7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11</v>
      </c>
      <c r="G339" s="12">
        <f>VLOOKUP($A339,Chik!$1:$1048576,10,FALSE)</f>
        <v>1</v>
      </c>
      <c r="H339" s="12">
        <f>VLOOKUP($A339,zika!$1:$1048576,10,FALSE)</f>
        <v>0</v>
      </c>
      <c r="I339" s="12">
        <f>H339+F339+G339</f>
        <v>12</v>
      </c>
      <c r="J339" s="11">
        <v>25035</v>
      </c>
      <c r="K339" s="58" t="s">
        <v>1122</v>
      </c>
      <c r="L339" s="8">
        <f>I339/J339*100000</f>
        <v>47.932893948472142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78"/>
      <c r="T339" s="78"/>
      <c r="U339" s="7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8351</v>
      </c>
      <c r="K340" s="58" t="s">
        <v>1121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13687</v>
      </c>
      <c r="K342" s="58" t="s">
        <v>1121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87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87</v>
      </c>
      <c r="J343" s="11">
        <v>179015</v>
      </c>
      <c r="K343" s="58" t="s">
        <v>1124</v>
      </c>
      <c r="L343" s="8">
        <f>I343/J343*100000</f>
        <v>48.599279389995253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78"/>
      <c r="T344" s="78"/>
      <c r="U344" s="7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19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19</v>
      </c>
      <c r="J346" s="11">
        <v>11879</v>
      </c>
      <c r="K346" s="58" t="s">
        <v>1121</v>
      </c>
      <c r="L346" s="8">
        <f>I346/J346*100000</f>
        <v>159.94612341106154</v>
      </c>
      <c r="M346" s="7" t="str">
        <f>IF(L346=0,"Silencioso",IF(AND(L346&gt;0,L346&lt;100),"Baixa",IF(AND(L346&gt;=100,L346&lt;300),"Média",IF(AND(L346&gt;=300,L346&lt;500),"Alta",IF(L346&gt;=500,"Muito Alta","Avaliar")))))</f>
        <v>Média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78"/>
      <c r="T346" s="78"/>
      <c r="U346" s="7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5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5</v>
      </c>
      <c r="J347" s="11">
        <v>42246</v>
      </c>
      <c r="K347" s="58" t="s">
        <v>1122</v>
      </c>
      <c r="L347" s="8">
        <f>I347/J347*100000</f>
        <v>11.83544004166075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77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77</v>
      </c>
      <c r="J348" s="11">
        <v>10709</v>
      </c>
      <c r="K348" s="58" t="s">
        <v>1121</v>
      </c>
      <c r="L348" s="8">
        <f>I348/J348*100000</f>
        <v>719.02138388271544</v>
      </c>
      <c r="M348" s="7" t="str">
        <f>IF(L348=0,"Silencioso",IF(AND(L348&gt;0,L348&lt;100),"Baixa",IF(AND(L348&gt;=100,L348&lt;300),"Média",IF(AND(L348&gt;=300,L348&lt;500),"Alta",IF(L348&gt;=500,"Muito Alta","Avaliar")))))</f>
        <v>Muito Alta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78"/>
      <c r="T348" s="78"/>
      <c r="U348" s="7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13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13</v>
      </c>
      <c r="J349" s="11">
        <v>7971</v>
      </c>
      <c r="K349" s="58" t="s">
        <v>1121</v>
      </c>
      <c r="L349" s="8">
        <f>I349/J349*100000</f>
        <v>163.09120562037384</v>
      </c>
      <c r="M349" s="7" t="str">
        <f>IF(L349=0,"Silencioso",IF(AND(L349&gt;0,L349&lt;100),"Baixa",IF(AND(L349&gt;=100,L349&lt;300),"Média",IF(AND(L349&gt;=300,L349&lt;500),"Alta",IF(L349&gt;=500,"Muito Alta","Avaliar")))))</f>
        <v>Média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78"/>
      <c r="T349" s="78"/>
      <c r="U349" s="7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6488</v>
      </c>
      <c r="K350" s="58" t="s">
        <v>1121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30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30</v>
      </c>
      <c r="J351" s="11">
        <v>12303</v>
      </c>
      <c r="K351" s="58" t="s">
        <v>1121</v>
      </c>
      <c r="L351" s="8">
        <f>I351/J351*100000</f>
        <v>243.84296513045601</v>
      </c>
      <c r="M351" s="7" t="str">
        <f>IF(L351=0,"Silencioso",IF(AND(L351&gt;0,L351&lt;100),"Baixa",IF(AND(L351&gt;=100,L351&lt;300),"Média",IF(AND(L351&gt;=300,L351&lt;500),"Alta",IF(L351&gt;=500,"Muito Alta","Avaliar")))))</f>
        <v>Média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4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4</v>
      </c>
      <c r="J352" s="11">
        <v>6865</v>
      </c>
      <c r="K352" s="58" t="s">
        <v>1121</v>
      </c>
      <c r="L352" s="8">
        <f>I352/J352*100000</f>
        <v>58.266569555717403</v>
      </c>
      <c r="M352" s="7" t="str">
        <f>IF(L352=0,"Silencioso",IF(AND(L352&gt;0,L352&lt;100),"Baixa",IF(AND(L352&gt;=100,L352&lt;300),"Média",IF(AND(L352&gt;=300,L352&lt;500),"Alta",IF(L352&gt;=500,"Muito Alta","Avaliar")))))</f>
        <v>Baixa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11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11</v>
      </c>
      <c r="J355" s="11">
        <v>6829</v>
      </c>
      <c r="K355" s="58" t="s">
        <v>1121</v>
      </c>
      <c r="L355" s="8">
        <f>I355/J355*100000</f>
        <v>161.07775662615316</v>
      </c>
      <c r="M355" s="7" t="str">
        <f>IF(L355=0,"Silencioso",IF(AND(L355&gt;0,L355&lt;100),"Baixa",IF(AND(L355&gt;=100,L355&lt;300),"Média",IF(AND(L355&gt;=300,L355&lt;500),"Alta",IF(L355&gt;=500,"Muito Alta","Avaliar")))))</f>
        <v>Média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78"/>
      <c r="T355" s="78"/>
      <c r="U355" s="7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32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32</v>
      </c>
      <c r="J357" s="11">
        <v>24204</v>
      </c>
      <c r="K357" s="58" t="s">
        <v>1121</v>
      </c>
      <c r="L357" s="8">
        <f>I357/J357*100000</f>
        <v>132.20955214014214</v>
      </c>
      <c r="M357" s="7" t="str">
        <f>IF(L357=0,"Silencioso",IF(AND(L357&gt;0,L357&lt;100),"Baixa",IF(AND(L357&gt;=100,L357&lt;300),"Média",IF(AND(L357&gt;=300,L357&lt;500),"Alta",IF(L357&gt;=500,"Muito Alta","Avaliar")))))</f>
        <v>Média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5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5</v>
      </c>
      <c r="J358" s="11">
        <v>6228</v>
      </c>
      <c r="K358" s="58" t="s">
        <v>1121</v>
      </c>
      <c r="L358" s="8">
        <f>I358/J358*100000</f>
        <v>80.282594733461778</v>
      </c>
      <c r="M358" s="7" t="str">
        <f>IF(L358=0,"Silencioso",IF(AND(L358&gt;0,L358&lt;100),"Baixa",IF(AND(L358&gt;=100,L358&lt;300),"Média",IF(AND(L358&gt;=300,L358&lt;500),"Alta",IF(L358&gt;=500,"Muito Alta","Avaliar")))))</f>
        <v>Baixa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8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8</v>
      </c>
      <c r="J360" s="11">
        <v>18438</v>
      </c>
      <c r="K360" s="58" t="s">
        <v>1121</v>
      </c>
      <c r="L360" s="8">
        <f>I360/J360*100000</f>
        <v>43.38865386701378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35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35</v>
      </c>
      <c r="J361" s="11">
        <v>19717</v>
      </c>
      <c r="K361" s="58" t="s">
        <v>1121</v>
      </c>
      <c r="L361" s="8">
        <f>I361/J361*100000</f>
        <v>177.51179185474464</v>
      </c>
      <c r="M361" s="7" t="str">
        <f>IF(L361=0,"Silencioso",IF(AND(L361&gt;0,L361&lt;100),"Baixa",IF(AND(L361&gt;=100,L361&lt;300),"Média",IF(AND(L361&gt;=300,L361&lt;500),"Alta",IF(L361&gt;=500,"Muito Alta","Avaliar")))))</f>
        <v>Média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208</v>
      </c>
      <c r="G362" s="73">
        <f>VLOOKUP($A362,Chik!$1:$1048576,10,FALSE)</f>
        <v>36</v>
      </c>
      <c r="H362" s="12">
        <f>VLOOKUP($A362,zika!$1:$1048576,10,FALSE)</f>
        <v>1</v>
      </c>
      <c r="I362" s="12">
        <f>H362+F362+G362</f>
        <v>245</v>
      </c>
      <c r="J362" s="11">
        <v>261344</v>
      </c>
      <c r="K362" s="58" t="s">
        <v>1124</v>
      </c>
      <c r="L362" s="8">
        <f>I362/J362*100000</f>
        <v>93.7461736255663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78"/>
      <c r="T362" s="78"/>
      <c r="U362" s="7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51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51</v>
      </c>
      <c r="J363" s="11">
        <v>4217</v>
      </c>
      <c r="K363" s="58" t="s">
        <v>1121</v>
      </c>
      <c r="L363" s="8">
        <f>I363/J363*100000</f>
        <v>1209.3905620109083</v>
      </c>
      <c r="M363" s="7" t="str">
        <f>IF(L363=0,"Silencioso",IF(AND(L363&gt;0,L363&lt;100),"Baixa",IF(AND(L363&gt;=100,L363&lt;300),"Média",IF(AND(L363&gt;=300,L363&lt;500),"Alta",IF(L363&gt;=500,"Muito Alta","Avaliar")))))</f>
        <v>Muito Alta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10"/>
      <c r="T363" s="10"/>
      <c r="U363" s="10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78"/>
      <c r="T364" s="78"/>
      <c r="U364" s="7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6944</v>
      </c>
      <c r="K365" s="58" t="s">
        <v>1121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61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61</v>
      </c>
      <c r="J366" s="11">
        <v>119186</v>
      </c>
      <c r="K366" s="58" t="s">
        <v>1124</v>
      </c>
      <c r="L366" s="8">
        <f>I366/J366*100000</f>
        <v>51.180507777759125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8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8</v>
      </c>
      <c r="J367" s="11">
        <v>11446</v>
      </c>
      <c r="K367" s="58" t="s">
        <v>1121</v>
      </c>
      <c r="L367" s="8">
        <f>I367/J367*100000</f>
        <v>69.893412545867548</v>
      </c>
      <c r="M367" s="7" t="str">
        <f>IF(L367=0,"Silencioso",IF(AND(L367&gt;0,L367&lt;100),"Baixa",IF(AND(L367&gt;=100,L367&lt;300),"Média",IF(AND(L367&gt;=300,L367&lt;500),"Alta",IF(L367&gt;=500,"Muito Alta","Avaliar")))))</f>
        <v>Baixa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51281</v>
      </c>
      <c r="K368" s="58" t="s">
        <v>1122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18142</v>
      </c>
      <c r="K370" s="58" t="s">
        <v>1121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0</v>
      </c>
      <c r="J371" s="11">
        <v>13278</v>
      </c>
      <c r="K371" s="58" t="s">
        <v>1121</v>
      </c>
      <c r="L371" s="8">
        <f>I371/J371*100000</f>
        <v>0</v>
      </c>
      <c r="M371" s="7" t="str">
        <f>IF(L371=0,"Silencioso",IF(AND(L371&gt;0,L371&lt;100),"Baixa",IF(AND(L371&gt;=100,L371&lt;300),"Média",IF(AND(L371&gt;=300,L371&lt;500),"Alta",IF(L371&gt;=500,"Muito Alta","Avaliar")))))</f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78"/>
      <c r="T371" s="78"/>
      <c r="U371" s="7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25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25</v>
      </c>
      <c r="J372" s="11">
        <v>12681</v>
      </c>
      <c r="K372" s="58" t="s">
        <v>1121</v>
      </c>
      <c r="L372" s="8">
        <f>I372/J372*100000</f>
        <v>197.14533554136111</v>
      </c>
      <c r="M372" s="7" t="str">
        <f>IF(L372=0,"Silencioso",IF(AND(L372&gt;0,L372&lt;100),"Baixa",IF(AND(L372&gt;=100,L372&lt;300),"Média",IF(AND(L372&gt;=300,L372&lt;500),"Alta",IF(L372&gt;=500,"Muito Alta","Avaliar")))))</f>
        <v>Média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213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213</v>
      </c>
      <c r="J373" s="11">
        <v>96389</v>
      </c>
      <c r="K373" s="58" t="s">
        <v>1123</v>
      </c>
      <c r="L373" s="8">
        <f>I373/J373*100000</f>
        <v>220.97957235784165</v>
      </c>
      <c r="M373" s="7" t="str">
        <f>IF(L373=0,"Silencioso",IF(AND(L373&gt;0,L373&lt;100),"Baixa",IF(AND(L373&gt;=100,L373&lt;300),"Média",IF(AND(L373&gt;=300,L373&lt;500),"Alta",IF(L373&gt;=500,"Muito Alta","Avaliar")))))</f>
        <v>Média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0</v>
      </c>
      <c r="J374" s="11">
        <v>34527</v>
      </c>
      <c r="K374" s="58" t="s">
        <v>1122</v>
      </c>
      <c r="L374" s="8">
        <f>I374/J374*100000</f>
        <v>0</v>
      </c>
      <c r="M374" s="7" t="str">
        <f>IF(L374=0,"Silencioso",IF(AND(L374&gt;0,L374&lt;100),"Baixa",IF(AND(L374&gt;=100,L374&lt;300),"Média",IF(AND(L374&gt;=300,L374&lt;500),"Alta",IF(L374&gt;=500,"Muito Alta","Avaliar")))))</f>
        <v>Silencioso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3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3</v>
      </c>
      <c r="J375" s="11">
        <v>4333</v>
      </c>
      <c r="K375" s="58" t="s">
        <v>1121</v>
      </c>
      <c r="L375" s="8">
        <f>I375/J375*100000</f>
        <v>69.236095084237249</v>
      </c>
      <c r="M375" s="7" t="str">
        <f>IF(L375=0,"Silencioso",IF(AND(L375&gt;0,L375&lt;100),"Baixa",IF(AND(L375&gt;=100,L375&lt;300),"Média",IF(AND(L375&gt;=300,L375&lt;500),"Alta",IF(L375&gt;=500,"Muito Alta","Avaliar")))))</f>
        <v>Baixa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3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3</v>
      </c>
      <c r="J376" s="11">
        <v>23212</v>
      </c>
      <c r="K376" s="58" t="s">
        <v>1121</v>
      </c>
      <c r="L376" s="8">
        <f>I376/J376*100000</f>
        <v>12.924349474409787</v>
      </c>
      <c r="M376" s="7" t="str">
        <f>IF(L376=0,"Silencioso",IF(AND(L376&gt;0,L376&lt;100),"Baixa",IF(AND(L376&gt;=100,L376&lt;300),"Média",IF(AND(L376&gt;=300,L376&lt;500),"Alta",IF(L376&gt;=500,"Muito Alta","Avaliar")))))</f>
        <v>Baixa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10"/>
      <c r="T376" s="10"/>
      <c r="U376" s="10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1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1</v>
      </c>
      <c r="J377" s="11">
        <v>2107</v>
      </c>
      <c r="K377" s="58" t="s">
        <v>1121</v>
      </c>
      <c r="L377" s="8">
        <f>I377/J377*100000</f>
        <v>47.460844803037496</v>
      </c>
      <c r="M377" s="7" t="str">
        <f>IF(L377=0,"Silencioso",IF(AND(L377&gt;0,L377&lt;100),"Baixa",IF(AND(L377&gt;=100,L377&lt;300),"Média",IF(AND(L377&gt;=300,L377&lt;500),"Alta",IF(L377&gt;=500,"Muito Alta","Avaliar")))))</f>
        <v>Baixa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78"/>
      <c r="T377" s="78"/>
      <c r="U377" s="7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3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3</v>
      </c>
      <c r="J378" s="11">
        <v>10229</v>
      </c>
      <c r="K378" s="58" t="s">
        <v>1121</v>
      </c>
      <c r="L378" s="8">
        <f>I378/J378*100000</f>
        <v>29.328380095806043</v>
      </c>
      <c r="M378" s="7" t="str">
        <f>IF(L378=0,"Silencioso",IF(AND(L378&gt;0,L378&lt;100),"Baixa",IF(AND(L378&gt;=100,L378&lt;300),"Média",IF(AND(L378&gt;=300,L378&lt;500),"Alta",IF(L378&gt;=500,"Muito Alta","Avaliar")))))</f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17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17</v>
      </c>
      <c r="J379" s="11">
        <v>15440</v>
      </c>
      <c r="K379" s="58" t="s">
        <v>1121</v>
      </c>
      <c r="L379" s="8">
        <f>I379/J379*100000</f>
        <v>110.10362694300517</v>
      </c>
      <c r="M379" s="7" t="str">
        <f>IF(L379=0,"Silencioso",IF(AND(L379&gt;0,L379&lt;100),"Baixa",IF(AND(L379&gt;=100,L379&lt;300),"Média",IF(AND(L379&gt;=300,L379&lt;500),"Alta",IF(L379&gt;=500,"Muito Alta","Avaliar")))))</f>
        <v>Média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15236</v>
      </c>
      <c r="K380" s="58" t="s">
        <v>1121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78"/>
      <c r="T380" s="78"/>
      <c r="U380" s="7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2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2</v>
      </c>
      <c r="J381" s="11">
        <v>12212</v>
      </c>
      <c r="K381" s="58" t="s">
        <v>1121</v>
      </c>
      <c r="L381" s="8">
        <f>I381/J381*100000</f>
        <v>16.377333770062233</v>
      </c>
      <c r="M381" s="7" t="str">
        <f>IF(L381=0,"Silencioso",IF(AND(L381&gt;0,L381&lt;100),"Baixa",IF(AND(L381&gt;=100,L381&lt;300),"Média",IF(AND(L381&gt;=300,L381&lt;500),"Alta",IF(L381&gt;=500,"Muito Alta","Avaliar")))))</f>
        <v>Baixa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101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101</v>
      </c>
      <c r="J382" s="11">
        <v>21096</v>
      </c>
      <c r="K382" s="58" t="s">
        <v>1121</v>
      </c>
      <c r="L382" s="8">
        <f>I382/J382*100000</f>
        <v>478.76374668183541</v>
      </c>
      <c r="M382" s="7" t="str">
        <f>IF(L382=0,"Silencioso",IF(AND(L382&gt;0,L382&lt;100),"Baixa",IF(AND(L382&gt;=100,L382&lt;300),"Média",IF(AND(L382&gt;=300,L382&lt;500),"Alta",IF(L382&gt;=500,"Muito Alta","Avaliar")))))</f>
        <v>Alta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10"/>
      <c r="T382" s="10"/>
      <c r="U382" s="10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73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73</v>
      </c>
      <c r="J383" s="11">
        <v>15102</v>
      </c>
      <c r="K383" s="58" t="s">
        <v>1121</v>
      </c>
      <c r="L383" s="8">
        <f>I383/J383*100000</f>
        <v>483.37968480995892</v>
      </c>
      <c r="M383" s="7" t="str">
        <f>IF(L383=0,"Silencioso",IF(AND(L383&gt;0,L383&lt;100),"Baixa",IF(AND(L383&gt;=100,L383&lt;300),"Média",IF(AND(L383&gt;=300,L383&lt;500),"Alta",IF(L383&gt;=500,"Muito Alta","Avaliar")))))</f>
        <v>Alta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16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16</v>
      </c>
      <c r="J384" s="11">
        <v>21763</v>
      </c>
      <c r="K384" s="58" t="s">
        <v>1121</v>
      </c>
      <c r="L384" s="8">
        <f>I384/J384*100000</f>
        <v>73.51927583513303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5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5</v>
      </c>
      <c r="J386" s="11">
        <v>11037</v>
      </c>
      <c r="K386" s="58" t="s">
        <v>1121</v>
      </c>
      <c r="L386" s="8">
        <f>I386/J386*100000</f>
        <v>45.302165443508201</v>
      </c>
      <c r="M386" s="7" t="str">
        <f>IF(L386=0,"Silencioso",IF(AND(L386&gt;0,L386&lt;100),"Baixa",IF(AND(L386&gt;=100,L386&lt;300),"Média",IF(AND(L386&gt;=300,L386&lt;500),"Alta",IF(L386&gt;=500,"Muito Alta","Avaliar")))))</f>
        <v>Baixa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8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8</v>
      </c>
      <c r="J387" s="11">
        <v>16014</v>
      </c>
      <c r="K387" s="58" t="s">
        <v>1121</v>
      </c>
      <c r="L387" s="8">
        <f>I387/J387*100000</f>
        <v>49.956288247783185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55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55</v>
      </c>
      <c r="J388" s="11">
        <v>92561</v>
      </c>
      <c r="K388" s="58" t="s">
        <v>1123</v>
      </c>
      <c r="L388" s="8">
        <f>I388/J388*100000</f>
        <v>59.420274197556211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5470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35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35</v>
      </c>
      <c r="J390" s="11">
        <v>14956</v>
      </c>
      <c r="K390" s="58" t="s">
        <v>1121</v>
      </c>
      <c r="L390" s="8">
        <f>I390/J390*100000</f>
        <v>234.01979138807167</v>
      </c>
      <c r="M390" s="7" t="str">
        <f>IF(L390=0,"Silencioso",IF(AND(L390&gt;0,L390&lt;100),"Baixa",IF(AND(L390&gt;=100,L390&lt;300),"Média",IF(AND(L390&gt;=300,L390&lt;500),"Alta",IF(L390&gt;=500,"Muito Alta","Avaliar")))))</f>
        <v>Média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2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2</v>
      </c>
      <c r="J391" s="11">
        <v>6039</v>
      </c>
      <c r="K391" s="58" t="s">
        <v>1121</v>
      </c>
      <c r="L391" s="8">
        <f>I391/J391*100000</f>
        <v>33.118065904951152</v>
      </c>
      <c r="M391" s="7" t="str">
        <f>IF(L391=0,"Silencioso",IF(AND(L391&gt;0,L391&lt;100),"Baixa",IF(AND(L391&gt;=100,L391&lt;300),"Média",IF(AND(L391&gt;=300,L391&lt;500),"Alta",IF(L391&gt;=500,"Muito Alta","Avaliar")))))</f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159</v>
      </c>
      <c r="G392" s="12">
        <f>VLOOKUP($A392,Chik!$1:$1048576,10,FALSE)</f>
        <v>1</v>
      </c>
      <c r="H392" s="12">
        <f>VLOOKUP($A392,zika!$1:$1048576,10,FALSE)</f>
        <v>8</v>
      </c>
      <c r="I392" s="12">
        <f>H392+F392+G392</f>
        <v>168</v>
      </c>
      <c r="J392" s="11">
        <v>104067</v>
      </c>
      <c r="K392" s="58" t="s">
        <v>1124</v>
      </c>
      <c r="L392" s="8">
        <f>I392/J392*100000</f>
        <v>161.43446049179855</v>
      </c>
      <c r="M392" s="7" t="str">
        <f>IF(L392=0,"Silencioso",IF(AND(L392&gt;0,L392&lt;100),"Baixa",IF(AND(L392&gt;=100,L392&lt;300),"Média",IF(AND(L392&gt;=300,L392&lt;500),"Alta",IF(L392&gt;=500,"Muito Alta","Avaliar")))))</f>
        <v>Média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78"/>
      <c r="T392" s="78"/>
      <c r="U392" s="7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89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89</v>
      </c>
      <c r="J394" s="11">
        <v>38822</v>
      </c>
      <c r="K394" s="58" t="s">
        <v>1122</v>
      </c>
      <c r="L394" s="8">
        <f>I394/J394*100000</f>
        <v>229.25145536036268</v>
      </c>
      <c r="M394" s="7" t="str">
        <f>IF(L394=0,"Silencioso",IF(AND(L394&gt;0,L394&lt;100),"Baixa",IF(AND(L394&gt;=100,L394&lt;300),"Média",IF(AND(L394&gt;=300,L394&lt;500),"Alta",IF(L394&gt;=500,"Muito Alta","Avaliar")))))</f>
        <v>Média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3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3</v>
      </c>
      <c r="J396" s="11">
        <v>19858</v>
      </c>
      <c r="K396" s="58" t="s">
        <v>1121</v>
      </c>
      <c r="L396" s="8">
        <f>I396/J396*100000</f>
        <v>15.107261557055091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3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3</v>
      </c>
      <c r="J397" s="11">
        <v>12329</v>
      </c>
      <c r="K397" s="58" t="s">
        <v>1121</v>
      </c>
      <c r="L397" s="8">
        <f>I397/J397*100000</f>
        <v>24.332873712385432</v>
      </c>
      <c r="M397" s="7" t="str">
        <f>IF(L397=0,"Silencioso",IF(AND(L397&gt;0,L397&lt;100),"Baixa",IF(AND(L397&gt;=100,L397&lt;300),"Média",IF(AND(L397&gt;=300,L397&lt;500),"Alta",IF(L397&gt;=500,"Muito Alta","Avaliar")))))</f>
        <v>Baixa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2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2</v>
      </c>
      <c r="J398" s="11">
        <v>7681</v>
      </c>
      <c r="K398" s="58" t="s">
        <v>1121</v>
      </c>
      <c r="L398" s="8">
        <f>I398/J398*100000</f>
        <v>26.038276266111183</v>
      </c>
      <c r="M398" s="7" t="str">
        <f>IF(L398=0,"Silencioso",IF(AND(L398&gt;0,L398&lt;100),"Baixa",IF(AND(L398&gt;=100,L398&lt;300),"Média",IF(AND(L398&gt;=300,L398&lt;500),"Alta",IF(L398&gt;=500,"Muito Alta","Avaliar")))))</f>
        <v>Baixa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3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3</v>
      </c>
      <c r="J399" s="11">
        <v>25684</v>
      </c>
      <c r="K399" s="58" t="s">
        <v>1122</v>
      </c>
      <c r="L399" s="8">
        <f>I399/J399*100000</f>
        <v>11.680423610029591</v>
      </c>
      <c r="M399" s="7" t="str">
        <f>IF(L399=0,"Silencioso",IF(AND(L399&gt;0,L399&lt;100),"Baixa",IF(AND(L399&gt;=100,L399&lt;300),"Média",IF(AND(L399&gt;=300,L399&lt;500),"Alta",IF(L399&gt;=500,"Muito Alta","Avaliar")))))</f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78"/>
      <c r="T399" s="78"/>
      <c r="U399" s="7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1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1</v>
      </c>
      <c r="J400" s="11">
        <v>3124</v>
      </c>
      <c r="K400" s="58" t="s">
        <v>1121</v>
      </c>
      <c r="L400" s="8">
        <f>I400/J400*100000</f>
        <v>32.010243277848907</v>
      </c>
      <c r="M400" s="7" t="str">
        <f>IF(L400=0,"Silencioso",IF(AND(L400&gt;0,L400&lt;100),"Baixa",IF(AND(L400&gt;=100,L400&lt;300),"Média",IF(AND(L400&gt;=300,L400&lt;500),"Alta",IF(L400&gt;=500,"Muito Alta","Avaliar")))))</f>
        <v>Baixa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78"/>
      <c r="T400" s="78"/>
      <c r="U400" s="7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15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15</v>
      </c>
      <c r="J401" s="11">
        <v>38413</v>
      </c>
      <c r="K401" s="58" t="s">
        <v>1122</v>
      </c>
      <c r="L401" s="8">
        <f>I401/J401*100000</f>
        <v>39.049280191601802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0</v>
      </c>
      <c r="J402" s="11">
        <v>5378</v>
      </c>
      <c r="K402" s="58" t="s">
        <v>1121</v>
      </c>
      <c r="L402" s="8">
        <f>I402/J402*100000</f>
        <v>0</v>
      </c>
      <c r="M402" s="7" t="str">
        <f>IF(L402=0,"Silencioso",IF(AND(L402&gt;0,L402&lt;100),"Baixa",IF(AND(L402&gt;=100,L402&lt;300),"Média",IF(AND(L402&gt;=300,L402&lt;500),"Alta",IF(L402&gt;=500,"Muito Alta","Avaliar")))))</f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78"/>
      <c r="T402" s="78"/>
      <c r="U402" s="7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19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19</v>
      </c>
      <c r="J403" s="11">
        <v>71265</v>
      </c>
      <c r="K403" s="58" t="s">
        <v>1123</v>
      </c>
      <c r="L403" s="8">
        <f>I403/J403*100000</f>
        <v>26.6610538132323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67628</v>
      </c>
      <c r="K404" s="58" t="s">
        <v>1122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4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4</v>
      </c>
      <c r="J405" s="11">
        <v>4314</v>
      </c>
      <c r="K405" s="58" t="s">
        <v>1121</v>
      </c>
      <c r="L405" s="8">
        <f>I405/J405*100000</f>
        <v>92.72137227630968</v>
      </c>
      <c r="M405" s="7" t="str">
        <f>IF(L405=0,"Silencioso",IF(AND(L405&gt;0,L405&lt;100),"Baixa",IF(AND(L405&gt;=100,L405&lt;300),"Média",IF(AND(L405&gt;=300,L405&lt;500),"Alta",IF(L405&gt;=500,"Muito Alta","Avaliar")))))</f>
        <v>Baixa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78"/>
      <c r="T405" s="78"/>
      <c r="U405" s="7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8556</v>
      </c>
      <c r="K406" s="58" t="s">
        <v>1121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1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1</v>
      </c>
      <c r="J407" s="11">
        <v>4973</v>
      </c>
      <c r="K407" s="58" t="s">
        <v>1121</v>
      </c>
      <c r="L407" s="8">
        <f>I407/J407*100000</f>
        <v>20.108586366378443</v>
      </c>
      <c r="M407" s="7" t="str">
        <f>IF(L407=0,"Silencioso",IF(AND(L407&gt;0,L407&lt;100),"Baixa",IF(AND(L407&gt;=100,L407&lt;300),"Média",IF(AND(L407&gt;=300,L407&lt;500),"Alta",IF(L407&gt;=500,"Muito Alta","Avaliar")))))</f>
        <v>Baixa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14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14</v>
      </c>
      <c r="J408" s="11">
        <v>7645</v>
      </c>
      <c r="K408" s="58" t="s">
        <v>1121</v>
      </c>
      <c r="L408" s="8">
        <f>I408/J408*100000</f>
        <v>183.12622629169394</v>
      </c>
      <c r="M408" s="7" t="str">
        <f>IF(L408=0,"Silencioso",IF(AND(L408&gt;0,L408&lt;100),"Baixa",IF(AND(L408&gt;=100,L408&lt;300),"Média",IF(AND(L408&gt;=300,L408&lt;500),"Alta",IF(L408&gt;=500,"Muito Alta","Avaliar")))))</f>
        <v>Média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2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2</v>
      </c>
      <c r="J409" s="11">
        <v>12460</v>
      </c>
      <c r="K409" s="58" t="s">
        <v>1121</v>
      </c>
      <c r="L409" s="8">
        <f>I409/J409*100000</f>
        <v>16.051364365971107</v>
      </c>
      <c r="M409" s="7" t="str">
        <f>IF(L409=0,"Silencioso",IF(AND(L409&gt;0,L409&lt;100),"Baixa",IF(AND(L409&gt;=100,L409&lt;300),"Média",IF(AND(L409&gt;=300,L409&lt;500),"Alta",IF(L409&gt;=500,"Muito Alta","Avaliar")))))</f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7597</v>
      </c>
      <c r="K410" s="58" t="s">
        <v>1121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6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6</v>
      </c>
      <c r="J411" s="11">
        <v>5215</v>
      </c>
      <c r="K411" s="58" t="s">
        <v>1121</v>
      </c>
      <c r="L411" s="8">
        <f>I411/J411*100000</f>
        <v>115.05273250239692</v>
      </c>
      <c r="M411" s="7" t="str">
        <f>IF(L411=0,"Silencioso",IF(AND(L411&gt;0,L411&lt;100),"Baixa",IF(AND(L411&gt;=100,L411&lt;300),"Média",IF(AND(L411&gt;=300,L411&lt;500),"Alta",IF(L411&gt;=500,"Muito Alta","Avaliar")))))</f>
        <v>Média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50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50</v>
      </c>
      <c r="J412" s="11">
        <v>25305</v>
      </c>
      <c r="K412" s="58" t="s">
        <v>1122</v>
      </c>
      <c r="L412" s="8">
        <f>I412/J412*100000</f>
        <v>197.58940920766645</v>
      </c>
      <c r="M412" s="7" t="str">
        <f>IF(L412=0,"Silencioso",IF(AND(L412&gt;0,L412&lt;100),"Baixa",IF(AND(L412&gt;=100,L412&lt;300),"Média",IF(AND(L412&gt;=300,L412&lt;500),"Alta",IF(L412&gt;=500,"Muito Alta","Avaliar")))))</f>
        <v>Média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1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1</v>
      </c>
      <c r="J414" s="11">
        <v>15410</v>
      </c>
      <c r="K414" s="58" t="s">
        <v>1121</v>
      </c>
      <c r="L414" s="8">
        <f>I414/J414*100000</f>
        <v>6.4892926670992859</v>
      </c>
      <c r="M414" s="7" t="str">
        <f>IF(L414=0,"Silencioso",IF(AND(L414&gt;0,L414&lt;100),"Baixa",IF(AND(L414&gt;=100,L414&lt;300),"Média",IF(AND(L414&gt;=300,L414&lt;500),"Alta",IF(L414&gt;=500,"Muito Alta","Avaliar")))))</f>
        <v>Baixa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2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2</v>
      </c>
      <c r="J415" s="11">
        <v>4674</v>
      </c>
      <c r="K415" s="58" t="s">
        <v>1121</v>
      </c>
      <c r="L415" s="8">
        <f>I415/J415*100000</f>
        <v>42.78990158322636</v>
      </c>
      <c r="M415" s="7" t="str">
        <f>IF(L415=0,"Silencioso",IF(AND(L415&gt;0,L415&lt;100),"Baixa",IF(AND(L415&gt;=100,L415&lt;300),"Média",IF(AND(L415&gt;=300,L415&lt;500),"Alta",IF(L415&gt;=500,"Muito Alta","Avaliar")))))</f>
        <v>Baixa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57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57</v>
      </c>
      <c r="J416" s="11">
        <v>79387</v>
      </c>
      <c r="K416" s="58" t="s">
        <v>1123</v>
      </c>
      <c r="L416" s="8">
        <f>I416/J416*100000</f>
        <v>71.800168793379271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19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19</v>
      </c>
      <c r="J417" s="11">
        <v>48561</v>
      </c>
      <c r="K417" s="58" t="s">
        <v>1122</v>
      </c>
      <c r="L417" s="8">
        <f>I417/J417*100000</f>
        <v>39.126047651407511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4662</v>
      </c>
      <c r="K418" s="58" t="s">
        <v>1121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78"/>
      <c r="T418" s="78"/>
      <c r="U418" s="7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33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33</v>
      </c>
      <c r="J419" s="11">
        <v>10780</v>
      </c>
      <c r="K419" s="58" t="s">
        <v>1121</v>
      </c>
      <c r="L419" s="8">
        <f>I419/J419*100000</f>
        <v>306.12244897959181</v>
      </c>
      <c r="M419" s="7" t="str">
        <f>IF(L419=0,"Silencioso",IF(AND(L419&gt;0,L419&lt;100),"Baixa",IF(AND(L419&gt;=100,L419&lt;300),"Média",IF(AND(L419&gt;=300,L419&lt;500),"Alta",IF(L419&gt;=500,"Muito Alta","Avaliar")))))</f>
        <v>Alta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4516</v>
      </c>
      <c r="K420" s="58" t="s">
        <v>1121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6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6</v>
      </c>
      <c r="J422" s="11">
        <v>4844</v>
      </c>
      <c r="K422" s="58" t="s">
        <v>1121</v>
      </c>
      <c r="L422" s="8">
        <f>I422/J422*100000</f>
        <v>123.86457473162675</v>
      </c>
      <c r="M422" s="7" t="str">
        <f>IF(L422=0,"Silencioso",IF(AND(L422&gt;0,L422&lt;100),"Baixa",IF(AND(L422&gt;=100,L422&lt;300),"Média",IF(AND(L422&gt;=300,L422&lt;500),"Alta",IF(L422&gt;=500,"Muito Alta","Avaliar")))))</f>
        <v>Média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7</v>
      </c>
      <c r="G423" s="12">
        <f>VLOOKUP($A423,Chik!$1:$1048576,10,FALSE)</f>
        <v>1</v>
      </c>
      <c r="H423" s="12">
        <f>VLOOKUP($A423,zika!$1:$1048576,10,FALSE)</f>
        <v>0</v>
      </c>
      <c r="I423" s="12">
        <f>H423+F423+G423</f>
        <v>8</v>
      </c>
      <c r="J423" s="11">
        <v>26484</v>
      </c>
      <c r="K423" s="58" t="s">
        <v>1122</v>
      </c>
      <c r="L423" s="8">
        <f>I423/J423*100000</f>
        <v>30.206917384080956</v>
      </c>
      <c r="M423" s="7" t="str">
        <f>IF(L423=0,"Silencioso",IF(AND(L423&gt;0,L423&lt;100),"Baixa",IF(AND(L423&gt;=100,L423&lt;300),"Média",IF(AND(L423&gt;=300,L423&lt;500),"Alta",IF(L423&gt;=500,"Muito Alta","Avaliar")))))</f>
        <v>Baixa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78"/>
      <c r="T423" s="78"/>
      <c r="U423" s="7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22</v>
      </c>
      <c r="G424" s="12">
        <f>VLOOKUP($A424,Chik!$1:$1048576,10,FALSE)</f>
        <v>1</v>
      </c>
      <c r="H424" s="12">
        <f>VLOOKUP($A424,zika!$1:$1048576,10,FALSE)</f>
        <v>1</v>
      </c>
      <c r="I424" s="12">
        <f>H424+F424+G424</f>
        <v>24</v>
      </c>
      <c r="J424" s="11">
        <v>564310</v>
      </c>
      <c r="K424" s="58" t="s">
        <v>1125</v>
      </c>
      <c r="L424" s="8">
        <f>I424/J424*100000</f>
        <v>4.2529815172511567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78"/>
      <c r="T424" s="78"/>
      <c r="U424" s="7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78"/>
      <c r="T426" s="78"/>
      <c r="U426" s="7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17</v>
      </c>
      <c r="G427" s="12">
        <f>VLOOKUP($A427,Chik!$1:$1048576,10,FALSE)</f>
        <v>1</v>
      </c>
      <c r="H427" s="12">
        <f>VLOOKUP($A427,zika!$1:$1048576,10,FALSE)</f>
        <v>0</v>
      </c>
      <c r="I427" s="12">
        <f>H427+F427+G427</f>
        <v>18</v>
      </c>
      <c r="J427" s="11">
        <v>5733</v>
      </c>
      <c r="K427" s="58" t="s">
        <v>1121</v>
      </c>
      <c r="L427" s="8">
        <f>I427/J427*100000</f>
        <v>313.97174254317116</v>
      </c>
      <c r="M427" s="7" t="str">
        <f>IF(L427=0,"Silencioso",IF(AND(L427&gt;0,L427&lt;100),"Baixa",IF(AND(L427&gt;=100,L427&lt;300),"Média",IF(AND(L427&gt;=300,L427&lt;500),"Alta",IF(L427&gt;=500,"Muito Alta","Avaliar")))))</f>
        <v>Alta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16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16</v>
      </c>
      <c r="J428" s="11">
        <v>18026</v>
      </c>
      <c r="K428" s="58" t="s">
        <v>1121</v>
      </c>
      <c r="L428" s="8">
        <f>I428/J428*100000</f>
        <v>88.760679019194498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1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1</v>
      </c>
      <c r="J429" s="11">
        <v>7627</v>
      </c>
      <c r="K429" s="58" t="s">
        <v>1121</v>
      </c>
      <c r="L429" s="8">
        <f>I429/J429*100000</f>
        <v>13.111315064901008</v>
      </c>
      <c r="M429" s="7" t="str">
        <f>IF(L429=0,"Silencioso",IF(AND(L429&gt;0,L429&lt;100),"Baixa",IF(AND(L429&gt;=100,L429&lt;300),"Média",IF(AND(L429&gt;=300,L429&lt;500),"Alta",IF(L429&gt;=500,"Muito Alta","Avaliar")))))</f>
        <v>Baixa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57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57</v>
      </c>
      <c r="J430" s="11">
        <v>51601</v>
      </c>
      <c r="K430" s="58" t="s">
        <v>1122</v>
      </c>
      <c r="L430" s="8">
        <f>I430/J430*100000</f>
        <v>110.46297552373015</v>
      </c>
      <c r="M430" s="7" t="str">
        <f>IF(L430=0,"Silencioso",IF(AND(L430&gt;0,L430&lt;100),"Baixa",IF(AND(L430&gt;=100,L430&lt;300),"Média",IF(AND(L430&gt;=300,L430&lt;500),"Alta",IF(L430&gt;=500,"Muito Alta","Avaliar")))))</f>
        <v>Média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78"/>
      <c r="T430" s="78"/>
      <c r="U430" s="7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4124</v>
      </c>
      <c r="K431" s="58" t="s">
        <v>1121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78"/>
      <c r="T431" s="78"/>
      <c r="U431" s="7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2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2</v>
      </c>
      <c r="J432" s="11">
        <v>12953</v>
      </c>
      <c r="K432" s="58" t="s">
        <v>1121</v>
      </c>
      <c r="L432" s="8">
        <f>I432/J432*100000</f>
        <v>15.44043850845364</v>
      </c>
      <c r="M432" s="7" t="str">
        <f>IF(L432=0,"Silencioso",IF(AND(L432&gt;0,L432&lt;100),"Baixa",IF(AND(L432&gt;=100,L432&lt;300),"Média",IF(AND(L432&gt;=300,L432&lt;500),"Alta",IF(L432&gt;=500,"Muito Alta","Avaliar")))))</f>
        <v>Baixa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18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18</v>
      </c>
      <c r="J433" s="11">
        <v>17991</v>
      </c>
      <c r="K433" s="58" t="s">
        <v>1121</v>
      </c>
      <c r="L433" s="8">
        <f>I433/J433*100000</f>
        <v>100.05002501250624</v>
      </c>
      <c r="M433" s="7" t="str">
        <f>IF(L433=0,"Silencioso",IF(AND(L433&gt;0,L433&lt;100),"Baixa",IF(AND(L433&gt;=100,L433&lt;300),"Média",IF(AND(L433&gt;=300,L433&lt;500),"Alta",IF(L433&gt;=500,"Muito Alta","Avaliar")))))</f>
        <v>Média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12</v>
      </c>
      <c r="G434" s="12">
        <f>VLOOKUP($A434,Chik!$1:$1048576,10,FALSE)</f>
        <v>1</v>
      </c>
      <c r="H434" s="12">
        <f>VLOOKUP($A434,zika!$1:$1048576,10,FALSE)</f>
        <v>0</v>
      </c>
      <c r="I434" s="12">
        <f>H434+F434+G434</f>
        <v>13</v>
      </c>
      <c r="J434" s="11">
        <v>9454</v>
      </c>
      <c r="K434" s="58" t="s">
        <v>1121</v>
      </c>
      <c r="L434" s="8">
        <f>I434/J434*100000</f>
        <v>137.50793314998941</v>
      </c>
      <c r="M434" s="7" t="str">
        <f>IF(L434=0,"Silencioso",IF(AND(L434&gt;0,L434&lt;100),"Baixa",IF(AND(L434&gt;=100,L434&lt;300),"Média",IF(AND(L434&gt;=300,L434&lt;500),"Alta",IF(L434&gt;=500,"Muito Alta","Avaliar")))))</f>
        <v>Média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78"/>
      <c r="T434" s="78"/>
      <c r="U434" s="7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36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36</v>
      </c>
      <c r="J435" s="11">
        <v>63359</v>
      </c>
      <c r="K435" s="58" t="s">
        <v>1122</v>
      </c>
      <c r="L435" s="8">
        <f>I435/J435*100000</f>
        <v>56.819078583942293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78"/>
      <c r="T435" s="78"/>
      <c r="U435" s="7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28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28</v>
      </c>
      <c r="J436" s="11">
        <v>19928</v>
      </c>
      <c r="K436" s="58" t="s">
        <v>1121</v>
      </c>
      <c r="L436" s="8">
        <f>I436/J436*100000</f>
        <v>140.50582095543959</v>
      </c>
      <c r="M436" s="7" t="str">
        <f>IF(L436=0,"Silencioso",IF(AND(L436&gt;0,L436&lt;100),"Baixa",IF(AND(L436&gt;=100,L436&lt;300),"Média",IF(AND(L436&gt;=300,L436&lt;500),"Alta",IF(L436&gt;=500,"Muito Alta","Avaliar")))))</f>
        <v>Média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78"/>
      <c r="T438" s="78"/>
      <c r="U438" s="7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6786</v>
      </c>
      <c r="K439" s="58" t="s">
        <v>1121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6522</v>
      </c>
      <c r="K440" s="58" t="s">
        <v>1121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78"/>
      <c r="T440" s="78"/>
      <c r="U440" s="7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13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13</v>
      </c>
      <c r="J441" s="11">
        <v>102728</v>
      </c>
      <c r="K441" s="58" t="s">
        <v>1124</v>
      </c>
      <c r="L441" s="8">
        <f>I441/J441*100000</f>
        <v>12.654777665290865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7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7</v>
      </c>
      <c r="J442" s="11">
        <v>3233</v>
      </c>
      <c r="K442" s="58" t="s">
        <v>1121</v>
      </c>
      <c r="L442" s="8">
        <f>I442/J442*100000</f>
        <v>216.51716671821836</v>
      </c>
      <c r="M442" s="7" t="str">
        <f>IF(L442=0,"Silencioso",IF(AND(L442&gt;0,L442&lt;100),"Baixa",IF(AND(L442&gt;=100,L442&lt;300),"Média",IF(AND(L442&gt;=300,L442&lt;500),"Alta",IF(L442&gt;=500,"Muito Alta","Avaliar")))))</f>
        <v>Média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5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5</v>
      </c>
      <c r="J443" s="11">
        <v>4915</v>
      </c>
      <c r="K443" s="58" t="s">
        <v>1121</v>
      </c>
      <c r="L443" s="8">
        <f>I443/J443*100000</f>
        <v>101.7293997965412</v>
      </c>
      <c r="M443" s="7" t="str">
        <f>IF(L443=0,"Silencioso",IF(AND(L443&gt;0,L443&lt;100),"Baixa",IF(AND(L443&gt;=100,L443&lt;300),"Média",IF(AND(L443&gt;=300,L443&lt;500),"Alta",IF(L443&gt;=500,"Muito Alta","Avaliar")))))</f>
        <v>Média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2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2</v>
      </c>
      <c r="J444" s="11">
        <v>52532</v>
      </c>
      <c r="K444" s="58" t="s">
        <v>1122</v>
      </c>
      <c r="L444" s="8">
        <f>I444/J444*100000</f>
        <v>3.8072032285083375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78"/>
      <c r="T444" s="78"/>
      <c r="U444" s="7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16671</v>
      </c>
      <c r="K446" s="58" t="s">
        <v>1121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26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26</v>
      </c>
      <c r="J447" s="11">
        <v>7481</v>
      </c>
      <c r="K447" s="58" t="s">
        <v>1121</v>
      </c>
      <c r="L447" s="8">
        <f>I447/J447*100000</f>
        <v>347.5471193690683</v>
      </c>
      <c r="M447" s="7" t="str">
        <f>IF(L447=0,"Silencioso",IF(AND(L447&gt;0,L447&lt;100),"Baixa",IF(AND(L447&gt;=100,L447&lt;300),"Média",IF(AND(L447&gt;=300,L447&lt;500),"Alta",IF(L447&gt;=500,"Muito Alta","Avaliar")))))</f>
        <v>Alta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78"/>
      <c r="T447" s="78"/>
      <c r="U447" s="7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2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2</v>
      </c>
      <c r="J448" s="11">
        <v>9008</v>
      </c>
      <c r="K448" s="58" t="s">
        <v>1121</v>
      </c>
      <c r="L448" s="8">
        <f>I448/J448*100000</f>
        <v>22.202486678507995</v>
      </c>
      <c r="M448" s="7" t="str">
        <f>IF(L448=0,"Silencioso",IF(AND(L448&gt;0,L448&lt;100),"Baixa",IF(AND(L448&gt;=100,L448&lt;300),"Média",IF(AND(L448&gt;=300,L448&lt;500),"Alta",IF(L448&gt;=500,"Muito Alta","Avaliar")))))</f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78"/>
      <c r="T449" s="78"/>
      <c r="U449" s="78"/>
    </row>
    <row r="450" spans="1:21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6680</v>
      </c>
      <c r="K450" s="58" t="s">
        <v>1121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21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13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13</v>
      </c>
      <c r="J452" s="11">
        <v>18172</v>
      </c>
      <c r="K452" s="58" t="s">
        <v>1121</v>
      </c>
      <c r="L452" s="8">
        <f>I452/J452*100000</f>
        <v>71.538630860664753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5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5</v>
      </c>
      <c r="J453" s="11">
        <v>7110</v>
      </c>
      <c r="K453" s="58" t="s">
        <v>1121</v>
      </c>
      <c r="L453" s="8">
        <f>I453/J453*100000</f>
        <v>70.323488045007039</v>
      </c>
      <c r="M453" s="7" t="str">
        <f>IF(L453=0,"Silencioso",IF(AND(L453&gt;0,L453&lt;100),"Baixa",IF(AND(L453&gt;=100,L453&lt;300),"Média",IF(AND(L453&gt;=300,L453&lt;500),"Alta",IF(L453&gt;=500,"Muito Alta","Avaliar")))))</f>
        <v>Baixa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41844</v>
      </c>
      <c r="K454" s="58" t="s">
        <v>1122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78"/>
      <c r="T454" s="78"/>
      <c r="U454" s="78"/>
    </row>
    <row r="455" spans="1:21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17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17</v>
      </c>
      <c r="J456" s="11">
        <v>18700</v>
      </c>
      <c r="K456" s="58" t="s">
        <v>1121</v>
      </c>
      <c r="L456" s="8">
        <f>I456/J456*100000</f>
        <v>90.909090909090907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1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1</v>
      </c>
      <c r="J457" s="11">
        <v>6532</v>
      </c>
      <c r="K457" s="58" t="s">
        <v>1121</v>
      </c>
      <c r="L457" s="8">
        <f>I457/J457*100000</f>
        <v>15.309246785058175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21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12</v>
      </c>
      <c r="G458" s="12">
        <f>VLOOKUP($A458,Chik!$1:$1048576,10,FALSE)</f>
        <v>1</v>
      </c>
      <c r="H458" s="12">
        <f>VLOOKUP($A458,zika!$1:$1048576,10,FALSE)</f>
        <v>0</v>
      </c>
      <c r="I458" s="12">
        <f>H458+F458+G458</f>
        <v>13</v>
      </c>
      <c r="J458" s="11">
        <v>18594</v>
      </c>
      <c r="K458" s="58" t="s">
        <v>1121</v>
      </c>
      <c r="L458" s="8">
        <f>I458/J458*100000</f>
        <v>69.915026352586864</v>
      </c>
      <c r="M458" s="7" t="str">
        <f>IF(L458=0,"Silencioso",IF(AND(L458&gt;0,L458&lt;100),"Baixa",IF(AND(L458&gt;=100,L458&lt;300),"Média",IF(AND(L458&gt;=300,L458&lt;500),"Alta",IF(L458&gt;=500,"Muito Alta","Avaliar")))))</f>
        <v>Baixa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23</v>
      </c>
      <c r="G459" s="12">
        <f>VLOOKUP($A459,Chik!$1:$1048576,10,FALSE)</f>
        <v>1</v>
      </c>
      <c r="H459" s="12">
        <f>VLOOKUP($A459,zika!$1:$1048576,10,FALSE)</f>
        <v>2</v>
      </c>
      <c r="I459" s="12">
        <f>H459+F459+G459</f>
        <v>26</v>
      </c>
      <c r="J459" s="11">
        <v>89256</v>
      </c>
      <c r="K459" s="58" t="s">
        <v>1123</v>
      </c>
      <c r="L459" s="8">
        <f>I459/J459*100000</f>
        <v>29.129694362283765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78"/>
      <c r="T459" s="78"/>
      <c r="U459" s="78"/>
    </row>
    <row r="460" spans="1:21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177</v>
      </c>
      <c r="G460" s="12">
        <f>VLOOKUP($A460,Chik!$1:$1048576,10,FALSE)</f>
        <v>43</v>
      </c>
      <c r="H460" s="12">
        <f>VLOOKUP($A460,zika!$1:$1048576,10,FALSE)</f>
        <v>0</v>
      </c>
      <c r="I460" s="12">
        <f>H460+F460+G460</f>
        <v>220</v>
      </c>
      <c r="J460" s="11">
        <v>22608</v>
      </c>
      <c r="K460" s="58" t="s">
        <v>1121</v>
      </c>
      <c r="L460" s="8">
        <f>I460/J460*100000</f>
        <v>973.10686482661015</v>
      </c>
      <c r="M460" s="7" t="str">
        <f>IF(L460=0,"Silencioso",IF(AND(L460&gt;0,L460&lt;100),"Baixa",IF(AND(L460&gt;=100,L460&lt;300),"Média",IF(AND(L460&gt;=300,L460&lt;500),"Alta",IF(L460&gt;=500,"Muito Alta","Avaliar")))))</f>
        <v>Muito Alta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10"/>
      <c r="T460" s="10"/>
      <c r="U460" s="10"/>
    </row>
    <row r="461" spans="1:21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13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13</v>
      </c>
      <c r="J461" s="11">
        <v>27640</v>
      </c>
      <c r="K461" s="58" t="s">
        <v>1122</v>
      </c>
      <c r="L461" s="8">
        <f>I461/J461*100000</f>
        <v>47.033285094066571</v>
      </c>
      <c r="M461" s="7" t="str">
        <f>IF(L461=0,"Silencioso",IF(AND(L461&gt;0,L461&lt;100),"Baixa",IF(AND(L461&gt;=100,L461&lt;300),"Média",IF(AND(L461&gt;=300,L461&lt;500),"Alta",IF(L461&gt;=500,"Muito Alta","Avaliar")))))</f>
        <v>Baixa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21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12725</v>
      </c>
      <c r="K462" s="58" t="s">
        <v>1121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1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1</v>
      </c>
      <c r="J463" s="11">
        <v>7904</v>
      </c>
      <c r="K463" s="58" t="s">
        <v>1121</v>
      </c>
      <c r="L463" s="8">
        <f>I463/J463*100000</f>
        <v>12.651821862348179</v>
      </c>
      <c r="M463" s="7" t="str">
        <f>IF(L463=0,"Silencioso",IF(AND(L463&gt;0,L463&lt;100),"Baixa",IF(AND(L463&gt;=100,L463&lt;300),"Média",IF(AND(L463&gt;=300,L463&lt;500),"Alta",IF(L463&gt;=500,"Muito Alta","Avaliar")))))</f>
        <v>Baixa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1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1</v>
      </c>
      <c r="J464" s="11">
        <v>14136</v>
      </c>
      <c r="K464" s="58" t="s">
        <v>1121</v>
      </c>
      <c r="L464" s="8">
        <f>I464/J464*100000</f>
        <v>7.074136955291455</v>
      </c>
      <c r="M464" s="7" t="str">
        <f>IF(L464=0,"Silencioso",IF(AND(L464&gt;0,L464&lt;100),"Baixa",IF(AND(L464&gt;=100,L464&lt;300),"Média",IF(AND(L464&gt;=300,L464&lt;500),"Alta",IF(L464&gt;=500,"Muito Alta","Avaliar")))))</f>
        <v>Baixa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21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21</v>
      </c>
      <c r="J465" s="11">
        <v>60142</v>
      </c>
      <c r="K465" s="58" t="s">
        <v>1122</v>
      </c>
      <c r="L465" s="8">
        <f>I465/J465*100000</f>
        <v>34.917362242692292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21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3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3</v>
      </c>
      <c r="J466" s="11">
        <v>4134</v>
      </c>
      <c r="K466" s="58" t="s">
        <v>1121</v>
      </c>
      <c r="L466" s="8">
        <f>I466/J466*100000</f>
        <v>72.568940493468801</v>
      </c>
      <c r="M466" s="7" t="str">
        <f>IF(L466=0,"Silencioso",IF(AND(L466&gt;0,L466&lt;100),"Baixa",IF(AND(L466&gt;=100,L466&lt;300),"Média",IF(AND(L466&gt;=300,L466&lt;500),"Alta",IF(L466&gt;=500,"Muito Alta","Avaliar")))))</f>
        <v>Baixa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9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9</v>
      </c>
      <c r="J467" s="11">
        <v>15207</v>
      </c>
      <c r="K467" s="58" t="s">
        <v>1121</v>
      </c>
      <c r="L467" s="8">
        <f>I467/J467*100000</f>
        <v>59.183270862102987</v>
      </c>
      <c r="M467" s="7" t="str">
        <f>IF(L467=0,"Silencioso",IF(AND(L467&gt;0,L467&lt;100),"Baixa",IF(AND(L467&gt;=100,L467&lt;300),"Média",IF(AND(L467&gt;=300,L467&lt;500),"Alta",IF(L467&gt;=500,"Muito Alta","Avaliar")))))</f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21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3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3</v>
      </c>
      <c r="J469" s="11">
        <v>4044</v>
      </c>
      <c r="K469" s="58" t="s">
        <v>1121</v>
      </c>
      <c r="L469" s="8">
        <f>I469/J469*100000</f>
        <v>74.183976261127597</v>
      </c>
      <c r="M469" s="7" t="str">
        <f>IF(L469=0,"Silencioso",IF(AND(L469&gt;0,L469&lt;100),"Baixa",IF(AND(L469&gt;=100,L469&lt;300),"Média",IF(AND(L469&gt;=300,L469&lt;500),"Alta",IF(L469&gt;=500,"Muito Alta","Avaliar")))))</f>
        <v>Baixa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6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6</v>
      </c>
      <c r="J471" s="11">
        <v>13330</v>
      </c>
      <c r="K471" s="58" t="s">
        <v>1121</v>
      </c>
      <c r="L471" s="8">
        <f>I471/J471*100000</f>
        <v>45.011252813203299</v>
      </c>
      <c r="M471" s="7" t="str">
        <f>IF(L471=0,"Silencioso",IF(AND(L471&gt;0,L471&lt;100),"Baixa",IF(AND(L471&gt;=100,L471&lt;300),"Média",IF(AND(L471&gt;=300,L471&lt;500),"Alta",IF(L471&gt;=500,"Muito Alta","Avaliar")))))</f>
        <v>Baixa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21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44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44</v>
      </c>
      <c r="J473" s="11">
        <v>8526</v>
      </c>
      <c r="K473" s="58" t="s">
        <v>1121</v>
      </c>
      <c r="L473" s="8">
        <f>I473/J473*100000</f>
        <v>516.06849636406287</v>
      </c>
      <c r="M473" s="7" t="str">
        <f>IF(L473=0,"Silencioso",IF(AND(L473&gt;0,L473&lt;100),"Baixa",IF(AND(L473&gt;=100,L473&lt;300),"Média",IF(AND(L473&gt;=300,L473&lt;500),"Alta",IF(L473&gt;=500,"Muito Alta","Avaliar")))))</f>
        <v>Muito Alta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78"/>
      <c r="T473" s="78"/>
      <c r="U473" s="78"/>
    </row>
    <row r="474" spans="1:21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21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16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16</v>
      </c>
      <c r="J475" s="11">
        <v>30798</v>
      </c>
      <c r="K475" s="58" t="s">
        <v>1122</v>
      </c>
      <c r="L475" s="8">
        <f>I475/J475*100000</f>
        <v>51.951425417234887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21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0</v>
      </c>
      <c r="G476" s="12">
        <f>VLOOKUP($A476,Chik!$1:$1048576,10,FALSE)</f>
        <v>4</v>
      </c>
      <c r="H476" s="12">
        <f>VLOOKUP($A476,zika!$1:$1048576,10,FALSE)</f>
        <v>1</v>
      </c>
      <c r="I476" s="12">
        <f>H476+F476+G476</f>
        <v>5</v>
      </c>
      <c r="J476" s="11">
        <v>3227</v>
      </c>
      <c r="K476" s="58" t="s">
        <v>1121</v>
      </c>
      <c r="L476" s="8">
        <f>I476/J476*100000</f>
        <v>154.94267121165169</v>
      </c>
      <c r="M476" s="7" t="str">
        <f>IF(L476=0,"Silencioso",IF(AND(L476&gt;0,L476&lt;100),"Baixa",IF(AND(L476&gt;=100,L476&lt;300),"Média",IF(AND(L476&gt;=300,L476&lt;500),"Alta",IF(L476&gt;=500,"Muito Alta","Avaliar")))))</f>
        <v>Média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2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2</v>
      </c>
      <c r="J477" s="11">
        <v>14385</v>
      </c>
      <c r="K477" s="58" t="s">
        <v>1121</v>
      </c>
      <c r="L477" s="8">
        <f>I477/J477*100000</f>
        <v>13.903371567605143</v>
      </c>
      <c r="M477" s="7" t="str">
        <f>IF(L477=0,"Silencioso",IF(AND(L477&gt;0,L477&lt;100),"Baixa",IF(AND(L477&gt;=100,L477&lt;300),"Média",IF(AND(L477&gt;=300,L477&lt;500),"Alta",IF(L477&gt;=500,"Muito Alta","Avaliar")))))</f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21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1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1</v>
      </c>
      <c r="J478" s="11">
        <v>11050</v>
      </c>
      <c r="K478" s="58" t="s">
        <v>1121</v>
      </c>
      <c r="L478" s="8">
        <f>I478/J478*100000</f>
        <v>9.0497737556561084</v>
      </c>
      <c r="M478" s="7" t="str">
        <f>IF(L478=0,"Silencioso",IF(AND(L478&gt;0,L478&lt;100),"Baixa",IF(AND(L478&gt;=100,L478&lt;300),"Média",IF(AND(L478&gt;=300,L478&lt;500),"Alta",IF(L478&gt;=500,"Muito Alta","Avaliar")))))</f>
        <v>Baixa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78"/>
      <c r="T478" s="78"/>
      <c r="U478" s="78"/>
    </row>
    <row r="479" spans="1:21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18808</v>
      </c>
      <c r="K479" s="58" t="s">
        <v>1121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78"/>
      <c r="T479" s="78"/>
      <c r="U479" s="78"/>
    </row>
    <row r="480" spans="1:21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3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3</v>
      </c>
      <c r="J480" s="11">
        <v>12508</v>
      </c>
      <c r="K480" s="58" t="s">
        <v>1121</v>
      </c>
      <c r="L480" s="8">
        <f>I480/J480*100000</f>
        <v>23.984649824112569</v>
      </c>
      <c r="M480" s="7" t="str">
        <f>IF(L480=0,"Silencioso",IF(AND(L480&gt;0,L480&lt;100),"Baixa",IF(AND(L480&gt;=100,L480&lt;300),"Média",IF(AND(L480&gt;=300,L480&lt;500),"Alta",IF(L480&gt;=500,"Muito Alta","Avaliar")))))</f>
        <v>Baixa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21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23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23</v>
      </c>
      <c r="J481" s="11">
        <v>37473</v>
      </c>
      <c r="K481" s="58" t="s">
        <v>1122</v>
      </c>
      <c r="L481" s="8">
        <f>I481/J481*100000</f>
        <v>61.377525151442377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78"/>
      <c r="T481" s="78"/>
      <c r="U481" s="78"/>
    </row>
    <row r="482" spans="1:21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3758</v>
      </c>
      <c r="K482" s="58" t="s">
        <v>1121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21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21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4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4</v>
      </c>
      <c r="J484" s="11">
        <v>20882</v>
      </c>
      <c r="K484" s="58" t="s">
        <v>1121</v>
      </c>
      <c r="L484" s="8">
        <f>I484/J484*100000</f>
        <v>19.155253328225267</v>
      </c>
      <c r="M484" s="7" t="str">
        <f>IF(L484=0,"Silencioso",IF(AND(L484&gt;0,L484&lt;100),"Baixa",IF(AND(L484&gt;=100,L484&lt;300),"Média",IF(AND(L484&gt;=300,L484&lt;500),"Alta",IF(L484&gt;=500,"Muito Alta","Avaliar")))))</f>
        <v>Baixa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78"/>
      <c r="T484" s="78"/>
      <c r="U484" s="78"/>
    </row>
    <row r="485" spans="1:21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6446</v>
      </c>
      <c r="K485" s="58" t="s">
        <v>1121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21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10720</v>
      </c>
      <c r="K486" s="58" t="s">
        <v>1121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21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7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7</v>
      </c>
      <c r="J487" s="11">
        <v>5666</v>
      </c>
      <c r="K487" s="58" t="s">
        <v>1121</v>
      </c>
      <c r="L487" s="8">
        <f>I487/J487*100000</f>
        <v>123.54394634662901</v>
      </c>
      <c r="M487" s="7" t="str">
        <f>IF(L487=0,"Silencioso",IF(AND(L487&gt;0,L487&lt;100),"Baixa",IF(AND(L487&gt;=100,L487&lt;300),"Média",IF(AND(L487&gt;=300,L487&lt;500),"Alta",IF(L487&gt;=500,"Muito Alta","Avaliar")))))</f>
        <v>Média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21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34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34</v>
      </c>
      <c r="J488" s="11">
        <v>31471</v>
      </c>
      <c r="K488" s="58" t="s">
        <v>1122</v>
      </c>
      <c r="L488" s="8">
        <f>I488/J488*100000</f>
        <v>108.03596962282738</v>
      </c>
      <c r="M488" s="7" t="str">
        <f>IF(L488=0,"Silencioso",IF(AND(L488&gt;0,L488&lt;100),"Baixa",IF(AND(L488&gt;=100,L488&lt;300),"Média",IF(AND(L488&gt;=300,L488&lt;500),"Alta",IF(L488&gt;=500,"Muito Alta","Avaliar")))))</f>
        <v>Média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21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21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4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4</v>
      </c>
      <c r="J490" s="11">
        <v>13557</v>
      </c>
      <c r="K490" s="58" t="s">
        <v>1121</v>
      </c>
      <c r="L490" s="8">
        <f>I490/J490*100000</f>
        <v>29.505052740281776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21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1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1</v>
      </c>
      <c r="J491" s="11">
        <v>10721</v>
      </c>
      <c r="K491" s="58" t="s">
        <v>1121</v>
      </c>
      <c r="L491" s="8">
        <f>I491/J491*100000</f>
        <v>9.3274881074526625</v>
      </c>
      <c r="M491" s="7" t="str">
        <f>IF(L491=0,"Silencioso",IF(AND(L491&gt;0,L491&lt;100),"Baixa",IF(AND(L491&gt;=100,L491&lt;300),"Média",IF(AND(L491&gt;=300,L491&lt;500),"Alta",IF(L491&gt;=500,"Muito Alta","Avaliar")))))</f>
        <v>Baixa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78"/>
      <c r="T491" s="78"/>
      <c r="U491" s="78"/>
    </row>
    <row r="492" spans="1:21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8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8</v>
      </c>
      <c r="J492" s="11">
        <v>14913</v>
      </c>
      <c r="K492" s="58" t="s">
        <v>1121</v>
      </c>
      <c r="L492" s="8">
        <f>I492/J492*100000</f>
        <v>53.644471266680078</v>
      </c>
      <c r="M492" s="7" t="str">
        <f>IF(L492=0,"Silencioso",IF(AND(L492&gt;0,L492&lt;100),"Baixa",IF(AND(L492&gt;=100,L492&lt;300),"Média",IF(AND(L492&gt;=300,L492&lt;500),"Alta",IF(L492&gt;=500,"Muito Alta","Avaliar")))))</f>
        <v>Baixa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21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1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1</v>
      </c>
      <c r="J493" s="11">
        <v>4861</v>
      </c>
      <c r="K493" s="58" t="s">
        <v>1121</v>
      </c>
      <c r="L493" s="8">
        <f>I493/J493*100000</f>
        <v>20.571898786257972</v>
      </c>
      <c r="M493" s="7" t="str">
        <f>IF(L493=0,"Silencioso",IF(AND(L493&gt;0,L493&lt;100),"Baixa",IF(AND(L493&gt;=100,L493&lt;300),"Média",IF(AND(L493&gt;=300,L493&lt;500),"Alta",IF(L493&gt;=500,"Muito Alta","Avaliar")))))</f>
        <v>Baixa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78"/>
      <c r="T493" s="78"/>
      <c r="U493" s="78"/>
    </row>
    <row r="494" spans="1:21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78"/>
      <c r="T494" s="78"/>
      <c r="U494" s="78"/>
    </row>
    <row r="495" spans="1:21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7479</v>
      </c>
      <c r="K495" s="58" t="s">
        <v>1121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78"/>
      <c r="T495" s="78"/>
      <c r="U495" s="78"/>
    </row>
    <row r="496" spans="1:21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1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1</v>
      </c>
      <c r="J496" s="11">
        <v>2240</v>
      </c>
      <c r="K496" s="58" t="s">
        <v>1121</v>
      </c>
      <c r="L496" s="8">
        <f>I496/J496*100000</f>
        <v>44.642857142857139</v>
      </c>
      <c r="M496" s="7" t="str">
        <f>IF(L496=0,"Silencioso",IF(AND(L496&gt;0,L496&lt;100),"Baixa",IF(AND(L496&gt;=100,L496&lt;300),"Média",IF(AND(L496&gt;=300,L496&lt;500),"Alta",IF(L496&gt;=500,"Muito Alta","Avaliar")))))</f>
        <v>Baixa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21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2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2</v>
      </c>
      <c r="J497" s="11">
        <v>8648</v>
      </c>
      <c r="K497" s="58" t="s">
        <v>1121</v>
      </c>
      <c r="L497" s="8">
        <f>I497/J497*100000</f>
        <v>23.126734505087882</v>
      </c>
      <c r="M497" s="7" t="str">
        <f>IF(L497=0,"Silencioso",IF(AND(L497&gt;0,L497&lt;100),"Baixa",IF(AND(L497&gt;=100,L497&lt;300),"Média",IF(AND(L497&gt;=300,L497&lt;500),"Alta",IF(L497&gt;=500,"Muito Alta","Avaliar")))))</f>
        <v>Baixa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78"/>
      <c r="T497" s="78"/>
      <c r="U497" s="78"/>
    </row>
    <row r="498" spans="1:21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21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21</v>
      </c>
      <c r="J498" s="11">
        <v>15012</v>
      </c>
      <c r="K498" s="58" t="s">
        <v>1121</v>
      </c>
      <c r="L498" s="8">
        <f>I498/J498*100000</f>
        <v>139.88808952837729</v>
      </c>
      <c r="M498" s="7" t="str">
        <f>IF(L498=0,"Silencioso",IF(AND(L498&gt;0,L498&lt;100),"Baixa",IF(AND(L498&gt;=100,L498&lt;300),"Média",IF(AND(L498&gt;=300,L498&lt;500),"Alta",IF(L498&gt;=500,"Muito Alta","Avaliar")))))</f>
        <v>Média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21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8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8</v>
      </c>
      <c r="J499" s="11">
        <v>20999</v>
      </c>
      <c r="K499" s="58" t="s">
        <v>1121</v>
      </c>
      <c r="L499" s="8">
        <f>I499/J499*100000</f>
        <v>38.097052240582883</v>
      </c>
      <c r="M499" s="7" t="str">
        <f>IF(L499=0,"Silencioso",IF(AND(L499&gt;0,L499&lt;100),"Baixa",IF(AND(L499&gt;=100,L499&lt;300),"Média",IF(AND(L499&gt;=300,L499&lt;500),"Alta",IF(L499&gt;=500,"Muito Alta","Avaliar")))))</f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21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1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1</v>
      </c>
      <c r="J500" s="11">
        <v>21017</v>
      </c>
      <c r="K500" s="58" t="s">
        <v>1121</v>
      </c>
      <c r="L500" s="8">
        <f>I500/J500*100000</f>
        <v>4.7580530047104723</v>
      </c>
      <c r="M500" s="7" t="str">
        <f>IF(L500=0,"Silencioso",IF(AND(L500&gt;0,L500&lt;100),"Baixa",IF(AND(L500&gt;=100,L500&lt;300),"Média",IF(AND(L500&gt;=300,L500&lt;500),"Alta",IF(L500&gt;=500,"Muito Alta","Avaliar")))))</f>
        <v>Baixa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21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19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19</v>
      </c>
      <c r="J501" s="11">
        <v>13180</v>
      </c>
      <c r="K501" s="58" t="s">
        <v>1121</v>
      </c>
      <c r="L501" s="8">
        <f>I501/J501*100000</f>
        <v>144.15781487101671</v>
      </c>
      <c r="M501" s="7" t="str">
        <f>IF(L501=0,"Silencioso",IF(AND(L501&gt;0,L501&lt;100),"Baixa",IF(AND(L501&gt;=100,L501&lt;300),"Média",IF(AND(L501&gt;=300,L501&lt;500),"Alta",IF(L501&gt;=500,"Muito Alta","Avaliar")))))</f>
        <v>Média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78"/>
      <c r="T501" s="78"/>
      <c r="U501" s="78"/>
    </row>
    <row r="502" spans="1:21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7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7</v>
      </c>
      <c r="J502" s="11">
        <v>47682</v>
      </c>
      <c r="K502" s="58" t="s">
        <v>1122</v>
      </c>
      <c r="L502" s="8">
        <f>I502/J502*100000</f>
        <v>14.680592257036198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21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4889</v>
      </c>
      <c r="K503" s="58" t="s">
        <v>1121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21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19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19</v>
      </c>
      <c r="J504" s="11">
        <v>21534</v>
      </c>
      <c r="K504" s="58" t="s">
        <v>1121</v>
      </c>
      <c r="L504" s="8">
        <f>I504/J504*100000</f>
        <v>88.232562459366591</v>
      </c>
      <c r="M504" s="7" t="str">
        <f>IF(L504=0,"Silencioso",IF(AND(L504&gt;0,L504&lt;100),"Baixa",IF(AND(L504&gt;=100,L504&lt;300),"Média",IF(AND(L504&gt;=300,L504&lt;500),"Alta",IF(L504&gt;=500,"Muito Alta","Avaliar")))))</f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21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1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1</v>
      </c>
      <c r="J505" s="11">
        <v>23569</v>
      </c>
      <c r="K505" s="58" t="s">
        <v>1121</v>
      </c>
      <c r="L505" s="8">
        <f>I505/J505*100000</f>
        <v>4.2428613857185287</v>
      </c>
      <c r="M505" s="7" t="str">
        <f>IF(L505=0,"Silencioso",IF(AND(L505&gt;0,L505&lt;100),"Baixa",IF(AND(L505&gt;=100,L505&lt;300),"Média",IF(AND(L505&gt;=300,L505&lt;500),"Alta",IF(L505&gt;=500,"Muito Alta","Avaliar")))))</f>
        <v>Baixa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21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19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19</v>
      </c>
      <c r="J506" s="11">
        <v>404804</v>
      </c>
      <c r="K506" s="58" t="s">
        <v>1125</v>
      </c>
      <c r="L506" s="8">
        <f>I506/J506*100000</f>
        <v>4.6936295095898268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21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21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14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14</v>
      </c>
      <c r="J508" s="11">
        <v>8815</v>
      </c>
      <c r="K508" s="58" t="s">
        <v>1121</v>
      </c>
      <c r="L508" s="8">
        <f>I508/J508*100000</f>
        <v>158.82019285309133</v>
      </c>
      <c r="M508" s="7" t="str">
        <f>IF(L508=0,"Silencioso",IF(AND(L508&gt;0,L508&lt;100),"Baixa",IF(AND(L508&gt;=100,L508&lt;300),"Média",IF(AND(L508&gt;=300,L508&lt;500),"Alta",IF(L508&gt;=500,"Muito Alta","Avaliar")))))</f>
        <v>Média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21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1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1</v>
      </c>
      <c r="J509" s="11">
        <v>2488</v>
      </c>
      <c r="K509" s="58" t="s">
        <v>1121</v>
      </c>
      <c r="L509" s="8">
        <f>I509/J509*100000</f>
        <v>40.19292604501608</v>
      </c>
      <c r="M509" s="7" t="str">
        <f>IF(L509=0,"Silencioso",IF(AND(L509&gt;0,L509&lt;100),"Baixa",IF(AND(L509&gt;=100,L509&lt;300),"Média",IF(AND(L509&gt;=300,L509&lt;500),"Alta",IF(L509&gt;=500,"Muito Alta","Avaliar")))))</f>
        <v>Baixa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21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78"/>
      <c r="T510" s="78"/>
      <c r="U510" s="78"/>
    </row>
    <row r="511" spans="1:21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78"/>
      <c r="T511" s="78"/>
      <c r="U511" s="78"/>
    </row>
    <row r="512" spans="1:21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8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8</v>
      </c>
      <c r="J512" s="11">
        <v>108113</v>
      </c>
      <c r="K512" s="58" t="s">
        <v>1124</v>
      </c>
      <c r="L512" s="8">
        <f>I512/J512*100000</f>
        <v>7.3996651651512764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21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29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29</v>
      </c>
      <c r="J513" s="11">
        <v>26997</v>
      </c>
      <c r="K513" s="58" t="s">
        <v>1122</v>
      </c>
      <c r="L513" s="8">
        <f>I513/J513*100000</f>
        <v>107.41934288995073</v>
      </c>
      <c r="M513" s="7" t="str">
        <f>IF(L513=0,"Silencioso",IF(AND(L513&gt;0,L513&lt;100),"Baixa",IF(AND(L513&gt;=100,L513&lt;300),"Média",IF(AND(L513&gt;=300,L513&lt;500),"Alta",IF(L513&gt;=500,"Muito Alta","Avaliar")))))</f>
        <v>Média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21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1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1</v>
      </c>
      <c r="J514" s="11">
        <v>20594</v>
      </c>
      <c r="K514" s="58" t="s">
        <v>1121</v>
      </c>
      <c r="L514" s="8">
        <f>I514/J514*100000</f>
        <v>4.8557832378362633</v>
      </c>
      <c r="M514" s="7" t="str">
        <f>IF(L514=0,"Silencioso",IF(AND(L514&gt;0,L514&lt;100),"Baixa",IF(AND(L514&gt;=100,L514&lt;300),"Média",IF(AND(L514&gt;=300,L514&lt;500),"Alta",IF(L514&gt;=500,"Muito Alta","Avaliar")))))</f>
        <v>Baixa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21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11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11</v>
      </c>
      <c r="J515" s="11">
        <v>3219</v>
      </c>
      <c r="K515" s="58" t="s">
        <v>1121</v>
      </c>
      <c r="L515" s="8">
        <f>I515/J515*100000</f>
        <v>341.72103137620383</v>
      </c>
      <c r="M515" s="7" t="str">
        <f>IF(L515=0,"Silencioso",IF(AND(L515&gt;0,L515&lt;100),"Baixa",IF(AND(L515&gt;=100,L515&lt;300),"Média",IF(AND(L515&gt;=300,L515&lt;500),"Alta",IF(L515&gt;=500,"Muito Alta","Avaliar")))))</f>
        <v>Alta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21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1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1</v>
      </c>
      <c r="J516" s="11">
        <v>40839</v>
      </c>
      <c r="K516" s="58" t="s">
        <v>1122</v>
      </c>
      <c r="L516" s="8">
        <f>I516/J516*100000</f>
        <v>2.4486397806018756</v>
      </c>
      <c r="M516" s="7" t="str">
        <f>IF(L516=0,"Silencioso",IF(AND(L516&gt;0,L516&lt;100),"Baixa",IF(AND(L516&gt;=100,L516&lt;300),"Média",IF(AND(L516&gt;=300,L516&lt;500),"Alta",IF(L516&gt;=500,"Muito Alta","Avaliar")))))</f>
        <v>Baixa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78"/>
      <c r="T516" s="78"/>
      <c r="U516" s="78"/>
    </row>
    <row r="517" spans="1:21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14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14</v>
      </c>
      <c r="J517" s="11">
        <v>6939</v>
      </c>
      <c r="K517" s="58" t="s">
        <v>1121</v>
      </c>
      <c r="L517" s="8">
        <f>I517/J517*100000</f>
        <v>201.75817841187492</v>
      </c>
      <c r="M517" s="7" t="str">
        <f>IF(L517=0,"Silencioso",IF(AND(L517&gt;0,L517&lt;100),"Baixa",IF(AND(L517&gt;=100,L517&lt;300),"Média",IF(AND(L517&gt;=300,L517&lt;500),"Alta",IF(L517&gt;=500,"Muito Alta","Avaliar")))))</f>
        <v>Média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78"/>
      <c r="T517" s="78"/>
      <c r="U517" s="78"/>
    </row>
    <row r="518" spans="1:21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5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5</v>
      </c>
      <c r="J518" s="11">
        <v>3314</v>
      </c>
      <c r="K518" s="58" t="s">
        <v>1121</v>
      </c>
      <c r="L518" s="8">
        <f>I518/J518*100000</f>
        <v>150.8750754375377</v>
      </c>
      <c r="M518" s="7" t="str">
        <f>IF(L518=0,"Silencioso",IF(AND(L518&gt;0,L518&lt;100),"Baixa",IF(AND(L518&gt;=100,L518&lt;300),"Média",IF(AND(L518&gt;=300,L518&lt;500),"Alta",IF(L518&gt;=500,"Muito Alta","Avaliar")))))</f>
        <v>Média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21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78"/>
      <c r="T519" s="78"/>
      <c r="U519" s="78"/>
    </row>
    <row r="520" spans="1:21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21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1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1</v>
      </c>
      <c r="J521" s="11">
        <v>26709</v>
      </c>
      <c r="K521" s="58" t="s">
        <v>1122</v>
      </c>
      <c r="L521" s="8">
        <f>I521/J521*100000</f>
        <v>3.7440563106069114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21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78"/>
      <c r="T522" s="78"/>
      <c r="U522" s="78"/>
    </row>
    <row r="523" spans="1:21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30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30</v>
      </c>
      <c r="J523" s="11">
        <v>3255</v>
      </c>
      <c r="K523" s="58" t="s">
        <v>1121</v>
      </c>
      <c r="L523" s="8">
        <f>I523/J523*100000</f>
        <v>921.65898617511516</v>
      </c>
      <c r="M523" s="7" t="str">
        <f>IF(L523=0,"Silencioso",IF(AND(L523&gt;0,L523&lt;100),"Baixa",IF(AND(L523&gt;=100,L523&lt;300),"Média",IF(AND(L523&gt;=300,L523&lt;500),"Alta",IF(L523&gt;=500,"Muito Alta","Avaliar")))))</f>
        <v>Muito Alta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10"/>
      <c r="T523" s="10"/>
      <c r="U523" s="10"/>
    </row>
    <row r="524" spans="1:21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29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29</v>
      </c>
      <c r="J524" s="11">
        <v>17607</v>
      </c>
      <c r="K524" s="58" t="s">
        <v>1121</v>
      </c>
      <c r="L524" s="8">
        <f>I524/J524*100000</f>
        <v>164.70721871982735</v>
      </c>
      <c r="M524" s="7" t="str">
        <f>IF(L524=0,"Silencioso",IF(AND(L524&gt;0,L524&lt;100),"Baixa",IF(AND(L524&gt;=100,L524&lt;300),"Média",IF(AND(L524&gt;=300,L524&lt;500),"Alta",IF(L524&gt;=500,"Muito Alta","Avaliar")))))</f>
        <v>Média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78"/>
      <c r="T524" s="78"/>
      <c r="U524" s="78"/>
    </row>
    <row r="525" spans="1:21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52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52</v>
      </c>
      <c r="J525" s="11">
        <v>93577</v>
      </c>
      <c r="K525" s="58" t="s">
        <v>1123</v>
      </c>
      <c r="L525" s="8">
        <f>I525/J525*100000</f>
        <v>55.569210382893232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78"/>
      <c r="T525" s="78"/>
      <c r="U525" s="78"/>
    </row>
    <row r="526" spans="1:21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2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2</v>
      </c>
      <c r="J526" s="11">
        <v>3627</v>
      </c>
      <c r="K526" s="58" t="s">
        <v>1121</v>
      </c>
      <c r="L526" s="8">
        <f>I526/J526*100000</f>
        <v>55.141990625861595</v>
      </c>
      <c r="M526" s="7" t="str">
        <f>IF(L526=0,"Silencioso",IF(AND(L526&gt;0,L526&lt;100),"Baixa",IF(AND(L526&gt;=100,L526&lt;300),"Média",IF(AND(L526&gt;=300,L526&lt;500),"Alta",IF(L526&gt;=500,"Muito Alta","Avaliar")))))</f>
        <v>Baixa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21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8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8</v>
      </c>
      <c r="J527" s="11">
        <v>15280</v>
      </c>
      <c r="K527" s="58" t="s">
        <v>1121</v>
      </c>
      <c r="L527" s="8">
        <f>I527/J527*100000</f>
        <v>52.356020942408385</v>
      </c>
      <c r="M527" s="7" t="str">
        <f>IF(L527=0,"Silencioso",IF(AND(L527&gt;0,L527&lt;100),"Baixa",IF(AND(L527&gt;=100,L527&lt;300),"Média",IF(AND(L527&gt;=300,L527&lt;500),"Alta",IF(L527&gt;=500,"Muito Alta","Avaliar")))))</f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21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78"/>
      <c r="T528" s="78"/>
      <c r="U528" s="78"/>
    </row>
    <row r="529" spans="1:21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16610</v>
      </c>
      <c r="K529" s="58" t="s">
        <v>1121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78"/>
      <c r="T529" s="78"/>
      <c r="U529" s="78"/>
    </row>
    <row r="530" spans="1:21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196</v>
      </c>
      <c r="G530" s="12">
        <f>VLOOKUP($A530,Chik!$1:$1048576,10,FALSE)</f>
        <v>0</v>
      </c>
      <c r="H530" s="12">
        <f>VLOOKUP($A530,zika!$1:$1048576,10,FALSE)</f>
        <v>1</v>
      </c>
      <c r="I530" s="12">
        <f>H530+F530+G530</f>
        <v>197</v>
      </c>
      <c r="J530" s="11">
        <v>99770</v>
      </c>
      <c r="K530" s="58" t="s">
        <v>1123</v>
      </c>
      <c r="L530" s="8">
        <f>I530/J530*100000</f>
        <v>197.45414453242455</v>
      </c>
      <c r="M530" s="7" t="str">
        <f>IF(L530=0,"Silencioso",IF(AND(L530&gt;0,L530&lt;100),"Baixa",IF(AND(L530&gt;=100,L530&lt;300),"Média",IF(AND(L530&gt;=300,L530&lt;500),"Alta",IF(L530&gt;=500,"Muito Alta","Avaliar")))))</f>
        <v>Média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78"/>
      <c r="T530" s="78"/>
      <c r="U530" s="78"/>
    </row>
    <row r="531" spans="1:21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2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2</v>
      </c>
      <c r="J531" s="11">
        <v>5718</v>
      </c>
      <c r="K531" s="58" t="s">
        <v>1121</v>
      </c>
      <c r="L531" s="8">
        <f>I531/J531*100000</f>
        <v>34.977264777894369</v>
      </c>
      <c r="M531" s="7" t="str">
        <f>IF(L531=0,"Silencioso",IF(AND(L531&gt;0,L531&lt;100),"Baixa",IF(AND(L531&gt;=100,L531&lt;300),"Média",IF(AND(L531&gt;=300,L531&lt;500),"Alta",IF(L531&gt;=500,"Muito Alta","Avaliar")))))</f>
        <v>Baixa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78"/>
      <c r="T531" s="78"/>
      <c r="U531" s="78"/>
    </row>
    <row r="532" spans="1:21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1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1</v>
      </c>
      <c r="J532" s="11">
        <v>31326</v>
      </c>
      <c r="K532" s="58" t="s">
        <v>1122</v>
      </c>
      <c r="L532" s="8">
        <f>I532/J532*100000</f>
        <v>3.1922364808785031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21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14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14</v>
      </c>
      <c r="J533" s="11">
        <v>10731</v>
      </c>
      <c r="K533" s="58" t="s">
        <v>1121</v>
      </c>
      <c r="L533" s="8">
        <f>I533/J533*100000</f>
        <v>130.4631441617743</v>
      </c>
      <c r="M533" s="7" t="str">
        <f>IF(L533=0,"Silencioso",IF(AND(L533&gt;0,L533&lt;100),"Baixa",IF(AND(L533&gt;=100,L533&lt;300),"Média",IF(AND(L533&gt;=300,L533&lt;500),"Alta",IF(L533&gt;=500,"Muito Alta","Avaliar")))))</f>
        <v>Média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10"/>
      <c r="T533" s="10"/>
      <c r="U533" s="10"/>
    </row>
    <row r="534" spans="1:21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3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3</v>
      </c>
      <c r="J534" s="11">
        <v>5273</v>
      </c>
      <c r="K534" s="58" t="s">
        <v>1121</v>
      </c>
      <c r="L534" s="8">
        <f>I534/J534*100000</f>
        <v>56.893608951261143</v>
      </c>
      <c r="M534" s="7" t="str">
        <f>IF(L534=0,"Silencioso",IF(AND(L534&gt;0,L534&lt;100),"Baixa",IF(AND(L534&gt;=100,L534&lt;300),"Média",IF(AND(L534&gt;=300,L534&lt;500),"Alta",IF(L534&gt;=500,"Muito Alta","Avaliar")))))</f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78"/>
      <c r="T534" s="78"/>
      <c r="U534" s="78"/>
    </row>
    <row r="535" spans="1:21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6018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78"/>
      <c r="T536" s="78"/>
      <c r="U536" s="78"/>
    </row>
    <row r="537" spans="1:21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21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21</v>
      </c>
      <c r="J538" s="11">
        <v>41529</v>
      </c>
      <c r="K538" s="58" t="s">
        <v>1122</v>
      </c>
      <c r="L538" s="8">
        <f>I538/J538*100000</f>
        <v>50.567073611211448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78"/>
      <c r="T538" s="78"/>
      <c r="U538" s="78"/>
    </row>
    <row r="539" spans="1:21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10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10</v>
      </c>
      <c r="J540" s="11">
        <v>3144</v>
      </c>
      <c r="K540" s="58" t="s">
        <v>1121</v>
      </c>
      <c r="L540" s="8">
        <f>I540/J540*100000</f>
        <v>318.06615776081424</v>
      </c>
      <c r="M540" s="7" t="str">
        <f>IF(L540=0,"Silencioso",IF(AND(L540&gt;0,L540&lt;100),"Baixa",IF(AND(L540&gt;=100,L540&lt;300),"Média",IF(AND(L540&gt;=300,L540&lt;500),"Alta",IF(L540&gt;=500,"Muito Alta","Avaliar")))))</f>
        <v>Alta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1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1</v>
      </c>
      <c r="J541" s="11">
        <v>4647</v>
      </c>
      <c r="K541" s="58" t="s">
        <v>1121</v>
      </c>
      <c r="L541" s="8">
        <f>I541/J541*100000</f>
        <v>21.519259737465031</v>
      </c>
      <c r="M541" s="7" t="str">
        <f>IF(L541=0,"Silencioso",IF(AND(L541&gt;0,L541&lt;100),"Baixa",IF(AND(L541&gt;=100,L541&lt;300),"Média",IF(AND(L541&gt;=300,L541&lt;500),"Alta",IF(L541&gt;=500,"Muito Alta","Avaliar")))))</f>
        <v>Baixa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78"/>
      <c r="T541" s="78"/>
      <c r="U541" s="78"/>
    </row>
    <row r="542" spans="1:21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7954</v>
      </c>
      <c r="K542" s="58" t="s">
        <v>1121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4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4</v>
      </c>
      <c r="J543" s="11">
        <v>39121</v>
      </c>
      <c r="K543" s="58" t="s">
        <v>1122</v>
      </c>
      <c r="L543" s="8">
        <f>I543/J543*100000</f>
        <v>10.224687507988037</v>
      </c>
      <c r="M543" s="7" t="str">
        <f>IF(L543=0,"Silencioso",IF(AND(L543&gt;0,L543&lt;100),"Baixa",IF(AND(L543&gt;=100,L543&lt;300),"Média",IF(AND(L543&gt;=300,L543&lt;500),"Alta",IF(L543&gt;=500,"Muito Alta","Avaliar")))))</f>
        <v>Baixa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78"/>
      <c r="T543" s="78"/>
      <c r="U543" s="78"/>
    </row>
    <row r="544" spans="1:21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1</v>
      </c>
      <c r="I544" s="12">
        <f>H544+F544+G544</f>
        <v>1</v>
      </c>
      <c r="J544" s="11">
        <v>33481</v>
      </c>
      <c r="K544" s="58" t="s">
        <v>1122</v>
      </c>
      <c r="L544" s="8">
        <f>I544/J544*100000</f>
        <v>2.9867686150353934</v>
      </c>
      <c r="M544" s="7" t="str">
        <f>IF(L544=0,"Silencioso",IF(AND(L544&gt;0,L544&lt;100),"Baixa",IF(AND(L544&gt;=100,L544&lt;300),"Média",IF(AND(L544&gt;=300,L544&lt;500),"Alta",IF(L544&gt;=500,"Muito Alta","Avaliar")))))</f>
        <v>Baixa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21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2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2</v>
      </c>
      <c r="J545" s="11">
        <v>73994</v>
      </c>
      <c r="K545" s="58" t="s">
        <v>1123</v>
      </c>
      <c r="L545" s="8">
        <f>I545/J545*100000</f>
        <v>2.70292185852907</v>
      </c>
      <c r="M545" s="7" t="str">
        <f>IF(L545=0,"Silencioso",IF(AND(L545&gt;0,L545&lt;100),"Baixa",IF(AND(L545&gt;=100,L545&lt;300),"Média",IF(AND(L545&gt;=300,L545&lt;500),"Alta",IF(L545&gt;=500,"Muito Alta","Avaliar")))))</f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21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18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18</v>
      </c>
      <c r="J546" s="11">
        <v>5954</v>
      </c>
      <c r="K546" s="58" t="s">
        <v>1121</v>
      </c>
      <c r="L546" s="8">
        <f>I546/J546*100000</f>
        <v>302.3177695666779</v>
      </c>
      <c r="M546" s="7" t="str">
        <f>IF(L546=0,"Silencioso",IF(AND(L546&gt;0,L546&lt;100),"Baixa",IF(AND(L546&gt;=100,L546&lt;300),"Média",IF(AND(L546&gt;=300,L546&lt;500),"Alta",IF(L546&gt;=500,"Muito Alta","Avaliar")))))</f>
        <v>Alta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21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6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6</v>
      </c>
      <c r="J547" s="11">
        <v>6332</v>
      </c>
      <c r="K547" s="58" t="s">
        <v>1121</v>
      </c>
      <c r="L547" s="8">
        <f>I547/J547*100000</f>
        <v>94.756790903348076</v>
      </c>
      <c r="M547" s="7" t="str">
        <f>IF(L547=0,"Silencioso",IF(AND(L547&gt;0,L547&lt;100),"Baixa",IF(AND(L547&gt;=100,L547&lt;300),"Média",IF(AND(L547&gt;=300,L547&lt;500),"Alta",IF(L547&gt;=500,"Muito Alta","Avaliar")))))</f>
        <v>Baixa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78"/>
      <c r="T547" s="78"/>
      <c r="U547" s="78"/>
    </row>
    <row r="548" spans="1:21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79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79</v>
      </c>
      <c r="J548" s="11">
        <v>20052</v>
      </c>
      <c r="K548" s="58" t="s">
        <v>1121</v>
      </c>
      <c r="L548" s="8">
        <f>I548/J548*100000</f>
        <v>393.97566327548373</v>
      </c>
      <c r="M548" s="7" t="str">
        <f>IF(L548=0,"Silencioso",IF(AND(L548&gt;0,L548&lt;100),"Baixa",IF(AND(L548&gt;=100,L548&lt;300),"Média",IF(AND(L548&gt;=300,L548&lt;500),"Alta",IF(L548&gt;=500,"Muito Alta","Avaliar")))))</f>
        <v>Alta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21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19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19</v>
      </c>
      <c r="J549" s="11">
        <v>6084</v>
      </c>
      <c r="K549" s="58" t="s">
        <v>1121</v>
      </c>
      <c r="L549" s="8">
        <f>I549/J549*100000</f>
        <v>312.29454306377386</v>
      </c>
      <c r="M549" s="7" t="str">
        <f>IF(L549=0,"Silencioso",IF(AND(L549&gt;0,L549&lt;100),"Baixa",IF(AND(L549&gt;=100,L549&lt;300),"Média",IF(AND(L549&gt;=300,L549&lt;500),"Alta",IF(L549&gt;=500,"Muito Alta","Avaliar")))))</f>
        <v>Alta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78"/>
      <c r="T549" s="78"/>
      <c r="U549" s="78"/>
    </row>
    <row r="550" spans="1:21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1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1</v>
      </c>
      <c r="J550" s="11">
        <v>4510</v>
      </c>
      <c r="K550" s="58" t="s">
        <v>1121</v>
      </c>
      <c r="L550" s="8">
        <f>I550/J550*100000</f>
        <v>22.172949002217294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21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32</v>
      </c>
      <c r="G551" s="12">
        <f>VLOOKUP($A551,Chik!$1:$1048576,10,FALSE)</f>
        <v>1</v>
      </c>
      <c r="H551" s="12">
        <f>VLOOKUP($A551,zika!$1:$1048576,10,FALSE)</f>
        <v>0</v>
      </c>
      <c r="I551" s="12">
        <f>H551+F551+G551</f>
        <v>33</v>
      </c>
      <c r="J551" s="11">
        <v>8270</v>
      </c>
      <c r="K551" s="58" t="s">
        <v>1121</v>
      </c>
      <c r="L551" s="8">
        <f>I551/J551*100000</f>
        <v>399.03264812575571</v>
      </c>
      <c r="M551" s="7" t="str">
        <f>IF(L551=0,"Silencioso",IF(AND(L551&gt;0,L551&lt;100),"Baixa",IF(AND(L551&gt;=100,L551&lt;300),"Média",IF(AND(L551&gt;=300,L551&lt;500),"Alta",IF(L551&gt;=500,"Muito Alta","Avaliar")))))</f>
        <v>Alta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21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21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1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1</v>
      </c>
      <c r="J553" s="11">
        <v>6621</v>
      </c>
      <c r="K553" s="58" t="s">
        <v>1121</v>
      </c>
      <c r="L553" s="8">
        <f>I553/J553*100000</f>
        <v>15.103458692040478</v>
      </c>
      <c r="M553" s="7" t="str">
        <f>IF(L553=0,"Silencioso",IF(AND(L553&gt;0,L553&lt;100),"Baixa",IF(AND(L553&gt;=100,L553&lt;300),"Média",IF(AND(L553&gt;=300,L553&lt;500),"Alta",IF(L553&gt;=500,"Muito Alta","Avaliar")))))</f>
        <v>Baixa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21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5671</v>
      </c>
      <c r="K554" s="58" t="s">
        <v>1121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10"/>
      <c r="T554" s="10"/>
      <c r="U554" s="10"/>
    </row>
    <row r="555" spans="1:21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185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185</v>
      </c>
      <c r="J555" s="11">
        <v>15543</v>
      </c>
      <c r="K555" s="58" t="s">
        <v>1121</v>
      </c>
      <c r="L555" s="8">
        <f>I555/J555*100000</f>
        <v>1190.2464131763495</v>
      </c>
      <c r="M555" s="7" t="str">
        <f>IF(L555=0,"Silencioso",IF(AND(L555&gt;0,L555&lt;100),"Baixa",IF(AND(L555&gt;=100,L555&lt;300),"Média",IF(AND(L555&gt;=300,L555&lt;500),"Alta",IF(L555&gt;=500,"Muito Alta","Avaliar")))))</f>
        <v>Muito Alta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10"/>
      <c r="T555" s="10"/>
      <c r="U555" s="10"/>
    </row>
    <row r="556" spans="1:21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417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417</v>
      </c>
      <c r="J556" s="11">
        <v>93101</v>
      </c>
      <c r="K556" s="58" t="s">
        <v>1123</v>
      </c>
      <c r="L556" s="8">
        <f>I556/J556*100000</f>
        <v>447.90066701754012</v>
      </c>
      <c r="M556" s="7" t="str">
        <f>IF(L556=0,"Silencioso",IF(AND(L556&gt;0,L556&lt;100),"Baixa",IF(AND(L556&gt;=100,L556&lt;300),"Média",IF(AND(L556&gt;=300,L556&lt;500),"Alta",IF(L556&gt;=500,"Muito Alta","Avaliar")))))</f>
        <v>Alta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21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56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56</v>
      </c>
      <c r="J557" s="11">
        <v>92430</v>
      </c>
      <c r="K557" s="58" t="s">
        <v>1123</v>
      </c>
      <c r="L557" s="8">
        <f>I557/J557*100000</f>
        <v>60.586389700313759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21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105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105</v>
      </c>
      <c r="J558" s="11">
        <v>21418</v>
      </c>
      <c r="K558" s="58" t="s">
        <v>1121</v>
      </c>
      <c r="L558" s="8">
        <f>I558/J558*100000</f>
        <v>490.24185264730602</v>
      </c>
      <c r="M558" s="7" t="str">
        <f>IF(L558=0,"Silencioso",IF(AND(L558&gt;0,L558&lt;100),"Baixa",IF(AND(L558&gt;=100,L558&lt;300),"Média",IF(AND(L558&gt;=300,L558&lt;500),"Alta",IF(L558&gt;=500,"Muito Alta","Avaliar")))))</f>
        <v>Alta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21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1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1</v>
      </c>
      <c r="J559" s="11">
        <v>20940</v>
      </c>
      <c r="K559" s="58" t="s">
        <v>1121</v>
      </c>
      <c r="L559" s="8">
        <f>I559/J559*100000</f>
        <v>4.7755491881566385</v>
      </c>
      <c r="M559" s="7" t="str">
        <f>IF(L559=0,"Silencioso",IF(AND(L559&gt;0,L559&lt;100),"Baixa",IF(AND(L559&gt;=100,L559&lt;300),"Média",IF(AND(L559&gt;=300,L559&lt;500),"Alta",IF(L559&gt;=500,"Muito Alta","Avaliar")))))</f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21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15</v>
      </c>
      <c r="G560" s="12">
        <f>VLOOKUP($A560,Chik!$1:$1048576,10,FALSE)</f>
        <v>2</v>
      </c>
      <c r="H560" s="12">
        <f>VLOOKUP($A560,zika!$1:$1048576,10,FALSE)</f>
        <v>0</v>
      </c>
      <c r="I560" s="12">
        <f>H560+F560+G560</f>
        <v>17</v>
      </c>
      <c r="J560" s="11">
        <v>24375</v>
      </c>
      <c r="K560" s="58" t="s">
        <v>1121</v>
      </c>
      <c r="L560" s="8">
        <f>I560/J560*100000</f>
        <v>69.743589743589752</v>
      </c>
      <c r="M560" s="7" t="str">
        <f>IF(L560=0,"Silencioso",IF(AND(L560&gt;0,L560&lt;100),"Baixa",IF(AND(L560&gt;=100,L560&lt;300),"Média",IF(AND(L560&gt;=300,L560&lt;500),"Alta",IF(L560&gt;=500,"Muito Alta","Avaliar")))))</f>
        <v>Baixa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21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2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2</v>
      </c>
      <c r="J561" s="11">
        <v>16294</v>
      </c>
      <c r="K561" s="58" t="s">
        <v>1121</v>
      </c>
      <c r="L561" s="8">
        <f>I561/J561*100000</f>
        <v>12.274456855284154</v>
      </c>
      <c r="M561" s="7" t="str">
        <f>IF(L561=0,"Silencioso",IF(AND(L561&gt;0,L561&lt;100),"Baixa",IF(AND(L561&gt;=100,L561&lt;300),"Média",IF(AND(L561&gt;=300,L561&lt;500),"Alta",IF(L561&gt;=500,"Muito Alta","Avaliar")))))</f>
        <v>Baixa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21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1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1</v>
      </c>
      <c r="J562" s="11">
        <v>8112</v>
      </c>
      <c r="K562" s="58" t="s">
        <v>1121</v>
      </c>
      <c r="L562" s="8">
        <f>I562/J562*100000</f>
        <v>12.32741617357002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21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21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21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237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237</v>
      </c>
      <c r="J565" s="11">
        <v>113998</v>
      </c>
      <c r="K565" s="58" t="s">
        <v>1124</v>
      </c>
      <c r="L565" s="8">
        <f>I565/J565*100000</f>
        <v>207.89838418217863</v>
      </c>
      <c r="M565" s="7" t="str">
        <f>IF(L565=0,"Silencioso",IF(AND(L565&gt;0,L565&lt;100),"Baixa",IF(AND(L565&gt;=100,L565&lt;300),"Média",IF(AND(L565&gt;=300,L565&lt;500),"Alta",IF(L565&gt;=500,"Muito Alta","Avaliar")))))</f>
        <v>Média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21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5942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21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229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229</v>
      </c>
      <c r="J567" s="11">
        <v>150833</v>
      </c>
      <c r="K567" s="58" t="s">
        <v>1124</v>
      </c>
      <c r="L567" s="8">
        <f>I567/J567*100000</f>
        <v>151.82353994152473</v>
      </c>
      <c r="M567" s="7" t="str">
        <f>IF(L567=0,"Silencioso",IF(AND(L567&gt;0,L567&lt;100),"Baixa",IF(AND(L567&gt;=100,L567&lt;300),"Média",IF(AND(L567&gt;=300,L567&lt;500),"Alta",IF(L567&gt;=500,"Muito Alta","Avaliar")))))</f>
        <v>Média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21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34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34</v>
      </c>
      <c r="J568" s="11">
        <v>90041</v>
      </c>
      <c r="K568" s="58" t="s">
        <v>1123</v>
      </c>
      <c r="L568" s="8">
        <f>I568/J568*100000</f>
        <v>37.760575737719485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21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21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21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30</v>
      </c>
      <c r="G571" s="12">
        <f>VLOOKUP($A571,Chik!$1:$1048576,10,FALSE)</f>
        <v>1</v>
      </c>
      <c r="H571" s="12">
        <f>VLOOKUP($A571,zika!$1:$1048576,10,FALSE)</f>
        <v>0</v>
      </c>
      <c r="I571" s="12">
        <f>H571+F571+G571</f>
        <v>31</v>
      </c>
      <c r="J571" s="11">
        <v>4849</v>
      </c>
      <c r="K571" s="58" t="s">
        <v>1121</v>
      </c>
      <c r="L571" s="8">
        <f>I571/J571*100000</f>
        <v>639.30707362342753</v>
      </c>
      <c r="M571" s="7" t="str">
        <f>IF(L571=0,"Silencioso",IF(AND(L571&gt;0,L571&lt;100),"Baixa",IF(AND(L571&gt;=100,L571&lt;300),"Média",IF(AND(L571&gt;=300,L571&lt;500),"Alta",IF(L571&gt;=500,"Muito Alta","Avaliar")))))</f>
        <v>Muito Alta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10"/>
      <c r="T571" s="10"/>
      <c r="U571" s="10"/>
    </row>
    <row r="572" spans="1:21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1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1</v>
      </c>
      <c r="J572" s="11">
        <v>8481</v>
      </c>
      <c r="K572" s="58" t="s">
        <v>1121</v>
      </c>
      <c r="L572" s="8">
        <f>I572/J572*100000</f>
        <v>11.791062374719962</v>
      </c>
      <c r="M572" s="7" t="str">
        <f>IF(L572=0,"Silencioso",IF(AND(L572&gt;0,L572&lt;100),"Baixa",IF(AND(L572&gt;=100,L572&lt;300),"Média",IF(AND(L572&gt;=300,L572&lt;500),"Alta",IF(L572&gt;=500,"Muito Alta","Avaliar")))))</f>
        <v>Baixa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21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1</v>
      </c>
      <c r="G573" s="12">
        <f>VLOOKUP($A573,Chik!$1:$1048576,10,FALSE)</f>
        <v>0</v>
      </c>
      <c r="H573" s="12">
        <f>VLOOKUP($A573,zika!$1:$1048576,10,FALSE)</f>
        <v>1</v>
      </c>
      <c r="I573" s="12">
        <f>H573+F573+G573</f>
        <v>2</v>
      </c>
      <c r="J573" s="11">
        <v>17545</v>
      </c>
      <c r="K573" s="58" t="s">
        <v>1121</v>
      </c>
      <c r="L573" s="8">
        <f>I573/J573*100000</f>
        <v>11.39925904816187</v>
      </c>
      <c r="M573" s="7" t="str">
        <f>IF(L573=0,"Silencioso",IF(AND(L573&gt;0,L573&lt;100),"Baixa",IF(AND(L573&gt;=100,L573&lt;300),"Média",IF(AND(L573&gt;=300,L573&lt;500),"Alta",IF(L573&gt;=500,"Muito Alta","Avaliar")))))</f>
        <v>Baixa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21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2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2</v>
      </c>
      <c r="J574" s="11">
        <v>24319</v>
      </c>
      <c r="K574" s="58" t="s">
        <v>1121</v>
      </c>
      <c r="L574" s="8">
        <f>I574/J574*100000</f>
        <v>8.2240223693408439</v>
      </c>
      <c r="M574" s="7" t="str">
        <f>IF(L574=0,"Silencioso",IF(AND(L574&gt;0,L574&lt;100),"Baixa",IF(AND(L574&gt;=100,L574&lt;300),"Média",IF(AND(L574&gt;=300,L574&lt;500),"Alta",IF(L574&gt;=500,"Muito Alta","Avaliar")))))</f>
        <v>Baixa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21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21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3100</v>
      </c>
      <c r="K576" s="58" t="s">
        <v>1121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21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1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1</v>
      </c>
      <c r="J577" s="11">
        <v>3969</v>
      </c>
      <c r="K577" s="58" t="s">
        <v>1121</v>
      </c>
      <c r="L577" s="8">
        <f>I577/J577*100000</f>
        <v>25.195263290501387</v>
      </c>
      <c r="M577" s="7" t="str">
        <f>IF(L577=0,"Silencioso",IF(AND(L577&gt;0,L577&lt;100),"Baixa",IF(AND(L577&gt;=100,L577&lt;300),"Média",IF(AND(L577&gt;=300,L577&lt;500),"Alta",IF(L577&gt;=500,"Muito Alta","Avaliar")))))</f>
        <v>Baixa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21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21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11246</v>
      </c>
      <c r="K579" s="58" t="s">
        <v>1121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21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21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3626</v>
      </c>
      <c r="K581" s="58" t="s">
        <v>1121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21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44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44</v>
      </c>
      <c r="J582" s="11">
        <v>63789</v>
      </c>
      <c r="K582" s="58" t="s">
        <v>1122</v>
      </c>
      <c r="L582" s="8">
        <f>I582/J582*100000</f>
        <v>68.977409898258315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21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21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3310</v>
      </c>
      <c r="K584" s="58" t="s">
        <v>1121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21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9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9</v>
      </c>
      <c r="J585" s="11">
        <v>4379</v>
      </c>
      <c r="K585" s="58" t="s">
        <v>1121</v>
      </c>
      <c r="L585" s="8">
        <f>I585/J585*100000</f>
        <v>205.52637588490524</v>
      </c>
      <c r="M585" s="7" t="str">
        <f>IF(L585=0,"Silencioso",IF(AND(L585&gt;0,L585&lt;100),"Baixa",IF(AND(L585&gt;=100,L585&lt;300),"Média",IF(AND(L585&gt;=300,L585&lt;500),"Alta",IF(L585&gt;=500,"Muito Alta","Avaliar")))))</f>
        <v>Média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21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41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41</v>
      </c>
      <c r="J586" s="11">
        <v>11249</v>
      </c>
      <c r="K586" s="58" t="s">
        <v>1121</v>
      </c>
      <c r="L586" s="8">
        <f>I586/J586*100000</f>
        <v>364.47684238598987</v>
      </c>
      <c r="M586" s="7" t="str">
        <f>IF(L586=0,"Silencioso",IF(AND(L586&gt;0,L586&lt;100),"Baixa",IF(AND(L586&gt;=100,L586&lt;300),"Média",IF(AND(L586&gt;=300,L586&lt;500),"Alta",IF(L586&gt;=500,"Muito Alta","Avaliar")))))</f>
        <v>Alta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10"/>
      <c r="T586" s="10"/>
      <c r="U586" s="10"/>
    </row>
    <row r="587" spans="1:21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16009</v>
      </c>
      <c r="K587" s="58" t="s">
        <v>1121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21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30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30</v>
      </c>
      <c r="J588" s="11">
        <v>21291</v>
      </c>
      <c r="K588" s="58" t="s">
        <v>1121</v>
      </c>
      <c r="L588" s="8">
        <f>I588/J588*100000</f>
        <v>140.90460758066789</v>
      </c>
      <c r="M588" s="7" t="str">
        <f>IF(L588=0,"Silencioso",IF(AND(L588&gt;0,L588&lt;100),"Baixa",IF(AND(L588&gt;=100,L588&lt;300),"Média",IF(AND(L588&gt;=300,L588&lt;500),"Alta",IF(L588&gt;=500,"Muito Alta","Avaliar")))))</f>
        <v>Média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21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2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2</v>
      </c>
      <c r="J589" s="11">
        <v>6847</v>
      </c>
      <c r="K589" s="58" t="s">
        <v>1121</v>
      </c>
      <c r="L589" s="8">
        <f>I589/J589*100000</f>
        <v>29.209872937052722</v>
      </c>
      <c r="M589" s="7" t="str">
        <f>IF(L589=0,"Silencioso",IF(AND(L589&gt;0,L589&lt;100),"Baixa",IF(AND(L589&gt;=100,L589&lt;300),"Média",IF(AND(L589&gt;=300,L589&lt;500),"Alta",IF(L589&gt;=500,"Muito Alta","Avaliar")))))</f>
        <v>Baixa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21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3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3</v>
      </c>
      <c r="J590" s="11">
        <v>4246</v>
      </c>
      <c r="K590" s="58" t="s">
        <v>1121</v>
      </c>
      <c r="L590" s="8">
        <f>I590/J590*100000</f>
        <v>70.654733867169099</v>
      </c>
      <c r="M590" s="7" t="str">
        <f>IF(L590=0,"Silencioso",IF(AND(L590&gt;0,L590&lt;100),"Baixa",IF(AND(L590&gt;=100,L590&lt;300),"Média",IF(AND(L590&gt;=300,L590&lt;500),"Alta",IF(L590&gt;=500,"Muito Alta","Avaliar")))))</f>
        <v>Baixa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21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4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4</v>
      </c>
      <c r="J591" s="11">
        <v>2763</v>
      </c>
      <c r="K591" s="58" t="s">
        <v>1121</v>
      </c>
      <c r="L591" s="8">
        <f>I591/J591*100000</f>
        <v>144.77017734346725</v>
      </c>
      <c r="M591" s="7" t="str">
        <f>IF(L591=0,"Silencioso",IF(AND(L591&gt;0,L591&lt;100),"Baixa",IF(AND(L591&gt;=100,L591&lt;300),"Média",IF(AND(L591&gt;=300,L591&lt;500),"Alta",IF(L591&gt;=500,"Muito Alta","Avaliar")))))</f>
        <v>Média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21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7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7</v>
      </c>
      <c r="J592" s="11">
        <v>8426</v>
      </c>
      <c r="K592" s="58" t="s">
        <v>1121</v>
      </c>
      <c r="L592" s="8">
        <f>I592/J592*100000</f>
        <v>83.076192736767155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4955</v>
      </c>
      <c r="K595" s="58" t="s">
        <v>1121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5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5</v>
      </c>
      <c r="J596" s="11">
        <v>8631</v>
      </c>
      <c r="K596" s="58" t="s">
        <v>1121</v>
      </c>
      <c r="L596" s="8">
        <f>I596/J596*100000</f>
        <v>57.930714865021436</v>
      </c>
      <c r="M596" s="7" t="str">
        <f>IF(L596=0,"Silencioso",IF(AND(L596&gt;0,L596&lt;100),"Baixa",IF(AND(L596&gt;=100,L596&lt;300),"Média",IF(AND(L596&gt;=300,L596&lt;500),"Alta",IF(L596&gt;=500,"Muito Alta","Avaliar")))))</f>
        <v>Baixa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3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3</v>
      </c>
      <c r="J597" s="11">
        <v>4894</v>
      </c>
      <c r="K597" s="58" t="s">
        <v>1121</v>
      </c>
      <c r="L597" s="8">
        <f>I597/J597*100000</f>
        <v>61.299550469963222</v>
      </c>
      <c r="M597" s="7" t="str">
        <f>IF(L597=0,"Silencioso",IF(AND(L597&gt;0,L597&lt;100),"Baixa",IF(AND(L597&gt;=100,L597&lt;300),"Média",IF(AND(L597&gt;=300,L597&lt;500),"Alta",IF(L597&gt;=500,"Muito Alta","Avaliar")))))</f>
        <v>Baixa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6421</v>
      </c>
      <c r="K599" s="58" t="s">
        <v>1121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23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23</v>
      </c>
      <c r="J600" s="11">
        <v>6044</v>
      </c>
      <c r="K600" s="58" t="s">
        <v>1121</v>
      </c>
      <c r="L600" s="8">
        <f>I600/J600*100000</f>
        <v>380.54268696227666</v>
      </c>
      <c r="M600" s="7" t="str">
        <f>IF(L600=0,"Silencioso",IF(AND(L600&gt;0,L600&lt;100),"Baixa",IF(AND(L600&gt;=100,L600&lt;300),"Média",IF(AND(L600&gt;=300,L600&lt;500),"Alta",IF(L600&gt;=500,"Muito Alta","Avaliar")))))</f>
        <v>Alta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2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2</v>
      </c>
      <c r="J603" s="11">
        <v>8550</v>
      </c>
      <c r="K603" s="58" t="s">
        <v>1121</v>
      </c>
      <c r="L603" s="8">
        <f>I603/J603*100000</f>
        <v>23.391812865497077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0</v>
      </c>
      <c r="G604" s="12">
        <f>VLOOKUP($A604,Chik!$1:$1048576,10,FALSE)</f>
        <v>1</v>
      </c>
      <c r="H604" s="12">
        <f>VLOOKUP($A604,zika!$1:$1048576,10,FALSE)</f>
        <v>0</v>
      </c>
      <c r="I604" s="12">
        <f>H604+F604+G604</f>
        <v>1</v>
      </c>
      <c r="J604" s="11">
        <v>10731</v>
      </c>
      <c r="K604" s="58" t="s">
        <v>1121</v>
      </c>
      <c r="L604" s="8">
        <f>I604/J604*100000</f>
        <v>9.3187960115553068</v>
      </c>
      <c r="M604" s="7" t="str">
        <f>IF(L604=0,"Silencioso",IF(AND(L604&gt;0,L604&lt;100),"Baixa",IF(AND(L604&gt;=100,L604&lt;300),"Média",IF(AND(L604&gt;=300,L604&lt;500),"Alta",IF(L604&gt;=500,"Muito Alta","Avaliar")))))</f>
        <v>Baixa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10"/>
      <c r="T604" s="10"/>
      <c r="U604" s="10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0</v>
      </c>
      <c r="G605" s="73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56208</v>
      </c>
      <c r="K605" s="58" t="s">
        <v>1122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10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10</v>
      </c>
      <c r="J606" s="11">
        <v>10816</v>
      </c>
      <c r="K606" s="58" t="s">
        <v>1121</v>
      </c>
      <c r="L606" s="8">
        <f>I606/J606*100000</f>
        <v>92.455621301775139</v>
      </c>
      <c r="M606" s="7" t="str">
        <f>IF(L606=0,"Silencioso",IF(AND(L606&gt;0,L606&lt;100),"Baixa",IF(AND(L606&gt;=100,L606&lt;300),"Média",IF(AND(L606&gt;=300,L606&lt;500),"Alta",IF(L606&gt;=500,"Muito Alta","Avaliar")))))</f>
        <v>Baixa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14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14</v>
      </c>
      <c r="J607" s="11">
        <v>27755</v>
      </c>
      <c r="K607" s="58" t="s">
        <v>1122</v>
      </c>
      <c r="L607" s="8">
        <f>I607/J607*100000</f>
        <v>50.441361916771754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88</v>
      </c>
      <c r="G608" s="12">
        <f>VLOOKUP($A608,Chik!$1:$1048576,10,FALSE)</f>
        <v>3</v>
      </c>
      <c r="H608" s="12">
        <f>VLOOKUP($A608,zika!$1:$1048576,10,FALSE)</f>
        <v>0</v>
      </c>
      <c r="I608" s="12">
        <f>H608+F608+G608</f>
        <v>91</v>
      </c>
      <c r="J608" s="11">
        <v>34456</v>
      </c>
      <c r="K608" s="58" t="s">
        <v>1122</v>
      </c>
      <c r="L608" s="8">
        <f>I608/J608*100000</f>
        <v>264.10494543765964</v>
      </c>
      <c r="M608" s="7" t="str">
        <f>IF(L608=0,"Silencioso",IF(AND(L608&gt;0,L608&lt;100),"Baixa",IF(AND(L608&gt;=100,L608&lt;300),"Média",IF(AND(L608&gt;=300,L608&lt;500),"Alta",IF(L608&gt;=500,"Muito Alta","Avaliar")))))</f>
        <v>Média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21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16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16</v>
      </c>
      <c r="J609" s="11">
        <v>11968</v>
      </c>
      <c r="K609" s="58" t="s">
        <v>1121</v>
      </c>
      <c r="L609" s="8">
        <f>I609/J609*100000</f>
        <v>133.68983957219251</v>
      </c>
      <c r="M609" s="7" t="str">
        <f>IF(L609=0,"Silencioso",IF(AND(L609&gt;0,L609&lt;100),"Baixa",IF(AND(L609&gt;=100,L609&lt;300),"Média",IF(AND(L609&gt;=300,L609&lt;500),"Alta",IF(L609&gt;=500,"Muito Alta","Avaliar")))))</f>
        <v>Média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21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2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2</v>
      </c>
      <c r="J610" s="11">
        <v>16734</v>
      </c>
      <c r="K610" s="58" t="s">
        <v>1121</v>
      </c>
      <c r="L610" s="8">
        <f>I610/J610*100000</f>
        <v>11.951715071112705</v>
      </c>
      <c r="M610" s="7" t="str">
        <f>IF(L610=0,"Silencioso",IF(AND(L610&gt;0,L610&lt;100),"Baixa",IF(AND(L610&gt;=100,L610&lt;300),"Média",IF(AND(L610&gt;=300,L610&lt;500),"Alta",IF(L610&gt;=500,"Muito Alta","Avaliar")))))</f>
        <v>Baixa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21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166111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21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8508</v>
      </c>
      <c r="K612" s="58" t="s">
        <v>1121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21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46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46</v>
      </c>
      <c r="J613" s="11">
        <v>31583</v>
      </c>
      <c r="K613" s="58" t="s">
        <v>1122</v>
      </c>
      <c r="L613" s="8">
        <f>I613/J613*100000</f>
        <v>145.64797517651903</v>
      </c>
      <c r="M613" s="7" t="str">
        <f>IF(L613=0,"Silencioso",IF(AND(L613&gt;0,L613&lt;100),"Baixa",IF(AND(L613&gt;=100,L613&lt;300),"Média",IF(AND(L613&gt;=300,L613&lt;500),"Alta",IF(L613&gt;=500,"Muito Alta","Avaliar")))))</f>
        <v>Média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21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5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5</v>
      </c>
      <c r="J614" s="11">
        <v>59605</v>
      </c>
      <c r="K614" s="58" t="s">
        <v>1122</v>
      </c>
      <c r="L614" s="8">
        <f>I614/J614*100000</f>
        <v>8.3885580068786183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21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1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1</v>
      </c>
      <c r="J615" s="11">
        <v>4237</v>
      </c>
      <c r="K615" s="58" t="s">
        <v>1121</v>
      </c>
      <c r="L615" s="8">
        <f>I615/J615*100000</f>
        <v>23.601604909133819</v>
      </c>
      <c r="M615" s="7" t="str">
        <f>IF(L615=0,"Silencioso",IF(AND(L615&gt;0,L615&lt;100),"Baixa",IF(AND(L615&gt;=100,L615&lt;300),"Média",IF(AND(L615&gt;=300,L615&lt;500),"Alta",IF(L615&gt;=500,"Muito Alta","Avaliar")))))</f>
        <v>Baixa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21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64</v>
      </c>
      <c r="G616" s="12">
        <f>VLOOKUP($A616,Chik!$1:$1048576,10,FALSE)</f>
        <v>0</v>
      </c>
      <c r="H616" s="12">
        <f>VLOOKUP($A616,zika!$1:$1048576,10,FALSE)</f>
        <v>1</v>
      </c>
      <c r="I616" s="12">
        <f>H616+F616+G616</f>
        <v>65</v>
      </c>
      <c r="J616" s="11">
        <v>12061</v>
      </c>
      <c r="K616" s="58" t="s">
        <v>1121</v>
      </c>
      <c r="L616" s="8">
        <f>I616/J616*100000</f>
        <v>538.92712047093937</v>
      </c>
      <c r="M616" s="7" t="str">
        <f>IF(L616=0,"Silencioso",IF(AND(L616&gt;0,L616&lt;100),"Baixa",IF(AND(L616&gt;=100,L616&lt;300),"Média",IF(AND(L616&gt;=300,L616&lt;500),"Alta",IF(L616&gt;=500,"Muito Alta","Avaliar")))))</f>
        <v>Muito Alta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21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142</v>
      </c>
      <c r="G617" s="12">
        <f>VLOOKUP($A617,Chik!$1:$1048576,10,FALSE)</f>
        <v>1</v>
      </c>
      <c r="H617" s="12">
        <f>VLOOKUP($A617,zika!$1:$1048576,10,FALSE)</f>
        <v>0</v>
      </c>
      <c r="I617" s="12">
        <f>H617+F617+G617</f>
        <v>143</v>
      </c>
      <c r="J617" s="11">
        <v>37950</v>
      </c>
      <c r="K617" s="58" t="s">
        <v>1122</v>
      </c>
      <c r="L617" s="8">
        <f>I617/J617*100000</f>
        <v>376.81159420289856</v>
      </c>
      <c r="M617" s="7" t="str">
        <f>IF(L617=0,"Silencioso",IF(AND(L617&gt;0,L617&lt;100),"Baixa",IF(AND(L617&gt;=100,L617&lt;300),"Média",IF(AND(L617&gt;=300,L617&lt;500),"Alta",IF(L617&gt;=500,"Muito Alta","Avaliar")))))</f>
        <v>Alta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21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8</v>
      </c>
      <c r="G618" s="12">
        <f>VLOOKUP($A618,Chik!$1:$1048576,10,FALSE)</f>
        <v>1</v>
      </c>
      <c r="H618" s="12">
        <f>VLOOKUP($A618,zika!$1:$1048576,10,FALSE)</f>
        <v>0</v>
      </c>
      <c r="I618" s="12">
        <f>H618+F618+G618</f>
        <v>9</v>
      </c>
      <c r="J618" s="11">
        <v>11208</v>
      </c>
      <c r="K618" s="58" t="s">
        <v>1121</v>
      </c>
      <c r="L618" s="8">
        <f>I618/J618*100000</f>
        <v>80.299785867237688</v>
      </c>
      <c r="M618" s="7" t="str">
        <f>IF(L618=0,"Silencioso",IF(AND(L618&gt;0,L618&lt;100),"Baixa",IF(AND(L618&gt;=100,L618&lt;300),"Média",IF(AND(L618&gt;=300,L618&lt;500),"Alta",IF(L618&gt;=500,"Muito Alta","Avaliar")))))</f>
        <v>Baixa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21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11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11</v>
      </c>
      <c r="J619" s="11">
        <v>16491</v>
      </c>
      <c r="K619" s="58" t="s">
        <v>1121</v>
      </c>
      <c r="L619" s="8">
        <f>I619/J619*100000</f>
        <v>66.703050148565893</v>
      </c>
      <c r="M619" s="7" t="str">
        <f>IF(L619=0,"Silencioso",IF(AND(L619&gt;0,L619&lt;100),"Baixa",IF(AND(L619&gt;=100,L619&lt;300),"Média",IF(AND(L619&gt;=300,L619&lt;500),"Alta",IF(L619&gt;=500,"Muito Alta","Avaliar")))))</f>
        <v>Baixa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21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10</v>
      </c>
      <c r="G620" s="12">
        <f>VLOOKUP($A620,Chik!$1:$1048576,10,FALSE)</f>
        <v>1</v>
      </c>
      <c r="H620" s="12">
        <f>VLOOKUP($A620,zika!$1:$1048576,10,FALSE)</f>
        <v>0</v>
      </c>
      <c r="I620" s="12">
        <f>H620+F620+G620</f>
        <v>11</v>
      </c>
      <c r="J620" s="11">
        <v>148862</v>
      </c>
      <c r="K620" s="58" t="s">
        <v>1124</v>
      </c>
      <c r="L620" s="8">
        <f>I620/J620*100000</f>
        <v>7.3893942040278917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21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5981</v>
      </c>
      <c r="K621" s="58" t="s">
        <v>1121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78"/>
      <c r="T621" s="78"/>
      <c r="U621" s="78"/>
    </row>
    <row r="622" spans="1:21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8979</v>
      </c>
      <c r="K622" s="58" t="s">
        <v>1121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21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7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7</v>
      </c>
      <c r="J623" s="11">
        <v>27688</v>
      </c>
      <c r="K623" s="58" t="s">
        <v>1122</v>
      </c>
      <c r="L623" s="8">
        <f>I623/J623*100000</f>
        <v>25.281710488298181</v>
      </c>
      <c r="M623" s="7" t="str">
        <f>IF(L623=0,"Silencioso",IF(AND(L623&gt;0,L623&lt;100),"Baixa",IF(AND(L623&gt;=100,L623&lt;300),"Média",IF(AND(L623&gt;=300,L623&lt;500),"Alta",IF(L623&gt;=500,"Muito Alta","Avaliar")))))</f>
        <v>Baixa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21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18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18</v>
      </c>
      <c r="J624" s="11">
        <v>8642</v>
      </c>
      <c r="K624" s="58" t="s">
        <v>1121</v>
      </c>
      <c r="L624" s="8">
        <f>I624/J624*100000</f>
        <v>208.28511918537376</v>
      </c>
      <c r="M624" s="7" t="str">
        <f>IF(L624=0,"Silencioso",IF(AND(L624&gt;0,L624&lt;100),"Baixa",IF(AND(L624&gt;=100,L624&lt;300),"Média",IF(AND(L624&gt;=300,L624&lt;500),"Alta",IF(L624&gt;=500,"Muito Alta","Avaliar")))))</f>
        <v>Média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10"/>
      <c r="T624" s="10"/>
      <c r="U624" s="10"/>
    </row>
    <row r="625" spans="1:21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21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2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2</v>
      </c>
      <c r="J626" s="11">
        <v>5398</v>
      </c>
      <c r="K626" s="58" t="s">
        <v>1121</v>
      </c>
      <c r="L626" s="8">
        <f>I626/J626*100000</f>
        <v>37.050759540570581</v>
      </c>
      <c r="M626" s="7" t="str">
        <f>IF(L626=0,"Silencioso",IF(AND(L626&gt;0,L626&lt;100),"Baixa",IF(AND(L626&gt;=100,L626&lt;300),"Média",IF(AND(L626&gt;=300,L626&lt;500),"Alta",IF(L626&gt;=500,"Muito Alta","Avaliar")))))</f>
        <v>Baixa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21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1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1</v>
      </c>
      <c r="J627" s="11">
        <v>3676</v>
      </c>
      <c r="K627" s="58" t="s">
        <v>1121</v>
      </c>
      <c r="L627" s="8">
        <f>I627/J627*100000</f>
        <v>27.20348204570185</v>
      </c>
      <c r="M627" s="7" t="str">
        <f>IF(L627=0,"Silencioso",IF(AND(L627&gt;0,L627&lt;100),"Baixa",IF(AND(L627&gt;=100,L627&lt;300),"Média",IF(AND(L627&gt;=300,L627&lt;500),"Alta",IF(L627&gt;=500,"Muito Alta","Avaliar")))))</f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21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21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6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6</v>
      </c>
      <c r="J629" s="11">
        <v>19377</v>
      </c>
      <c r="K629" s="58" t="s">
        <v>1121</v>
      </c>
      <c r="L629" s="8">
        <f>I629/J629*100000</f>
        <v>30.964545595293387</v>
      </c>
      <c r="M629" s="7" t="str">
        <f>IF(L629=0,"Silencioso",IF(AND(L629&gt;0,L629&lt;100),"Baixa",IF(AND(L629&gt;=100,L629&lt;300),"Média",IF(AND(L629&gt;=300,L629&lt;500),"Alta",IF(L629&gt;=500,"Muito Alta","Avaliar")))))</f>
        <v>Baixa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78"/>
      <c r="T629" s="78"/>
      <c r="U629" s="78"/>
    </row>
    <row r="630" spans="1:21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1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1</v>
      </c>
      <c r="J630" s="11">
        <v>10629</v>
      </c>
      <c r="K630" s="58" t="s">
        <v>1121</v>
      </c>
      <c r="L630" s="8">
        <f>I630/J630*100000</f>
        <v>9.408222786715589</v>
      </c>
      <c r="M630" s="7" t="str">
        <f>IF(L630=0,"Silencioso",IF(AND(L630&gt;0,L630&lt;100),"Baixa",IF(AND(L630&gt;=100,L630&lt;300),"Média",IF(AND(L630&gt;=300,L630&lt;500),"Alta",IF(L630&gt;=500,"Muito Alta","Avaliar")))))</f>
        <v>Baixa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21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6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6</v>
      </c>
      <c r="J631" s="11">
        <v>3542</v>
      </c>
      <c r="K631" s="58" t="s">
        <v>1121</v>
      </c>
      <c r="L631" s="8">
        <f>I631/J631*100000</f>
        <v>169.39582156973464</v>
      </c>
      <c r="M631" s="7" t="str">
        <f>IF(L631=0,"Silencioso",IF(AND(L631&gt;0,L631&lt;100),"Baixa",IF(AND(L631&gt;=100,L631&lt;300),"Média",IF(AND(L631&gt;=300,L631&lt;500),"Alta",IF(L631&gt;=500,"Muito Alta","Avaliar")))))</f>
        <v>Média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21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21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6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6</v>
      </c>
      <c r="J633" s="11">
        <v>16277</v>
      </c>
      <c r="K633" s="58" t="s">
        <v>1121</v>
      </c>
      <c r="L633" s="8">
        <f>I633/J633*100000</f>
        <v>36.861829575474594</v>
      </c>
      <c r="M633" s="7" t="str">
        <f>IF(L633=0,"Silencioso",IF(AND(L633&gt;0,L633&lt;100),"Baixa",IF(AND(L633&gt;=100,L633&lt;300),"Média",IF(AND(L633&gt;=300,L633&lt;500),"Alta",IF(L633&gt;=500,"Muito Alta","Avaliar")))))</f>
        <v>Baixa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21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27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27</v>
      </c>
      <c r="J634" s="11">
        <v>23814</v>
      </c>
      <c r="K634" s="58" t="s">
        <v>1121</v>
      </c>
      <c r="L634" s="8">
        <f>I634/J634*100000</f>
        <v>113.37868480725623</v>
      </c>
      <c r="M634" s="7" t="str">
        <f>IF(L634=0,"Silencioso",IF(AND(L634&gt;0,L634&lt;100),"Baixa",IF(AND(L634&gt;=100,L634&lt;300),"Média",IF(AND(L634&gt;=300,L634&lt;500),"Alta",IF(L634&gt;=500,"Muito Alta","Avaliar")))))</f>
        <v>Média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21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8</v>
      </c>
      <c r="G635" s="73">
        <f>VLOOKUP($A635,Chik!$1:$1048576,10,FALSE)</f>
        <v>3</v>
      </c>
      <c r="H635" s="12">
        <f>VLOOKUP($A635,zika!$1:$1048576,10,FALSE)</f>
        <v>0</v>
      </c>
      <c r="I635" s="12">
        <f>H635+F635+G635</f>
        <v>11</v>
      </c>
      <c r="J635" s="11">
        <v>10514</v>
      </c>
      <c r="K635" s="58" t="s">
        <v>1121</v>
      </c>
      <c r="L635" s="8">
        <f>I635/J635*100000</f>
        <v>104.62240821761461</v>
      </c>
      <c r="M635" s="7" t="str">
        <f>IF(L635=0,"Silencioso",IF(AND(L635&gt;0,L635&lt;100),"Baixa",IF(AND(L635&gt;=100,L635&lt;300),"Média",IF(AND(L635&gt;=300,L635&lt;500),"Alta",IF(L635&gt;=500,"Muito Alta","Avaliar")))))</f>
        <v>Média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21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1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1</v>
      </c>
      <c r="J636" s="11">
        <v>7105</v>
      </c>
      <c r="K636" s="58" t="s">
        <v>1121</v>
      </c>
      <c r="L636" s="8">
        <f>I636/J636*100000</f>
        <v>14.074595355383533</v>
      </c>
      <c r="M636" s="7" t="str">
        <f>IF(L636=0,"Silencioso",IF(AND(L636&gt;0,L636&lt;100),"Baixa",IF(AND(L636&gt;=100,L636&lt;300),"Média",IF(AND(L636&gt;=300,L636&lt;500),"Alta",IF(L636&gt;=500,"Muito Alta","Avaliar")))))</f>
        <v>Baixa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21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21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59</v>
      </c>
      <c r="G638" s="12">
        <f>VLOOKUP($A638,Chik!$1:$1048576,10,FALSE)</f>
        <v>9</v>
      </c>
      <c r="H638" s="12">
        <f>VLOOKUP($A638,zika!$1:$1048576,10,FALSE)</f>
        <v>1</v>
      </c>
      <c r="I638" s="12">
        <f>H638+F638+G638</f>
        <v>69</v>
      </c>
      <c r="J638" s="11">
        <v>17398</v>
      </c>
      <c r="K638" s="58" t="s">
        <v>1121</v>
      </c>
      <c r="L638" s="8">
        <f>I638/J638*100000</f>
        <v>396.59731003563633</v>
      </c>
      <c r="M638" s="7" t="str">
        <f>IF(L638=0,"Silencioso",IF(AND(L638&gt;0,L638&lt;100),"Baixa",IF(AND(L638&gt;=100,L638&lt;300),"Média",IF(AND(L638&gt;=300,L638&lt;500),"Alta",IF(L638&gt;=500,"Muito Alta","Avaliar")))))</f>
        <v>Alta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21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21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10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10</v>
      </c>
      <c r="J640" s="11">
        <v>8138</v>
      </c>
      <c r="K640" s="58" t="s">
        <v>1121</v>
      </c>
      <c r="L640" s="8">
        <f>I640/J640*100000</f>
        <v>122.8803145736053</v>
      </c>
      <c r="M640" s="7" t="str">
        <f>IF(L640=0,"Silencioso",IF(AND(L640&gt;0,L640&lt;100),"Baixa",IF(AND(L640&gt;=100,L640&lt;300),"Média",IF(AND(L640&gt;=300,L640&lt;500),"Alta",IF(L640&gt;=500,"Muito Alta","Avaliar")))))</f>
        <v>Média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21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1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1</v>
      </c>
      <c r="J641" s="11">
        <v>9487</v>
      </c>
      <c r="K641" s="58" t="s">
        <v>1121</v>
      </c>
      <c r="L641" s="8">
        <f>I641/J641*100000</f>
        <v>10.540739959945189</v>
      </c>
      <c r="M641" s="7" t="str">
        <f>IF(L641=0,"Silencioso",IF(AND(L641&gt;0,L641&lt;100),"Baixa",IF(AND(L641&gt;=100,L641&lt;300),"Média",IF(AND(L641&gt;=300,L641&lt;500),"Alta",IF(L641&gt;=500,"Muito Alta","Avaliar")))))</f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21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57</v>
      </c>
      <c r="G642" s="12">
        <f>VLOOKUP($A642,Chik!$1:$1048576,10,FALSE)</f>
        <v>10</v>
      </c>
      <c r="H642" s="12">
        <f>VLOOKUP($A642,zika!$1:$1048576,10,FALSE)</f>
        <v>0</v>
      </c>
      <c r="I642" s="12">
        <f>H642+F642+G642</f>
        <v>67</v>
      </c>
      <c r="J642" s="11">
        <v>331045</v>
      </c>
      <c r="K642" s="58" t="s">
        <v>1124</v>
      </c>
      <c r="L642" s="8">
        <f>I642/J642*100000</f>
        <v>20.238940325333413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21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17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17</v>
      </c>
      <c r="J643" s="11">
        <v>4019</v>
      </c>
      <c r="K643" s="58" t="s">
        <v>1121</v>
      </c>
      <c r="L643" s="8">
        <f>I643/J643*100000</f>
        <v>422.99079372978355</v>
      </c>
      <c r="M643" s="7" t="str">
        <f>IF(L643=0,"Silencioso",IF(AND(L643&gt;0,L643&lt;100),"Baixa",IF(AND(L643&gt;=100,L643&lt;300),"Média",IF(AND(L643&gt;=300,L643&lt;500),"Alta",IF(L643&gt;=500,"Muito Alta","Avaliar")))))</f>
        <v>Alta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21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3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3</v>
      </c>
      <c r="J644" s="11">
        <v>10203</v>
      </c>
      <c r="K644" s="58" t="s">
        <v>1121</v>
      </c>
      <c r="L644" s="8">
        <f>I644/J644*100000</f>
        <v>29.403116730373416</v>
      </c>
      <c r="M644" s="7" t="str">
        <f>IF(L644=0,"Silencioso",IF(AND(L644&gt;0,L644&lt;100),"Baixa",IF(AND(L644&gt;=100,L644&lt;300),"Média",IF(AND(L644&gt;=300,L644&lt;500),"Alta",IF(L644&gt;=500,"Muito Alta","Avaliar")))))</f>
        <v>Baixa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21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5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5</v>
      </c>
      <c r="J645" s="11">
        <v>13659</v>
      </c>
      <c r="K645" s="58" t="s">
        <v>1121</v>
      </c>
      <c r="L645" s="8">
        <f>I645/J645*100000</f>
        <v>36.605900871220442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21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4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4</v>
      </c>
      <c r="J646" s="11">
        <v>5167</v>
      </c>
      <c r="K646" s="58" t="s">
        <v>1121</v>
      </c>
      <c r="L646" s="8">
        <f>I646/J646*100000</f>
        <v>77.414360363847493</v>
      </c>
      <c r="M646" s="7" t="str">
        <f>IF(L646=0,"Silencioso",IF(AND(L646&gt;0,L646&lt;100),"Baixa",IF(AND(L646&gt;=100,L646&lt;300),"Média",IF(AND(L646&gt;=300,L646&lt;500),"Alta",IF(L646&gt;=500,"Muito Alta","Avaliar")))))</f>
        <v>Baixa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78"/>
      <c r="T646" s="78"/>
      <c r="U646" s="78"/>
    </row>
    <row r="647" spans="1:21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21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21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5783</v>
      </c>
      <c r="K649" s="58" t="s">
        <v>1121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21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6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6</v>
      </c>
      <c r="J650" s="11">
        <v>8941</v>
      </c>
      <c r="K650" s="58" t="s">
        <v>1121</v>
      </c>
      <c r="L650" s="8">
        <f>I650/J650*100000</f>
        <v>67.106587630019021</v>
      </c>
      <c r="M650" s="7" t="str">
        <f>IF(L650=0,"Silencioso",IF(AND(L650&gt;0,L650&lt;100),"Baixa",IF(AND(L650&gt;=100,L650&lt;300),"Média",IF(AND(L650&gt;=300,L650&lt;500),"Alta",IF(L650&gt;=500,"Muito Alta","Avaliar")))))</f>
        <v>Baixa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21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14</v>
      </c>
      <c r="G651" s="12">
        <f>VLOOKUP($A651,Chik!$1:$1048576,10,FALSE)</f>
        <v>1</v>
      </c>
      <c r="H651" s="12">
        <f>VLOOKUP($A651,zika!$1:$1048576,10,FALSE)</f>
        <v>0</v>
      </c>
      <c r="I651" s="12">
        <f>H651+F651+G651</f>
        <v>15</v>
      </c>
      <c r="J651" s="11">
        <v>12291</v>
      </c>
      <c r="K651" s="58" t="s">
        <v>1121</v>
      </c>
      <c r="L651" s="8">
        <f>I651/J651*100000</f>
        <v>122.040517451794</v>
      </c>
      <c r="M651" s="7" t="str">
        <f>IF(L651=0,"Silencioso",IF(AND(L651&gt;0,L651&lt;100),"Baixa",IF(AND(L651&gt;=100,L651&lt;300),"Média",IF(AND(L651&gt;=300,L651&lt;500),"Alta",IF(L651&gt;=500,"Muito Alta","Avaliar")))))</f>
        <v>Média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21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2</v>
      </c>
      <c r="G652" s="12">
        <f>VLOOKUP($A652,Chik!$1:$1048576,10,FALSE)</f>
        <v>0</v>
      </c>
      <c r="H652" s="12">
        <f>VLOOKUP($A652,zika!$1:$1048576,10,FALSE)</f>
        <v>1</v>
      </c>
      <c r="I652" s="12">
        <f>H652+F652+G652</f>
        <v>3</v>
      </c>
      <c r="J652" s="11">
        <v>30779</v>
      </c>
      <c r="K652" s="58" t="s">
        <v>1122</v>
      </c>
      <c r="L652" s="8">
        <f>I652/J652*100000</f>
        <v>9.7469053575489788</v>
      </c>
      <c r="M652" s="7" t="str">
        <f>IF(L652=0,"Silencioso",IF(AND(L652&gt;0,L652&lt;100),"Baixa",IF(AND(L652&gt;=100,L652&lt;300),"Média",IF(AND(L652&gt;=300,L652&lt;500),"Alta",IF(L652&gt;=500,"Muito Alta","Avaliar")))))</f>
        <v>Baixa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21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21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27</v>
      </c>
      <c r="G654" s="12">
        <f>VLOOKUP($A654,Chik!$1:$1048576,10,FALSE)</f>
        <v>1</v>
      </c>
      <c r="H654" s="12">
        <f>VLOOKUP($A654,zika!$1:$1048576,10,FALSE)</f>
        <v>0</v>
      </c>
      <c r="I654" s="12">
        <f>H654+F654+G654</f>
        <v>28</v>
      </c>
      <c r="J654" s="11">
        <v>17858</v>
      </c>
      <c r="K654" s="58" t="s">
        <v>1121</v>
      </c>
      <c r="L654" s="8">
        <f>I654/J654*100000</f>
        <v>156.79247396124987</v>
      </c>
      <c r="M654" s="7" t="str">
        <f>IF(L654=0,"Silencioso",IF(AND(L654&gt;0,L654&lt;100),"Baixa",IF(AND(L654&gt;=100,L654&lt;300),"Média",IF(AND(L654&gt;=300,L654&lt;500),"Alta",IF(L654&gt;=500,"Muito Alta","Avaliar")))))</f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21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2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2</v>
      </c>
      <c r="J655" s="11">
        <v>5467</v>
      </c>
      <c r="K655" s="58" t="s">
        <v>1121</v>
      </c>
      <c r="L655" s="8">
        <f>I655/J655*100000</f>
        <v>36.583135174684472</v>
      </c>
      <c r="M655" s="7" t="str">
        <f>IF(L655=0,"Silencioso",IF(AND(L655&gt;0,L655&lt;100),"Baixa",IF(AND(L655&gt;=100,L655&lt;300),"Média",IF(AND(L655&gt;=300,L655&lt;500),"Alta",IF(L655&gt;=500,"Muito Alta","Avaliar")))))</f>
        <v>Baixa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21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12957</v>
      </c>
      <c r="K656" s="58" t="s">
        <v>1121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4648</v>
      </c>
      <c r="K657" s="58" t="s">
        <v>1121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2289</v>
      </c>
      <c r="K658" s="58" t="s">
        <v>1121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2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2</v>
      </c>
      <c r="J659" s="11">
        <v>7991</v>
      </c>
      <c r="K659" s="58" t="s">
        <v>1121</v>
      </c>
      <c r="L659" s="8">
        <f>I659/J659*100000</f>
        <v>25.028156676260792</v>
      </c>
      <c r="M659" s="7" t="str">
        <f>IF(L659=0,"Silencioso",IF(AND(L659&gt;0,L659&lt;100),"Baixa",IF(AND(L659&gt;=100,L659&lt;300),"Média",IF(AND(L659&gt;=300,L659&lt;500),"Alta",IF(L659&gt;=500,"Muito Alta","Avaliar")))))</f>
        <v>Baixa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6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6</v>
      </c>
      <c r="J662" s="11">
        <v>6198</v>
      </c>
      <c r="K662" s="58" t="s">
        <v>1121</v>
      </c>
      <c r="L662" s="8">
        <f>I662/J662*100000</f>
        <v>96.805421103581807</v>
      </c>
      <c r="M662" s="7" t="str">
        <f>IF(L662=0,"Silencioso",IF(AND(L662&gt;0,L662&lt;100),"Baixa",IF(AND(L662&gt;=100,L662&lt;300),"Média",IF(AND(L662&gt;=300,L662&lt;500),"Alta",IF(L662&gt;=500,"Muito Alta","Avaliar")))))</f>
        <v>Baixa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3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3</v>
      </c>
      <c r="J663" s="11">
        <v>10226</v>
      </c>
      <c r="K663" s="58" t="s">
        <v>1121</v>
      </c>
      <c r="L663" s="8">
        <f>I663/J663*100000</f>
        <v>29.336984158028553</v>
      </c>
      <c r="M663" s="7" t="str">
        <f>IF(L663=0,"Silencioso",IF(AND(L663&gt;0,L663&lt;100),"Baixa",IF(AND(L663&gt;=100,L663&lt;300),"Média",IF(AND(L663&gt;=300,L663&lt;500),"Alta",IF(L663&gt;=500,"Muito Alta","Avaliar")))))</f>
        <v>Baixa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87</v>
      </c>
      <c r="G664" s="12">
        <f>VLOOKUP($A664,Chik!$1:$1048576,10,FALSE)</f>
        <v>1</v>
      </c>
      <c r="H664" s="12">
        <f>VLOOKUP($A664,zika!$1:$1048576,10,FALSE)</f>
        <v>0</v>
      </c>
      <c r="I664" s="12">
        <f>H664+F664+G664</f>
        <v>88</v>
      </c>
      <c r="J664" s="11">
        <v>135421</v>
      </c>
      <c r="K664" s="58" t="s">
        <v>1124</v>
      </c>
      <c r="L664" s="8">
        <f>I664/J664*100000</f>
        <v>64.982535943465194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2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2</v>
      </c>
      <c r="J665" s="11">
        <v>15525</v>
      </c>
      <c r="K665" s="58" t="s">
        <v>1121</v>
      </c>
      <c r="L665" s="8">
        <f>I665/J665*100000</f>
        <v>12.882447665056359</v>
      </c>
      <c r="M665" s="7" t="str">
        <f>IF(L665=0,"Silencioso",IF(AND(L665&gt;0,L665&lt;100),"Baixa",IF(AND(L665&gt;=100,L665&lt;300),"Média",IF(AND(L665&gt;=300,L665&lt;500),"Alta",IF(L665&gt;=500,"Muito Alta","Avaliar")))))</f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29</v>
      </c>
      <c r="G666" s="12">
        <f>VLOOKUP($A666,Chik!$1:$1048576,10,FALSE)</f>
        <v>1</v>
      </c>
      <c r="H666" s="12">
        <f>VLOOKUP($A666,zika!$1:$1048576,10,FALSE)</f>
        <v>0</v>
      </c>
      <c r="I666" s="12">
        <f>H666+F666+G666</f>
        <v>30</v>
      </c>
      <c r="J666" s="11">
        <v>25989</v>
      </c>
      <c r="K666" s="58" t="s">
        <v>1122</v>
      </c>
      <c r="L666" s="8">
        <f>I666/J666*100000</f>
        <v>115.43345261456771</v>
      </c>
      <c r="M666" s="7" t="str">
        <f>IF(L666=0,"Silencioso",IF(AND(L666&gt;0,L666&lt;100),"Baixa",IF(AND(L666&gt;=100,L666&lt;300),"Média",IF(AND(L666&gt;=300,L666&lt;500),"Alta",IF(L666&gt;=500,"Muito Alta","Avaliar")))))</f>
        <v>Média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142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142</v>
      </c>
      <c r="J667" s="11">
        <v>41349</v>
      </c>
      <c r="K667" s="58" t="s">
        <v>1122</v>
      </c>
      <c r="L667" s="8">
        <f>I667/J667*100000</f>
        <v>343.41822051319258</v>
      </c>
      <c r="M667" s="7" t="str">
        <f>IF(L667=0,"Silencioso",IF(AND(L667&gt;0,L667&lt;100),"Baixa",IF(AND(L667&gt;=100,L667&lt;300),"Média",IF(AND(L667&gt;=300,L667&lt;500),"Alta",IF(L667&gt;=500,"Muito Alta","Avaliar")))))</f>
        <v>Alta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7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7</v>
      </c>
      <c r="J668" s="11">
        <v>7007</v>
      </c>
      <c r="K668" s="58" t="s">
        <v>1121</v>
      </c>
      <c r="L668" s="8">
        <f>I668/J668*100000</f>
        <v>99.900099900099903</v>
      </c>
      <c r="M668" s="7" t="str">
        <f>IF(L668=0,"Silencioso",IF(AND(L668&gt;0,L668&lt;100),"Baixa",IF(AND(L668&gt;=100,L668&lt;300),"Média",IF(AND(L668&gt;=300,L668&lt;500),"Alta",IF(L668&gt;=500,"Muito Alta","Avaliar")))))</f>
        <v>Baixa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2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2</v>
      </c>
      <c r="J669" s="11">
        <v>30807</v>
      </c>
      <c r="K669" s="58" t="s">
        <v>1122</v>
      </c>
      <c r="L669" s="8">
        <f>I669/J669*100000</f>
        <v>6.4920310319083327</v>
      </c>
      <c r="M669" s="7" t="str">
        <f>IF(L669=0,"Silencioso",IF(AND(L669&gt;0,L669&lt;100),"Baixa",IF(AND(L669&gt;=100,L669&lt;300),"Média",IF(AND(L669&gt;=300,L669&lt;500),"Alta",IF(L669&gt;=500,"Muito Alta","Avaliar")))))</f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16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16</v>
      </c>
      <c r="J670" s="11">
        <v>8113</v>
      </c>
      <c r="K670" s="58" t="s">
        <v>1121</v>
      </c>
      <c r="L670" s="8">
        <f>I670/J670*100000</f>
        <v>197.21434734376928</v>
      </c>
      <c r="M670" s="7" t="str">
        <f>IF(L670=0,"Silencioso",IF(AND(L670&gt;0,L670&lt;100),"Baixa",IF(AND(L670&gt;=100,L670&lt;300),"Média",IF(AND(L670&gt;=300,L670&lt;500),"Alta",IF(L670&gt;=500,"Muito Alta","Avaliar")))))</f>
        <v>Média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17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17</v>
      </c>
      <c r="J673" s="11">
        <v>8541</v>
      </c>
      <c r="K673" s="58" t="s">
        <v>1121</v>
      </c>
      <c r="L673" s="8">
        <f>I673/J673*100000</f>
        <v>199.03992506732234</v>
      </c>
      <c r="M673" s="7" t="str">
        <f>IF(L673=0,"Silencioso",IF(AND(L673&gt;0,L673&lt;100),"Baixa",IF(AND(L673&gt;=100,L673&lt;300),"Média",IF(AND(L673&gt;=300,L673&lt;500),"Alta",IF(L673&gt;=500,"Muito Alta","Avaliar")))))</f>
        <v>Média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4177</v>
      </c>
      <c r="K674" s="58" t="s">
        <v>1121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4793</v>
      </c>
      <c r="K675" s="58" t="s">
        <v>1121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3866</v>
      </c>
      <c r="K677" s="58" t="s">
        <v>1121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5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5</v>
      </c>
      <c r="J678" s="11">
        <v>6345</v>
      </c>
      <c r="K678" s="58" t="s">
        <v>1121</v>
      </c>
      <c r="L678" s="8">
        <f>I678/J678*100000</f>
        <v>78.802206461780941</v>
      </c>
      <c r="M678" s="7" t="str">
        <f>IF(L678=0,"Silencioso",IF(AND(L678&gt;0,L678&lt;100),"Baixa",IF(AND(L678&gt;=100,L678&lt;300),"Média",IF(AND(L678&gt;=300,L678&lt;500),"Alta",IF(L678&gt;=500,"Muito Alta","Avaliar")))))</f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2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2</v>
      </c>
      <c r="J679" s="11">
        <v>13743</v>
      </c>
      <c r="K679" s="58" t="s">
        <v>1121</v>
      </c>
      <c r="L679" s="8">
        <f>I679/J679*100000</f>
        <v>14.552863275849523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332</v>
      </c>
      <c r="G680" s="12">
        <f>VLOOKUP($A680,Chik!$1:$1048576,10,FALSE)</f>
        <v>0</v>
      </c>
      <c r="H680" s="12">
        <f>VLOOKUP($A680,zika!$1:$1048576,10,FALSE)</f>
        <v>1</v>
      </c>
      <c r="I680" s="12">
        <f>H680+F680+G680</f>
        <v>333</v>
      </c>
      <c r="J680" s="11">
        <v>218147</v>
      </c>
      <c r="K680" s="58" t="s">
        <v>1124</v>
      </c>
      <c r="L680" s="8">
        <f>I680/J680*100000</f>
        <v>152.64936029374687</v>
      </c>
      <c r="M680" s="7" t="str">
        <f>IF(L680=0,"Silencioso",IF(AND(L680&gt;0,L680&lt;100),"Baixa",IF(AND(L680&gt;=100,L680&lt;300),"Média",IF(AND(L680&gt;=300,L680&lt;500),"Alta",IF(L680&gt;=500,"Muito Alta","Avaliar")))))</f>
        <v>Média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11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11</v>
      </c>
      <c r="J681" s="11">
        <v>16111</v>
      </c>
      <c r="K681" s="58" t="s">
        <v>1121</v>
      </c>
      <c r="L681" s="8">
        <f>I681/J681*100000</f>
        <v>68.276332940227164</v>
      </c>
      <c r="M681" s="7" t="str">
        <f>IF(L681=0,"Silencioso",IF(AND(L681&gt;0,L681&lt;100),"Baixa",IF(AND(L681&gt;=100,L681&lt;300),"Média",IF(AND(L681&gt;=300,L681&lt;500),"Alta",IF(L681&gt;=500,"Muito Alta","Avaliar")))))</f>
        <v>Baixa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5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5</v>
      </c>
      <c r="J682" s="11">
        <v>10836</v>
      </c>
      <c r="K682" s="58" t="s">
        <v>1121</v>
      </c>
      <c r="L682" s="8">
        <f>I682/J682*100000</f>
        <v>46.142488002953115</v>
      </c>
      <c r="M682" s="7" t="str">
        <f>IF(L682=0,"Silencioso",IF(AND(L682&gt;0,L682&lt;100),"Baixa",IF(AND(L682&gt;=100,L682&lt;300),"Média",IF(AND(L682&gt;=300,L682&lt;500),"Alta",IF(L682&gt;=500,"Muito Alta","Avaliar")))))</f>
        <v>Baixa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5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5</v>
      </c>
      <c r="J687" s="11">
        <v>7155</v>
      </c>
      <c r="K687" s="58" t="s">
        <v>1121</v>
      </c>
      <c r="L687" s="8">
        <f>I687/J687*100000</f>
        <v>69.88120195667365</v>
      </c>
      <c r="M687" s="7" t="str">
        <f>IF(L687=0,"Silencioso",IF(AND(L687&gt;0,L687&lt;100),"Baixa",IF(AND(L687&gt;=100,L687&lt;300),"Média",IF(AND(L687&gt;=300,L687&lt;500),"Alta",IF(L687&gt;=500,"Muito Alta","Avaliar")))))</f>
        <v>Baixa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21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1</v>
      </c>
      <c r="J689" s="11">
        <v>5522</v>
      </c>
      <c r="K689" s="58" t="s">
        <v>1121</v>
      </c>
      <c r="L689" s="8">
        <f>I689/J689*100000</f>
        <v>18.109380659181458</v>
      </c>
      <c r="M689" s="7" t="str">
        <f>IF(L689=0,"Silencioso",IF(AND(L689&gt;0,L689&lt;100),"Baixa",IF(AND(L689&gt;=100,L689&lt;300),"Média",IF(AND(L689&gt;=300,L689&lt;500),"Alta",IF(L689&gt;=500,"Muito Alta","Avaliar")))))</f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21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42751</v>
      </c>
      <c r="K690" s="58" t="s">
        <v>1122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21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21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22</v>
      </c>
      <c r="G692" s="12">
        <f>VLOOKUP($A692,Chik!$1:$1048576,10,FALSE)</f>
        <v>0</v>
      </c>
      <c r="H692" s="12">
        <f>VLOOKUP($A692,zika!$1:$1048576,10,FALSE)</f>
        <v>3</v>
      </c>
      <c r="I692" s="12">
        <f>H692+F692+G692</f>
        <v>25</v>
      </c>
      <c r="J692" s="11">
        <v>19608</v>
      </c>
      <c r="K692" s="58" t="s">
        <v>1121</v>
      </c>
      <c r="L692" s="8">
        <f>I692/J692*100000</f>
        <v>127.49898000815993</v>
      </c>
      <c r="M692" s="7" t="str">
        <f>IF(L692=0,"Silencioso",IF(AND(L692&gt;0,L692&lt;100),"Baixa",IF(AND(L692&gt;=100,L692&lt;300),"Média",IF(AND(L692&gt;=300,L692&lt;500),"Alta",IF(L692&gt;=500,"Muito Alta","Avaliar")))))</f>
        <v>Média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21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2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2</v>
      </c>
      <c r="J693" s="11">
        <v>7128</v>
      </c>
      <c r="K693" s="58" t="s">
        <v>1121</v>
      </c>
      <c r="L693" s="8">
        <f>I693/J693*100000</f>
        <v>28.058361391694728</v>
      </c>
      <c r="M693" s="7" t="str">
        <f>IF(L693=0,"Silencioso",IF(AND(L693&gt;0,L693&lt;100),"Baixa",IF(AND(L693&gt;=100,L693&lt;300),"Média",IF(AND(L693&gt;=300,L693&lt;500),"Alta",IF(L693&gt;=500,"Muito Alta","Avaliar")))))</f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21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21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13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13</v>
      </c>
      <c r="J695" s="11">
        <v>7696</v>
      </c>
      <c r="K695" s="58" t="s">
        <v>1121</v>
      </c>
      <c r="L695" s="8">
        <f>I695/J695*100000</f>
        <v>168.91891891891893</v>
      </c>
      <c r="M695" s="7" t="str">
        <f>IF(L695=0,"Silencioso",IF(AND(L695&gt;0,L695&lt;100),"Baixa",IF(AND(L695&gt;=100,L695&lt;300),"Média",IF(AND(L695&gt;=300,L695&lt;500),"Alta",IF(L695&gt;=500,"Muito Alta","Avaliar")))))</f>
        <v>Média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21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3971</v>
      </c>
      <c r="K696" s="58" t="s">
        <v>1121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21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21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13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13</v>
      </c>
      <c r="J698" s="11">
        <v>4807</v>
      </c>
      <c r="K698" s="58" t="s">
        <v>1121</v>
      </c>
      <c r="L698" s="8">
        <f>I698/J698*100000</f>
        <v>270.43894320782192</v>
      </c>
      <c r="M698" s="7" t="str">
        <f>IF(L698=0,"Silencioso",IF(AND(L698&gt;0,L698&lt;100),"Baixa",IF(AND(L698&gt;=100,L698&lt;300),"Média",IF(AND(L698&gt;=300,L698&lt;500),"Alta",IF(L698&gt;=500,"Muito Alta","Avaliar")))))</f>
        <v>Média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21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4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4</v>
      </c>
      <c r="J699" s="11">
        <v>8681</v>
      </c>
      <c r="K699" s="58" t="s">
        <v>1121</v>
      </c>
      <c r="L699" s="8">
        <f>I699/J699*100000</f>
        <v>46.077640824789768</v>
      </c>
      <c r="M699" s="7" t="str">
        <f>IF(L699=0,"Silencioso",IF(AND(L699&gt;0,L699&lt;100),"Baixa",IF(AND(L699&gt;=100,L699&lt;300),"Média",IF(AND(L699&gt;=300,L699&lt;500),"Alta",IF(L699&gt;=500,"Muito Alta","Avaliar")))))</f>
        <v>Baixa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21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25</v>
      </c>
      <c r="G700" s="12">
        <f>VLOOKUP($A700,Chik!$1:$1048576,10,FALSE)</f>
        <v>3</v>
      </c>
      <c r="H700" s="12">
        <f>VLOOKUP($A700,zika!$1:$1048576,10,FALSE)</f>
        <v>0</v>
      </c>
      <c r="I700" s="12">
        <f>H700+F700+G700</f>
        <v>28</v>
      </c>
      <c r="J700" s="11">
        <v>33934</v>
      </c>
      <c r="K700" s="58" t="s">
        <v>1122</v>
      </c>
      <c r="L700" s="8">
        <f>I700/J700*100000</f>
        <v>82.513113691283081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21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5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5</v>
      </c>
      <c r="J701" s="11">
        <v>4274</v>
      </c>
      <c r="K701" s="58" t="s">
        <v>1121</v>
      </c>
      <c r="L701" s="8">
        <f>I701/J701*100000</f>
        <v>116.98642957416941</v>
      </c>
      <c r="M701" s="7" t="str">
        <f>IF(L701=0,"Silencioso",IF(AND(L701&gt;0,L701&lt;100),"Baixa",IF(AND(L701&gt;=100,L701&lt;300),"Média",IF(AND(L701&gt;=300,L701&lt;500),"Alta",IF(L701&gt;=500,"Muito Alta","Avaliar")))))</f>
        <v>Média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21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78"/>
      <c r="T702" s="78"/>
      <c r="U702" s="78"/>
    </row>
    <row r="703" spans="1:21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1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1</v>
      </c>
      <c r="J703" s="11">
        <v>18434</v>
      </c>
      <c r="K703" s="58" t="s">
        <v>1121</v>
      </c>
      <c r="L703" s="8">
        <f>I703/J703*100000</f>
        <v>5.424758598242378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21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21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3937</v>
      </c>
      <c r="K705" s="58" t="s">
        <v>1121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10"/>
      <c r="T705" s="10"/>
      <c r="U705" s="10"/>
    </row>
    <row r="706" spans="1:21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21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1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1</v>
      </c>
      <c r="J707" s="11">
        <v>11677</v>
      </c>
      <c r="K707" s="58" t="s">
        <v>1121</v>
      </c>
      <c r="L707" s="8">
        <f>I707/J707*100000</f>
        <v>8.5638434529416791</v>
      </c>
      <c r="M707" s="7" t="str">
        <f>IF(L707=0,"Silencioso",IF(AND(L707&gt;0,L707&lt;100),"Baixa",IF(AND(L707&gt;=100,L707&lt;300),"Média",IF(AND(L707&gt;=300,L707&lt;500),"Alta",IF(L707&gt;=500,"Muito Alta","Avaliar")))))</f>
        <v>Baixa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21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125</v>
      </c>
      <c r="G708" s="12">
        <f>VLOOKUP($A708,Chik!$1:$1048576,10,FALSE)</f>
        <v>0</v>
      </c>
      <c r="H708" s="12">
        <f>VLOOKUP($A708,zika!$1:$1048576,10,FALSE)</f>
        <v>3</v>
      </c>
      <c r="I708" s="12">
        <f>H708+F708+G708</f>
        <v>128</v>
      </c>
      <c r="J708" s="11">
        <v>28054</v>
      </c>
      <c r="K708" s="58" t="s">
        <v>1122</v>
      </c>
      <c r="L708" s="8">
        <f>I708/J708*100000</f>
        <v>456.2629215085193</v>
      </c>
      <c r="M708" s="7" t="str">
        <f>IF(L708=0,"Silencioso",IF(AND(L708&gt;0,L708&lt;100),"Baixa",IF(AND(L708&gt;=100,L708&lt;300),"Média",IF(AND(L708&gt;=300,L708&lt;500),"Alta",IF(L708&gt;=500,"Muito Alta","Avaliar")))))</f>
        <v>Alta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21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21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21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21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1122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21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21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3721</v>
      </c>
      <c r="K714" s="58" t="s">
        <v>1121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21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1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1</v>
      </c>
      <c r="J715" s="11">
        <v>5630</v>
      </c>
      <c r="K715" s="58" t="s">
        <v>1121</v>
      </c>
      <c r="L715" s="8">
        <f>I715/J715*100000</f>
        <v>17.761989342806395</v>
      </c>
      <c r="M715" s="7" t="str">
        <f>IF(L715=0,"Silencioso",IF(AND(L715&gt;0,L715&lt;100),"Baixa",IF(AND(L715&gt;=100,L715&lt;300),"Média",IF(AND(L715&gt;=300,L715&lt;500),"Alta",IF(L715&gt;=500,"Muito Alta","Avaliar")))))</f>
        <v>Baixa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21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17393</v>
      </c>
      <c r="K716" s="58" t="s">
        <v>1121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21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1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1</v>
      </c>
      <c r="J717" s="11">
        <v>3377</v>
      </c>
      <c r="K717" s="58" t="s">
        <v>1121</v>
      </c>
      <c r="L717" s="8">
        <f>I717/J717*100000</f>
        <v>29.612081729345572</v>
      </c>
      <c r="M717" s="7" t="str">
        <f>IF(L717=0,"Silencioso",IF(AND(L717&gt;0,L717&lt;100),"Baixa",IF(AND(L717&gt;=100,L717&lt;300),"Média",IF(AND(L717&gt;=300,L717&lt;500),"Alta",IF(L717&gt;=500,"Muito Alta","Avaliar")))))</f>
        <v>Baixa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21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2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2</v>
      </c>
      <c r="J718" s="11">
        <v>56163</v>
      </c>
      <c r="K718" s="58" t="s">
        <v>1122</v>
      </c>
      <c r="L718" s="8">
        <f>I718/J718*100000</f>
        <v>3.5610633335113864</v>
      </c>
      <c r="M718" s="7" t="str">
        <f>IF(L718=0,"Silencioso",IF(AND(L718&gt;0,L718&lt;100),"Baixa",IF(AND(L718&gt;=100,L718&lt;300),"Média",IF(AND(L718&gt;=300,L718&lt;500),"Alta",IF(L718&gt;=500,"Muito Alta","Avaliar")))))</f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21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21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6200</v>
      </c>
      <c r="K720" s="58" t="s">
        <v>1121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21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21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2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2</v>
      </c>
      <c r="J722" s="11">
        <v>12164</v>
      </c>
      <c r="K722" s="58" t="s">
        <v>1121</v>
      </c>
      <c r="L722" s="8">
        <f>I722/J722*100000</f>
        <v>16.44195988161789</v>
      </c>
      <c r="M722" s="7" t="str">
        <f>IF(L722=0,"Silencioso",IF(AND(L722&gt;0,L722&lt;100),"Baixa",IF(AND(L722&gt;=100,L722&lt;300),"Média",IF(AND(L722&gt;=300,L722&lt;500),"Alta",IF(L722&gt;=500,"Muito Alta","Avaliar")))))</f>
        <v>Baixa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21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37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37</v>
      </c>
      <c r="J723" s="11">
        <v>4015</v>
      </c>
      <c r="K723" s="58" t="s">
        <v>1121</v>
      </c>
      <c r="L723" s="8">
        <f>I723/J723*100000</f>
        <v>921.54420921544204</v>
      </c>
      <c r="M723" s="7" t="str">
        <f>IF(L723=0,"Silencioso",IF(AND(L723&gt;0,L723&lt;100),"Baixa",IF(AND(L723&gt;=100,L723&lt;300),"Média",IF(AND(L723&gt;=300,L723&lt;500),"Alta",IF(L723&gt;=500,"Muito Alta","Avaliar")))))</f>
        <v>Muito Alta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10"/>
      <c r="T723" s="10"/>
      <c r="U723" s="10"/>
    </row>
    <row r="724" spans="1:21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3963</v>
      </c>
      <c r="K724" s="58" t="s">
        <v>1121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78"/>
      <c r="T724" s="78"/>
      <c r="U724" s="78"/>
    </row>
    <row r="725" spans="1:21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3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3</v>
      </c>
      <c r="J725" s="11">
        <v>6923</v>
      </c>
      <c r="K725" s="58" t="s">
        <v>1121</v>
      </c>
      <c r="L725" s="8">
        <f>I725/J725*100000</f>
        <v>43.333814820164669</v>
      </c>
      <c r="M725" s="7" t="str">
        <f>IF(L725=0,"Silencioso",IF(AND(L725&gt;0,L725&lt;100),"Baixa",IF(AND(L725&gt;=100,L725&lt;300),"Média",IF(AND(L725&gt;=300,L725&lt;500),"Alta",IF(L725&gt;=500,"Muito Alta","Avaliar")))))</f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21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2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2</v>
      </c>
      <c r="J726" s="11">
        <v>12218</v>
      </c>
      <c r="K726" s="58" t="s">
        <v>1121</v>
      </c>
      <c r="L726" s="8">
        <f>I726/J726*100000</f>
        <v>16.369291209690619</v>
      </c>
      <c r="M726" s="7" t="str">
        <f>IF(L726=0,"Silencioso",IF(AND(L726&gt;0,L726&lt;100),"Baixa",IF(AND(L726&gt;=100,L726&lt;300),"Média",IF(AND(L726&gt;=300,L726&lt;500),"Alta",IF(L726&gt;=500,"Muito Alta","Avaliar")))))</f>
        <v>Baixa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21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6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6</v>
      </c>
      <c r="J727" s="11">
        <v>10818</v>
      </c>
      <c r="K727" s="58" t="s">
        <v>1121</v>
      </c>
      <c r="L727" s="8">
        <f>I727/J727*100000</f>
        <v>55.463117027176935</v>
      </c>
      <c r="M727" s="7" t="str">
        <f>IF(L727=0,"Silencioso",IF(AND(L727&gt;0,L727&lt;100),"Baixa",IF(AND(L727&gt;=100,L727&lt;300),"Média",IF(AND(L727&gt;=300,L727&lt;500),"Alta",IF(L727&gt;=500,"Muito Alta","Avaliar")))))</f>
        <v>Baixa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21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3161</v>
      </c>
      <c r="K728" s="58" t="s">
        <v>1121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21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20</v>
      </c>
      <c r="G729" s="12">
        <f>VLOOKUP($A729,Chik!$1:$1048576,10,FALSE)</f>
        <v>2</v>
      </c>
      <c r="H729" s="12">
        <f>VLOOKUP($A729,zika!$1:$1048576,10,FALSE)</f>
        <v>0</v>
      </c>
      <c r="I729" s="12">
        <f>H729+F729+G729</f>
        <v>22</v>
      </c>
      <c r="J729" s="11">
        <v>25332</v>
      </c>
      <c r="K729" s="58" t="s">
        <v>1122</v>
      </c>
      <c r="L729" s="8">
        <f>I729/J729*100000</f>
        <v>86.846676140849524</v>
      </c>
      <c r="M729" s="7" t="str">
        <f>IF(L729=0,"Silencioso",IF(AND(L729&gt;0,L729&lt;100),"Baixa",IF(AND(L729&gt;=100,L729&lt;300),"Média",IF(AND(L729&gt;=300,L729&lt;500),"Alta",IF(L729&gt;=500,"Muito Alta","Avaliar")))))</f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21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8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8</v>
      </c>
      <c r="J730" s="11">
        <v>35145</v>
      </c>
      <c r="K730" s="58" t="s">
        <v>1122</v>
      </c>
      <c r="L730" s="8">
        <f>I730/J730*100000</f>
        <v>22.762839664248116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21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5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5</v>
      </c>
      <c r="J731" s="11">
        <v>7407</v>
      </c>
      <c r="K731" s="58" t="s">
        <v>1121</v>
      </c>
      <c r="L731" s="8">
        <f>I731/J731*100000</f>
        <v>67.503712704198733</v>
      </c>
      <c r="M731" s="7" t="str">
        <f>IF(L731=0,"Silencioso",IF(AND(L731&gt;0,L731&lt;100),"Baixa",IF(AND(L731&gt;=100,L731&lt;300),"Média",IF(AND(L731&gt;=300,L731&lt;500),"Alta",IF(L731&gt;=500,"Muito Alta","Avaliar")))))</f>
        <v>Baixa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78"/>
      <c r="T731" s="78"/>
      <c r="U731" s="78"/>
    </row>
    <row r="732" spans="1:21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4896</v>
      </c>
      <c r="K732" s="58" t="s">
        <v>1121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21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21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3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3</v>
      </c>
      <c r="J734" s="11">
        <v>25235</v>
      </c>
      <c r="K734" s="58" t="s">
        <v>1122</v>
      </c>
      <c r="L734" s="8">
        <f>I734/J734*100000</f>
        <v>11.88825044580939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21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21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18</v>
      </c>
      <c r="G736" s="12">
        <f>VLOOKUP($A736,Chik!$1:$1048576,10,FALSE)</f>
        <v>1</v>
      </c>
      <c r="H736" s="12">
        <f>VLOOKUP($A736,zika!$1:$1048576,10,FALSE)</f>
        <v>0</v>
      </c>
      <c r="I736" s="12">
        <f>H736+F736+G736</f>
        <v>19</v>
      </c>
      <c r="J736" s="11">
        <v>89653</v>
      </c>
      <c r="K736" s="58" t="s">
        <v>1123</v>
      </c>
      <c r="L736" s="8">
        <f>I736/J736*100000</f>
        <v>21.192821210667795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15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15</v>
      </c>
      <c r="J738" s="11">
        <v>5798</v>
      </c>
      <c r="K738" s="58" t="s">
        <v>1121</v>
      </c>
      <c r="L738" s="8">
        <f>I738/J738*100000</f>
        <v>258.70989996550537</v>
      </c>
      <c r="M738" s="7" t="str">
        <f>IF(L738=0,"Silencioso",IF(AND(L738&gt;0,L738&lt;100),"Baixa",IF(AND(L738&gt;=100,L738&lt;300),"Média",IF(AND(L738&gt;=300,L738&lt;500),"Alta",IF(L738&gt;=500,"Muito Alta","Avaliar")))))</f>
        <v>Média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2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2</v>
      </c>
      <c r="J739" s="11">
        <v>7553</v>
      </c>
      <c r="K739" s="58" t="s">
        <v>1121</v>
      </c>
      <c r="L739" s="8">
        <f>I739/J739*100000</f>
        <v>26.479544551833708</v>
      </c>
      <c r="M739" s="7" t="str">
        <f>IF(L739=0,"Silencioso",IF(AND(L739&gt;0,L739&lt;100),"Baixa",IF(AND(L739&gt;=100,L739&lt;300),"Média",IF(AND(L739&gt;=300,L739&lt;500),"Alta",IF(L739&gt;=500,"Muito Alta","Avaliar")))))</f>
        <v>Baixa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1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1</v>
      </c>
      <c r="J740" s="11">
        <v>4389</v>
      </c>
      <c r="K740" s="58" t="s">
        <v>1121</v>
      </c>
      <c r="L740" s="8">
        <f>I740/J740*100000</f>
        <v>22.784233310549098</v>
      </c>
      <c r="M740" s="7" t="str">
        <f>IF(L740=0,"Silencioso",IF(AND(L740&gt;0,L740&lt;100),"Baixa",IF(AND(L740&gt;=100,L740&lt;300),"Média",IF(AND(L740&gt;=300,L740&lt;500),"Alta",IF(L740&gt;=500,"Muito Alta","Avaliar")))))</f>
        <v>Baixa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23524</v>
      </c>
      <c r="K741" s="58" t="s">
        <v>1121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15781</v>
      </c>
      <c r="K742" s="58" t="s">
        <v>1121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6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6</v>
      </c>
      <c r="J743" s="11">
        <v>26272</v>
      </c>
      <c r="K743" s="58" t="s">
        <v>1122</v>
      </c>
      <c r="L743" s="8">
        <f>I743/J743*100000</f>
        <v>22.838002436053593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7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7</v>
      </c>
      <c r="J744" s="11">
        <v>30989</v>
      </c>
      <c r="K744" s="58" t="s">
        <v>1122</v>
      </c>
      <c r="L744" s="8">
        <f>I744/J744*100000</f>
        <v>22.588660492432798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1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1</v>
      </c>
      <c r="J745" s="11">
        <v>7371</v>
      </c>
      <c r="K745" s="58" t="s">
        <v>1121</v>
      </c>
      <c r="L745" s="8">
        <f>I745/J745*100000</f>
        <v>13.566680233346901</v>
      </c>
      <c r="M745" s="7" t="str">
        <f>IF(L745=0,"Silencioso",IF(AND(L745&gt;0,L745&lt;100),"Baixa",IF(AND(L745&gt;=100,L745&lt;300),"Média",IF(AND(L745&gt;=300,L745&lt;500),"Alta",IF(L745&gt;=500,"Muito Alta","Avaliar")))))</f>
        <v>Baixa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26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26</v>
      </c>
      <c r="J746" s="11">
        <v>23385</v>
      </c>
      <c r="K746" s="58" t="s">
        <v>1121</v>
      </c>
      <c r="L746" s="8">
        <f>I746/J746*100000</f>
        <v>111.18238186871925</v>
      </c>
      <c r="M746" s="7" t="str">
        <f>IF(L746=0,"Silencioso",IF(AND(L746&gt;0,L746&lt;100),"Baixa",IF(AND(L746&gt;=100,L746&lt;300),"Média",IF(AND(L746&gt;=300,L746&lt;500),"Alta",IF(L746&gt;=500,"Muito Alta","Avaliar")))))</f>
        <v>Média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4255</v>
      </c>
      <c r="K747" s="58" t="s">
        <v>1121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0</v>
      </c>
      <c r="J748" s="11">
        <v>4927</v>
      </c>
      <c r="K748" s="58" t="s">
        <v>1121</v>
      </c>
      <c r="L748" s="8">
        <f>I748/J748*100000</f>
        <v>0</v>
      </c>
      <c r="M748" s="7" t="str">
        <f>IF(L748=0,"Silencioso",IF(AND(L748&gt;0,L748&lt;100),"Baixa",IF(AND(L748&gt;=100,L748&lt;300),"Média",IF(AND(L748&gt;=300,L748&lt;500),"Alta",IF(L748&gt;=500,"Muito Alta","Avaliar")))))</f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2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2</v>
      </c>
      <c r="J749" s="11">
        <v>4183</v>
      </c>
      <c r="K749" s="58" t="s">
        <v>1121</v>
      </c>
      <c r="L749" s="8">
        <f>I749/J749*100000</f>
        <v>47.812574707147981</v>
      </c>
      <c r="M749" s="7" t="str">
        <f>IF(L749=0,"Silencioso",IF(AND(L749&gt;0,L749&lt;100),"Baixa",IF(AND(L749&gt;=100,L749&lt;300),"Média",IF(AND(L749&gt;=300,L749&lt;500),"Alta",IF(L749&gt;=500,"Muito Alta","Avaliar")))))</f>
        <v>Baixa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10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10</v>
      </c>
      <c r="J750" s="11">
        <v>3865</v>
      </c>
      <c r="K750" s="58" t="s">
        <v>1121</v>
      </c>
      <c r="L750" s="8">
        <f>I750/J750*100000</f>
        <v>258.73221216041401</v>
      </c>
      <c r="M750" s="7" t="str">
        <f>IF(L750=0,"Silencioso",IF(AND(L750&gt;0,L750&lt;100),"Baixa",IF(AND(L750&gt;=100,L750&lt;300),"Média",IF(AND(L750&gt;=300,L750&lt;500),"Alta",IF(L750&gt;=500,"Muito Alta","Avaliar")))))</f>
        <v>Média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3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3</v>
      </c>
      <c r="J751" s="11">
        <v>5454</v>
      </c>
      <c r="K751" s="58" t="s">
        <v>1121</v>
      </c>
      <c r="L751" s="8">
        <f>I751/J751*100000</f>
        <v>55.005500550055004</v>
      </c>
      <c r="M751" s="7" t="str">
        <f>IF(L751=0,"Silencioso",IF(AND(L751&gt;0,L751&lt;100),"Baixa",IF(AND(L751&gt;=100,L751&lt;300),"Média",IF(AND(L751&gt;=300,L751&lt;500),"Alta",IF(L751&gt;=500,"Muito Alta","Avaliar")))))</f>
        <v>Baixa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10"/>
      <c r="T751" s="10"/>
      <c r="U751" s="10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3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3</v>
      </c>
      <c r="J752" s="11">
        <v>6477</v>
      </c>
      <c r="K752" s="58" t="s">
        <v>1121</v>
      </c>
      <c r="L752" s="8">
        <f>I752/J752*100000</f>
        <v>46.317739694302915</v>
      </c>
      <c r="M752" s="7" t="str">
        <f>IF(L752=0,"Silencioso",IF(AND(L752&gt;0,L752&lt;100),"Baixa",IF(AND(L752&gt;=100,L752&lt;300),"Média",IF(AND(L752&gt;=300,L752&lt;500),"Alta",IF(L752&gt;=500,"Muito Alta","Avaliar")))))</f>
        <v>Baixa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4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4</v>
      </c>
      <c r="J753" s="11">
        <v>2775</v>
      </c>
      <c r="K753" s="58" t="s">
        <v>1121</v>
      </c>
      <c r="L753" s="8">
        <f>I753/J753*100000</f>
        <v>144.14414414414415</v>
      </c>
      <c r="M753" s="7" t="str">
        <f>IF(L753=0,"Silencioso",IF(AND(L753&gt;0,L753&lt;100),"Baixa",IF(AND(L753&gt;=100,L753&lt;300),"Média",IF(AND(L753&gt;=300,L753&lt;500),"Alta",IF(L753&gt;=500,"Muito Alta","Avaliar")))))</f>
        <v>Média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44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44</v>
      </c>
      <c r="J754" s="11">
        <v>45488</v>
      </c>
      <c r="K754" s="58" t="s">
        <v>1122</v>
      </c>
      <c r="L754" s="8">
        <f>I754/J754*100000</f>
        <v>96.728807597608167</v>
      </c>
      <c r="M754" s="7" t="str">
        <f>IF(L754=0,"Silencioso",IF(AND(L754&gt;0,L754&lt;100),"Baixa",IF(AND(L754&gt;=100,L754&lt;300),"Média",IF(AND(L754&gt;=300,L754&lt;500),"Alta",IF(L754&gt;=500,"Muito Alta","Avaliar")))))</f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2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2</v>
      </c>
      <c r="J756" s="11">
        <v>4709</v>
      </c>
      <c r="K756" s="58" t="s">
        <v>1121</v>
      </c>
      <c r="L756" s="8">
        <f>I756/J756*100000</f>
        <v>42.471862391165857</v>
      </c>
      <c r="M756" s="7" t="str">
        <f>IF(L756=0,"Silencioso",IF(AND(L756&gt;0,L756&lt;100),"Baixa",IF(AND(L756&gt;=100,L756&lt;300),"Média",IF(AND(L756&gt;=300,L756&lt;500),"Alta",IF(L756&gt;=500,"Muito Alta","Avaliar")))))</f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2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2</v>
      </c>
      <c r="J758" s="11">
        <v>7858</v>
      </c>
      <c r="K758" s="58" t="s">
        <v>1121</v>
      </c>
      <c r="L758" s="8">
        <f>I758/J758*100000</f>
        <v>25.451768897938408</v>
      </c>
      <c r="M758" s="7" t="str">
        <f>IF(L758=0,"Silencioso",IF(AND(L758&gt;0,L758&lt;100),"Baixa",IF(AND(L758&gt;=100,L758&lt;300),"Média",IF(AND(L758&gt;=300,L758&lt;500),"Alta",IF(L758&gt;=500,"Muito Alta","Avaliar")))))</f>
        <v>Baixa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26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26</v>
      </c>
      <c r="J765" s="11">
        <v>6684</v>
      </c>
      <c r="K765" s="58" t="s">
        <v>1121</v>
      </c>
      <c r="L765" s="8">
        <f>I765/J765*100000</f>
        <v>388.98862956313582</v>
      </c>
      <c r="M765" s="7" t="str">
        <f>IF(L765=0,"Silencioso",IF(AND(L765&gt;0,L765&lt;100),"Baixa",IF(AND(L765&gt;=100,L765&lt;300),"Média",IF(AND(L765&gt;=300,L765&lt;500),"Alta",IF(L765&gt;=500,"Muito Alta","Avaliar")))))</f>
        <v>Alta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60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60</v>
      </c>
      <c r="J766" s="11">
        <v>70450</v>
      </c>
      <c r="K766" s="58" t="s">
        <v>1123</v>
      </c>
      <c r="L766" s="8">
        <f>I766/J766*100000</f>
        <v>85.166784953867989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2231</v>
      </c>
      <c r="K768" s="58" t="s">
        <v>1121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21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2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2</v>
      </c>
      <c r="J769" s="11">
        <v>10922</v>
      </c>
      <c r="K769" s="58" t="s">
        <v>1121</v>
      </c>
      <c r="L769" s="8">
        <f>I769/J769*100000</f>
        <v>18.311664530305805</v>
      </c>
      <c r="M769" s="7" t="str">
        <f>IF(L769=0,"Silencioso",IF(AND(L769&gt;0,L769&lt;100),"Baixa",IF(AND(L769&gt;=100,L769&lt;300),"Média",IF(AND(L769&gt;=300,L769&lt;500),"Alta",IF(L769&gt;=500,"Muito Alta","Avaliar")))))</f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21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1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1</v>
      </c>
      <c r="J770" s="11">
        <v>7042</v>
      </c>
      <c r="K770" s="58" t="s">
        <v>1121</v>
      </c>
      <c r="L770" s="8">
        <f>I770/J770*100000</f>
        <v>14.200511218403863</v>
      </c>
      <c r="M770" s="7" t="str">
        <f>IF(L770=0,"Silencioso",IF(AND(L770&gt;0,L770&lt;100),"Baixa",IF(AND(L770&gt;=100,L770&lt;300),"Média",IF(AND(L770&gt;=300,L770&lt;500),"Alta",IF(L770&gt;=500,"Muito Alta","Avaliar")))))</f>
        <v>Baixa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21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21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1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1</v>
      </c>
      <c r="J772" s="11">
        <v>7687</v>
      </c>
      <c r="K772" s="58" t="s">
        <v>1121</v>
      </c>
      <c r="L772" s="8">
        <f>I772/J772*100000</f>
        <v>13.008976193573565</v>
      </c>
      <c r="M772" s="7" t="str">
        <f>IF(L772=0,"Silencioso",IF(AND(L772&gt;0,L772&lt;100),"Baixa",IF(AND(L772&gt;=100,L772&lt;300),"Média",IF(AND(L772&gt;=300,L772&lt;500),"Alta",IF(L772&gt;=500,"Muito Alta","Avaliar")))))</f>
        <v>Baixa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21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6869</v>
      </c>
      <c r="K773" s="58" t="s">
        <v>1121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21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78"/>
      <c r="T774" s="78"/>
      <c r="U774" s="78"/>
    </row>
    <row r="775" spans="1:21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27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27</v>
      </c>
      <c r="J775" s="11">
        <v>32069</v>
      </c>
      <c r="K775" s="58" t="s">
        <v>1122</v>
      </c>
      <c r="L775" s="8">
        <f>I775/J775*100000</f>
        <v>84.193457856496934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21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21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21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21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4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4</v>
      </c>
      <c r="J779" s="11">
        <v>7764</v>
      </c>
      <c r="K779" s="58" t="s">
        <v>1121</v>
      </c>
      <c r="L779" s="8">
        <f>I779/J779*100000</f>
        <v>51.519835136527568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21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21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18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18</v>
      </c>
      <c r="J781" s="11">
        <v>4209</v>
      </c>
      <c r="K781" s="58" t="s">
        <v>1121</v>
      </c>
      <c r="L781" s="8">
        <f>I781/J781*100000</f>
        <v>427.65502494654316</v>
      </c>
      <c r="M781" s="7" t="str">
        <f>IF(L781=0,"Silencioso",IF(AND(L781&gt;0,L781&lt;100),"Baixa",IF(AND(L781&gt;=100,L781&lt;300),"Média",IF(AND(L781&gt;=300,L781&lt;500),"Alta",IF(L781&gt;=500,"Muito Alta","Avaliar")))))</f>
        <v>Alta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21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21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21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10451</v>
      </c>
      <c r="K784" s="58" t="s">
        <v>1121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21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21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21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78"/>
      <c r="T787" s="78"/>
      <c r="U787" s="78"/>
    </row>
    <row r="788" spans="1:21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21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3</v>
      </c>
      <c r="G789" s="12">
        <f>VLOOKUP($A789,Chik!$1:$1048576,10,FALSE)</f>
        <v>1</v>
      </c>
      <c r="H789" s="12">
        <f>VLOOKUP($A789,zika!$1:$1048576,10,FALSE)</f>
        <v>0</v>
      </c>
      <c r="I789" s="12">
        <f>H789+F789+G789</f>
        <v>4</v>
      </c>
      <c r="J789" s="11">
        <v>11493</v>
      </c>
      <c r="K789" s="58" t="s">
        <v>1121</v>
      </c>
      <c r="L789" s="8">
        <f>I789/J789*100000</f>
        <v>34.803793613503871</v>
      </c>
      <c r="M789" s="7" t="str">
        <f>IF(L789=0,"Silencioso",IF(AND(L789&gt;0,L789&lt;100),"Baixa",IF(AND(L789&gt;=100,L789&lt;300),"Média",IF(AND(L789&gt;=300,L789&lt;500),"Alta",IF(L789&gt;=500,"Muito Alta","Avaliar")))))</f>
        <v>Baixa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21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14</v>
      </c>
      <c r="G790" s="12">
        <f>VLOOKUP($A790,Chik!$1:$1048576,10,FALSE)</f>
        <v>1</v>
      </c>
      <c r="H790" s="12">
        <f>VLOOKUP($A790,zika!$1:$1048576,10,FALSE)</f>
        <v>0</v>
      </c>
      <c r="I790" s="12">
        <f>H790+F790+G790</f>
        <v>15</v>
      </c>
      <c r="J790" s="11">
        <v>8685</v>
      </c>
      <c r="K790" s="58" t="s">
        <v>1121</v>
      </c>
      <c r="L790" s="8">
        <f>I790/J790*100000</f>
        <v>172.71157167530222</v>
      </c>
      <c r="M790" s="7" t="str">
        <f>IF(L790=0,"Silencioso",IF(AND(L790&gt;0,L790&lt;100),"Baixa",IF(AND(L790&gt;=100,L790&lt;300),"Média",IF(AND(L790&gt;=300,L790&lt;500),"Alta",IF(L790&gt;=500,"Muito Alta","Avaliar")))))</f>
        <v>Média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78"/>
      <c r="T790" s="78"/>
      <c r="U790" s="78"/>
    </row>
    <row r="791" spans="1:21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3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3</v>
      </c>
      <c r="J791" s="11">
        <v>7670</v>
      </c>
      <c r="K791" s="58" t="s">
        <v>1121</v>
      </c>
      <c r="L791" s="8">
        <f>I791/J791*100000</f>
        <v>39.113428943937414</v>
      </c>
      <c r="M791" s="7" t="str">
        <f>IF(L791=0,"Silencioso",IF(AND(L791&gt;0,L791&lt;100),"Baixa",IF(AND(L791&gt;=100,L791&lt;300),"Média",IF(AND(L791&gt;=300,L791&lt;500),"Alta",IF(L791&gt;=500,"Muito Alta","Avaliar")))))</f>
        <v>Baixa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21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4752</v>
      </c>
      <c r="K792" s="58" t="s">
        <v>1121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21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21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11</v>
      </c>
      <c r="G794" s="12">
        <f>VLOOKUP($A794,Chik!$1:$1048576,10,FALSE)</f>
        <v>1</v>
      </c>
      <c r="H794" s="12">
        <f>VLOOKUP($A794,zika!$1:$1048576,10,FALSE)</f>
        <v>0</v>
      </c>
      <c r="I794" s="12">
        <f>H794+F794+G794</f>
        <v>12</v>
      </c>
      <c r="J794" s="11">
        <v>20993</v>
      </c>
      <c r="K794" s="58" t="s">
        <v>1121</v>
      </c>
      <c r="L794" s="8">
        <f>I794/J794*100000</f>
        <v>57.161911113228221</v>
      </c>
      <c r="M794" s="7" t="str">
        <f>IF(L794=0,"Silencioso",IF(AND(L794&gt;0,L794&lt;100),"Baixa",IF(AND(L794&gt;=100,L794&lt;300),"Média",IF(AND(L794&gt;=300,L794&lt;500),"Alta",IF(L794&gt;=500,"Muito Alta","Avaliar")))))</f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21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246</v>
      </c>
      <c r="G795" s="12">
        <f>VLOOKUP($A795,Chik!$1:$1048576,10,FALSE)</f>
        <v>1</v>
      </c>
      <c r="H795" s="12">
        <f>VLOOKUP($A795,zika!$1:$1048576,10,FALSE)</f>
        <v>1</v>
      </c>
      <c r="I795" s="12">
        <f>H795+F795+G795</f>
        <v>248</v>
      </c>
      <c r="J795" s="11">
        <v>237286</v>
      </c>
      <c r="K795" s="58" t="s">
        <v>1124</v>
      </c>
      <c r="L795" s="8">
        <f>I795/J795*100000</f>
        <v>104.51522635132288</v>
      </c>
      <c r="M795" s="7" t="str">
        <f>IF(L795=0,"Silencioso",IF(AND(L795&gt;0,L795&lt;100),"Baixa",IF(AND(L795&gt;=100,L795&lt;300),"Média",IF(AND(L795&gt;=300,L795&lt;500),"Alta",IF(L795&gt;=500,"Muito Alta","Avaliar")))))</f>
        <v>Média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21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4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4</v>
      </c>
      <c r="J796" s="11">
        <v>12134</v>
      </c>
      <c r="K796" s="58" t="s">
        <v>1121</v>
      </c>
      <c r="L796" s="8">
        <f>I796/J796*100000</f>
        <v>32.965221691115872</v>
      </c>
      <c r="M796" s="7" t="str">
        <f>IF(L796=0,"Silencioso",IF(AND(L796&gt;0,L796&lt;100),"Baixa",IF(AND(L796&gt;=100,L796&lt;300),"Média",IF(AND(L796&gt;=300,L796&lt;500),"Alta",IF(L796&gt;=500,"Muito Alta","Avaliar")))))</f>
        <v>Baixa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21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2258</v>
      </c>
      <c r="K797" s="58" t="s">
        <v>1121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21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21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21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2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2</v>
      </c>
      <c r="J800" s="11">
        <v>19528</v>
      </c>
      <c r="K800" s="58" t="s">
        <v>1121</v>
      </c>
      <c r="L800" s="8">
        <f>I800/J800*100000</f>
        <v>10.24170421958214</v>
      </c>
      <c r="M800" s="7" t="str">
        <f>IF(L800=0,"Silencioso",IF(AND(L800&gt;0,L800&lt;100),"Baixa",IF(AND(L800&gt;=100,L800&lt;300),"Média",IF(AND(L800&gt;=300,L800&lt;500),"Alta",IF(L800&gt;=500,"Muito Alta","Avaliar")))))</f>
        <v>Baixa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2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2</v>
      </c>
      <c r="J801" s="11">
        <v>5594</v>
      </c>
      <c r="K801" s="58" t="s">
        <v>1121</v>
      </c>
      <c r="L801" s="8">
        <f>I801/J801*100000</f>
        <v>35.752592062924563</v>
      </c>
      <c r="M801" s="7" t="str">
        <f>IF(L801=0,"Silencioso",IF(AND(L801&gt;0,L801&lt;100),"Baixa",IF(AND(L801&gt;=100,L801&lt;300),"Média",IF(AND(L801&gt;=300,L801&lt;500),"Alta",IF(L801&gt;=500,"Muito Alta","Avaliar")))))</f>
        <v>Baixa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10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10</v>
      </c>
      <c r="J802" s="11">
        <v>6112</v>
      </c>
      <c r="K802" s="58" t="s">
        <v>1121</v>
      </c>
      <c r="L802" s="8">
        <f>I802/J802*100000</f>
        <v>163.61256544502618</v>
      </c>
      <c r="M802" s="7" t="str">
        <f>IF(L802=0,"Silencioso",IF(AND(L802&gt;0,L802&lt;100),"Baixa",IF(AND(L802&gt;=100,L802&lt;300),"Média",IF(AND(L802&gt;=300,L802&lt;500),"Alta",IF(L802&gt;=500,"Muito Alta","Avaliar")))))</f>
        <v>Média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1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1</v>
      </c>
      <c r="J803" s="11">
        <v>3792</v>
      </c>
      <c r="K803" s="58" t="s">
        <v>1121</v>
      </c>
      <c r="L803" s="8">
        <f>I803/J803*100000</f>
        <v>26.371308016877634</v>
      </c>
      <c r="M803" s="7" t="str">
        <f>IF(L803=0,"Silencioso",IF(AND(L803&gt;0,L803&lt;100),"Baixa",IF(AND(L803&gt;=100,L803&lt;300),"Média",IF(AND(L803&gt;=300,L803&lt;500),"Alta",IF(L803&gt;=500,"Muito Alta","Avaliar")))))</f>
        <v>Baixa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33858</v>
      </c>
      <c r="K804" s="58" t="s">
        <v>1122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3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3</v>
      </c>
      <c r="J805" s="11">
        <v>3119</v>
      </c>
      <c r="K805" s="58" t="s">
        <v>1121</v>
      </c>
      <c r="L805" s="8">
        <f>I805/J805*100000</f>
        <v>96.18467457518436</v>
      </c>
      <c r="M805" s="7" t="str">
        <f>IF(L805=0,"Silencioso",IF(AND(L805&gt;0,L805&lt;100),"Baixa",IF(AND(L805&gt;=100,L805&lt;300),"Média",IF(AND(L805&gt;=300,L805&lt;500),"Alta",IF(L805&gt;=500,"Muito Alta","Avaliar")))))</f>
        <v>Baixa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78"/>
      <c r="T805" s="78"/>
      <c r="U805" s="7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4055</v>
      </c>
      <c r="K808" s="58" t="s">
        <v>1121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78"/>
      <c r="T808" s="78"/>
      <c r="U808" s="7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24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24</v>
      </c>
      <c r="J809" s="11">
        <v>14350</v>
      </c>
      <c r="K809" s="58" t="s">
        <v>1121</v>
      </c>
      <c r="L809" s="8">
        <f>I809/J809*100000</f>
        <v>167.24738675958187</v>
      </c>
      <c r="M809" s="7" t="str">
        <f>IF(L809=0,"Silencioso",IF(AND(L809&gt;0,L809&lt;100),"Baixa",IF(AND(L809&gt;=100,L809&lt;300),"Média",IF(AND(L809&gt;=300,L809&lt;500),"Alta",IF(L809&gt;=500,"Muito Alta","Avaliar")))))</f>
        <v>Média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2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2</v>
      </c>
      <c r="J810" s="11">
        <v>11650</v>
      </c>
      <c r="K810" s="58" t="s">
        <v>1121</v>
      </c>
      <c r="L810" s="8">
        <f>I810/J810*100000</f>
        <v>17.167381974248929</v>
      </c>
      <c r="M810" s="7" t="str">
        <f>IF(L810=0,"Silencioso",IF(AND(L810&gt;0,L810&lt;100),"Baixa",IF(AND(L810&gt;=100,L810&lt;300),"Média",IF(AND(L810&gt;=300,L810&lt;500),"Alta",IF(L810&gt;=500,"Muito Alta","Avaliar")))))</f>
        <v>Baixa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462</v>
      </c>
      <c r="G811" s="12">
        <f>VLOOKUP($A811,Chik!$1:$1048576,10,FALSE)</f>
        <v>51</v>
      </c>
      <c r="H811" s="12">
        <f>VLOOKUP($A811,zika!$1:$1048576,10,FALSE)</f>
        <v>8</v>
      </c>
      <c r="I811" s="12">
        <f>H811+F811+G811</f>
        <v>521</v>
      </c>
      <c r="J811" s="11">
        <v>140235</v>
      </c>
      <c r="K811" s="58" t="s">
        <v>1124</v>
      </c>
      <c r="L811" s="8">
        <f>I811/J811*100000</f>
        <v>371.51923556886658</v>
      </c>
      <c r="M811" s="7" t="str">
        <f>IF(L811=0,"Silencioso",IF(AND(L811&gt;0,L811&lt;100),"Baixa",IF(AND(L811&gt;=100,L811&lt;300),"Média",IF(AND(L811&gt;=300,L811&lt;500),"Alta",IF(L811&gt;=500,"Muito Alta","Avaliar")))))</f>
        <v>Alta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78"/>
      <c r="T811" s="78"/>
      <c r="U811" s="7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102</v>
      </c>
      <c r="G812" s="12">
        <f>VLOOKUP($A812,Chik!$1:$1048576,10,FALSE)</f>
        <v>6</v>
      </c>
      <c r="H812" s="12">
        <f>VLOOKUP($A812,zika!$1:$1048576,10,FALSE)</f>
        <v>5</v>
      </c>
      <c r="I812" s="12">
        <f>H812+F812+G812</f>
        <v>113</v>
      </c>
      <c r="J812" s="11">
        <v>89090</v>
      </c>
      <c r="K812" s="58" t="s">
        <v>1123</v>
      </c>
      <c r="L812" s="8">
        <f>I812/J812*100000</f>
        <v>126.83802895947919</v>
      </c>
      <c r="M812" s="7" t="str">
        <f>IF(L812=0,"Silencioso",IF(AND(L812&gt;0,L812&lt;100),"Baixa",IF(AND(L812&gt;=100,L812&lt;300),"Média",IF(AND(L812&gt;=300,L812&lt;500),"Alta",IF(L812&gt;=500,"Muito Alta","Avaliar")))))</f>
        <v>Média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78"/>
      <c r="T812" s="78"/>
      <c r="U812" s="7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7886</v>
      </c>
      <c r="K813" s="58" t="s">
        <v>1121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35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35</v>
      </c>
      <c r="J814" s="11">
        <v>6539</v>
      </c>
      <c r="K814" s="58" t="s">
        <v>1121</v>
      </c>
      <c r="L814" s="8">
        <f>I814/J814*100000</f>
        <v>535.25003823214558</v>
      </c>
      <c r="M814" s="7" t="str">
        <f>IF(L814=0,"Silencioso",IF(AND(L814&gt;0,L814&lt;100),"Baixa",IF(AND(L814&gt;=100,L814&lt;300),"Média",IF(AND(L814&gt;=300,L814&lt;500),"Alta",IF(L814&gt;=500,"Muito Alta","Avaliar")))))</f>
        <v>Muito Alta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1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1</v>
      </c>
      <c r="J815" s="11">
        <v>16602</v>
      </c>
      <c r="K815" s="58" t="s">
        <v>1121</v>
      </c>
      <c r="L815" s="8">
        <f>I815/J815*100000</f>
        <v>6.0233706782315384</v>
      </c>
      <c r="M815" s="7" t="str">
        <f>IF(L815=0,"Silencioso",IF(AND(L815&gt;0,L815&lt;100),"Baixa",IF(AND(L815&gt;=100,L815&lt;300),"Média",IF(AND(L815&gt;=300,L815&lt;500),"Alta",IF(L815&gt;=500,"Muito Alta","Avaliar")))))</f>
        <v>Baixa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2</v>
      </c>
      <c r="H818" s="12">
        <f>VLOOKUP($A818,zika!$1:$1048576,10,FALSE)</f>
        <v>0</v>
      </c>
      <c r="I818" s="12">
        <f>H818+F818+G818</f>
        <v>2</v>
      </c>
      <c r="J818" s="11">
        <v>8201</v>
      </c>
      <c r="K818" s="58" t="s">
        <v>1121</v>
      </c>
      <c r="L818" s="8">
        <f>I818/J818*100000</f>
        <v>24.387269845140839</v>
      </c>
      <c r="M818" s="7" t="str">
        <f>IF(L818=0,"Silencioso",IF(AND(L818&gt;0,L818&lt;100),"Baixa",IF(AND(L818&gt;=100,L818&lt;300),"Média",IF(AND(L818&gt;=300,L818&lt;500),"Alta",IF(L818&gt;=500,"Muito Alta","Avaliar")))))</f>
        <v>Baixa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30</v>
      </c>
      <c r="G819" s="12">
        <f>VLOOKUP($A819,Chik!$1:$1048576,10,FALSE)</f>
        <v>1</v>
      </c>
      <c r="H819" s="12">
        <f>VLOOKUP($A819,zika!$1:$1048576,10,FALSE)</f>
        <v>0</v>
      </c>
      <c r="I819" s="12">
        <f>H819+F819+G819</f>
        <v>31</v>
      </c>
      <c r="J819" s="11">
        <v>78913</v>
      </c>
      <c r="K819" s="58" t="s">
        <v>1123</v>
      </c>
      <c r="L819" s="8">
        <f>I819/J819*100000</f>
        <v>39.283768200423246</v>
      </c>
      <c r="M819" s="7" t="str">
        <f>IF(L819=0,"Silencioso",IF(AND(L819&gt;0,L819&lt;100),"Baixa",IF(AND(L819&gt;=100,L819&lt;300),"Média",IF(AND(L819&gt;=300,L819&lt;500),"Alta",IF(L819&gt;=500,"Muito Alta","Avaliar")))))</f>
        <v>Baixa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3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3</v>
      </c>
      <c r="J820" s="11">
        <v>31984</v>
      </c>
      <c r="K820" s="58" t="s">
        <v>1122</v>
      </c>
      <c r="L820" s="8">
        <f>I820/J820*100000</f>
        <v>9.3796898449224617</v>
      </c>
      <c r="M820" s="7" t="str">
        <f>IF(L820=0,"Silencioso",IF(AND(L820&gt;0,L820&lt;100),"Baixa",IF(AND(L820&gt;=100,L820&lt;300),"Média",IF(AND(L820&gt;=300,L820&lt;500),"Alta",IF(L820&gt;=500,"Muito Alta","Avaliar")))))</f>
        <v>Baixa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78"/>
      <c r="T820" s="78"/>
      <c r="U820" s="7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8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8</v>
      </c>
      <c r="J821" s="11">
        <v>56546</v>
      </c>
      <c r="K821" s="58" t="s">
        <v>1122</v>
      </c>
      <c r="L821" s="8">
        <f>I821/J821*100000</f>
        <v>14.147773494146358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15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15</v>
      </c>
      <c r="J822" s="11">
        <v>6698</v>
      </c>
      <c r="K822" s="58" t="s">
        <v>1121</v>
      </c>
      <c r="L822" s="8">
        <f>I822/J822*100000</f>
        <v>223.94744699910422</v>
      </c>
      <c r="M822" s="7" t="str">
        <f>IF(L822=0,"Silencioso",IF(AND(L822&gt;0,L822&lt;100),"Baixa",IF(AND(L822&gt;=100,L822&lt;300),"Média",IF(AND(L822&gt;=300,L822&lt;500),"Alta",IF(L822&gt;=500,"Muito Alta","Avaliar")))))</f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6</v>
      </c>
      <c r="G823" s="12">
        <f>VLOOKUP($A823,Chik!$1:$1048576,10,FALSE)</f>
        <v>1</v>
      </c>
      <c r="H823" s="12">
        <f>VLOOKUP($A823,zika!$1:$1048576,10,FALSE)</f>
        <v>0</v>
      </c>
      <c r="I823" s="12">
        <f>H823+F823+G823</f>
        <v>7</v>
      </c>
      <c r="J823" s="11">
        <v>25253</v>
      </c>
      <c r="K823" s="58" t="s">
        <v>1122</v>
      </c>
      <c r="L823" s="8">
        <f>I823/J823*100000</f>
        <v>27.719478873797172</v>
      </c>
      <c r="M823" s="7" t="str">
        <f>IF(L823=0,"Silencioso",IF(AND(L823&gt;0,L823&lt;100),"Baixa",IF(AND(L823&gt;=100,L823&lt;300),"Média",IF(AND(L823&gt;=300,L823&lt;500),"Alta",IF(L823&gt;=500,"Muito Alta","Avaliar")))))</f>
        <v>Baixa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43</v>
      </c>
      <c r="G824" s="12">
        <f>VLOOKUP($A824,Chik!$1:$1048576,10,FALSE)</f>
        <v>0</v>
      </c>
      <c r="H824" s="12">
        <f>VLOOKUP($A824,zika!$1:$1048576,10,FALSE)</f>
        <v>1</v>
      </c>
      <c r="I824" s="12">
        <f>H824+F824+G824</f>
        <v>44</v>
      </c>
      <c r="J824" s="11">
        <v>19797</v>
      </c>
      <c r="K824" s="58" t="s">
        <v>1121</v>
      </c>
      <c r="L824" s="8">
        <f>I824/J824*100000</f>
        <v>222.25589735818556</v>
      </c>
      <c r="M824" s="7" t="str">
        <f>IF(L824=0,"Silencioso",IF(AND(L824&gt;0,L824&lt;100),"Baixa",IF(AND(L824&gt;=100,L824&lt;300),"Média",IF(AND(L824&gt;=300,L824&lt;500),"Alta",IF(L824&gt;=500,"Muito Alta","Avaliar")))))</f>
        <v>Média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150</v>
      </c>
      <c r="G826" s="12">
        <f>VLOOKUP($A826,Chik!$1:$1048576,10,FALSE)</f>
        <v>4</v>
      </c>
      <c r="H826" s="12">
        <f>VLOOKUP($A826,zika!$1:$1048576,10,FALSE)</f>
        <v>6</v>
      </c>
      <c r="I826" s="12">
        <f>H826+F826+G826</f>
        <v>160</v>
      </c>
      <c r="J826" s="11">
        <v>114265</v>
      </c>
      <c r="K826" s="58" t="s">
        <v>1124</v>
      </c>
      <c r="L826" s="8">
        <f>I826/J826*100000</f>
        <v>140.0253796000525</v>
      </c>
      <c r="M826" s="7" t="str">
        <f>IF(L826=0,"Silencioso",IF(AND(L826&gt;0,L826&lt;100),"Baixa",IF(AND(L826&gt;=100,L826&lt;300),"Média",IF(AND(L826&gt;=300,L826&lt;500),"Alta",IF(L826&gt;=500,"Muito Alta","Avaliar")))))</f>
        <v>Média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12466</v>
      </c>
      <c r="K827" s="58" t="s">
        <v>1121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74</v>
      </c>
      <c r="G828" s="12">
        <f>VLOOKUP($A828,Chik!$1:$1048576,10,FALSE)</f>
        <v>2</v>
      </c>
      <c r="H828" s="12">
        <f>VLOOKUP($A828,zika!$1:$1048576,10,FALSE)</f>
        <v>0</v>
      </c>
      <c r="I828" s="12">
        <f>H828+F828+G828</f>
        <v>76</v>
      </c>
      <c r="J828" s="11">
        <v>12449</v>
      </c>
      <c r="K828" s="58" t="s">
        <v>1121</v>
      </c>
      <c r="L828" s="8">
        <f>I828/J828*100000</f>
        <v>610.49080247409427</v>
      </c>
      <c r="M828" s="7" t="str">
        <f>IF(L828=0,"Silencioso",IF(AND(L828&gt;0,L828&lt;100),"Baixa",IF(AND(L828&gt;=100,L828&lt;300),"Média",IF(AND(L828&gt;=300,L828&lt;500),"Alta",IF(L828&gt;=500,"Muito Alta","Avaliar")))))</f>
        <v>Muito Alta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389</v>
      </c>
      <c r="G829" s="12">
        <f>VLOOKUP($A829,Chik!$1:$1048576,10,FALSE)</f>
        <v>1</v>
      </c>
      <c r="H829" s="12">
        <f>VLOOKUP($A829,zika!$1:$1048576,10,FALSE)</f>
        <v>8</v>
      </c>
      <c r="I829" s="12">
        <f>H829+F829+G829</f>
        <v>398</v>
      </c>
      <c r="J829" s="11">
        <v>330361</v>
      </c>
      <c r="K829" s="58" t="s">
        <v>1124</v>
      </c>
      <c r="L829" s="8">
        <f>I829/J829*100000</f>
        <v>120.47426905718291</v>
      </c>
      <c r="M829" s="7" t="str">
        <f>IF(L829=0,"Silencioso",IF(AND(L829&gt;0,L829&lt;100),"Baixa",IF(AND(L829&gt;=100,L829&lt;300),"Média",IF(AND(L829&gt;=300,L829&lt;500),"Alta",IF(L829&gt;=500,"Muito Alta","Avaliar")))))</f>
        <v>Média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168</v>
      </c>
      <c r="G830" s="12">
        <f>VLOOKUP($A830,Chik!$1:$1048576,10,FALSE)</f>
        <v>2</v>
      </c>
      <c r="H830" s="12">
        <f>VLOOKUP($A830,zika!$1:$1048576,10,FALSE)</f>
        <v>0</v>
      </c>
      <c r="I830" s="12">
        <f>H830+F830+G830</f>
        <v>170</v>
      </c>
      <c r="J830" s="11">
        <v>683247</v>
      </c>
      <c r="K830" s="58" t="s">
        <v>1125</v>
      </c>
      <c r="L830" s="8">
        <f>I830/J830*100000</f>
        <v>24.88119230673534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3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3</v>
      </c>
      <c r="J831" s="11">
        <v>2626</v>
      </c>
      <c r="K831" s="58" t="s">
        <v>1121</v>
      </c>
      <c r="L831" s="8">
        <f>I831/J831*100000</f>
        <v>114.24219345011426</v>
      </c>
      <c r="M831" s="7" t="str">
        <f>IF(L831=0,"Silencioso",IF(AND(L831&gt;0,L831&lt;100),"Baixa",IF(AND(L831&gt;=100,L831&lt;300),"Média",IF(AND(L831&gt;=300,L831&lt;500),"Alta",IF(L831&gt;=500,"Muito Alta","Avaliar")))))</f>
        <v>Média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263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263</v>
      </c>
      <c r="J832" s="11">
        <v>83808</v>
      </c>
      <c r="K832" s="58" t="s">
        <v>1123</v>
      </c>
      <c r="L832" s="8">
        <f>I832/J832*100000</f>
        <v>313.81252386407027</v>
      </c>
      <c r="M832" s="7" t="str">
        <f>IF(L832=0,"Silencioso",IF(AND(L832&gt;0,L832&lt;100),"Baixa",IF(AND(L832&gt;=100,L832&lt;300),"Média",IF(AND(L832&gt;=300,L832&lt;500),"Alta",IF(L832&gt;=500,"Muito Alta","Avaliar")))))</f>
        <v>Alta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21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23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23</v>
      </c>
      <c r="J833" s="11">
        <v>4325</v>
      </c>
      <c r="K833" s="58" t="s">
        <v>1121</v>
      </c>
      <c r="L833" s="8">
        <f>I833/J833*100000</f>
        <v>531.79190751445083</v>
      </c>
      <c r="M833" s="7" t="str">
        <f>IF(L833=0,"Silencioso",IF(AND(L833&gt;0,L833&lt;100),"Baixa",IF(AND(L833&gt;=100,L833&lt;300),"Média",IF(AND(L833&gt;=300,L833&lt;500),"Alta",IF(L833&gt;=500,"Muito Alta","Avaliar")))))</f>
        <v>Muito Alta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21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1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1</v>
      </c>
      <c r="J834" s="11">
        <v>3267</v>
      </c>
      <c r="K834" s="58" t="s">
        <v>1121</v>
      </c>
      <c r="L834" s="8">
        <f>I834/J834*100000</f>
        <v>30.609121518212426</v>
      </c>
      <c r="M834" s="7" t="str">
        <f>IF(L834=0,"Silencioso",IF(AND(L834&gt;0,L834&lt;100),"Baixa",IF(AND(L834&gt;=100,L834&lt;300),"Média",IF(AND(L834&gt;=300,L834&lt;500),"Alta",IF(L834&gt;=500,"Muito Alta","Avaliar")))))</f>
        <v>Baixa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21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21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3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3</v>
      </c>
      <c r="J836" s="11">
        <v>16547</v>
      </c>
      <c r="K836" s="58" t="s">
        <v>1121</v>
      </c>
      <c r="L836" s="8">
        <f>I836/J836*100000</f>
        <v>18.130174654015832</v>
      </c>
      <c r="M836" s="7" t="str">
        <f>IF(L836=0,"Silencioso",IF(AND(L836&gt;0,L836&lt;100),"Baixa",IF(AND(L836&gt;=100,L836&lt;300),"Média",IF(AND(L836&gt;=300,L836&lt;500),"Alta",IF(L836&gt;=500,"Muito Alta","Avaliar")))))</f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78"/>
      <c r="T836" s="78"/>
      <c r="U836" s="78"/>
    </row>
    <row r="837" spans="1:21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47</v>
      </c>
      <c r="G837" s="12">
        <f>VLOOKUP($A837,Chik!$1:$1048576,10,FALSE)</f>
        <v>26</v>
      </c>
      <c r="H837" s="12">
        <f>VLOOKUP($A837,zika!$1:$1048576,10,FALSE)</f>
        <v>0</v>
      </c>
      <c r="I837" s="12">
        <f>H837+F837+G837</f>
        <v>73</v>
      </c>
      <c r="J837" s="11">
        <v>6491</v>
      </c>
      <c r="K837" s="58" t="s">
        <v>1121</v>
      </c>
      <c r="L837" s="8">
        <f>I837/J837*100000</f>
        <v>1124.6341087659837</v>
      </c>
      <c r="M837" s="7" t="str">
        <f>IF(L837=0,"Silencioso",IF(AND(L837&gt;0,L837&lt;100),"Baixa",IF(AND(L837&gt;=100,L837&lt;300),"Média",IF(AND(L837&gt;=300,L837&lt;500),"Alta",IF(L837&gt;=500,"Muito Alta","Avaliar")))))</f>
        <v>Muito Alta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10"/>
      <c r="T837" s="10"/>
      <c r="U837" s="10"/>
    </row>
    <row r="838" spans="1:21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2158</v>
      </c>
      <c r="K838" s="58" t="s">
        <v>1121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21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21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8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8</v>
      </c>
      <c r="J840" s="11">
        <v>134477</v>
      </c>
      <c r="K840" s="58" t="s">
        <v>1124</v>
      </c>
      <c r="L840" s="8">
        <f>I840/J840*100000</f>
        <v>5.9489726867791521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21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15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15</v>
      </c>
      <c r="J841" s="11">
        <v>7071</v>
      </c>
      <c r="K841" s="58" t="s">
        <v>1121</v>
      </c>
      <c r="L841" s="8">
        <f>I841/J841*100000</f>
        <v>212.13406873143828</v>
      </c>
      <c r="M841" s="7" t="str">
        <f>IF(L841=0,"Silencioso",IF(AND(L841&gt;0,L841&lt;100),"Baixa",IF(AND(L841&gt;=100,L841&lt;300),"Média",IF(AND(L841&gt;=300,L841&lt;500),"Alta",IF(L841&gt;=500,"Muito Alta","Avaliar")))))</f>
        <v>Média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21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25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25</v>
      </c>
      <c r="J842" s="11">
        <v>39173</v>
      </c>
      <c r="K842" s="58" t="s">
        <v>1122</v>
      </c>
      <c r="L842" s="8">
        <f>I842/J842*100000</f>
        <v>63.819467490363259</v>
      </c>
      <c r="M842" s="7" t="str">
        <f>IF(L842=0,"Silencioso",IF(AND(L842&gt;0,L842&lt;100),"Baixa",IF(AND(L842&gt;=100,L842&lt;300),"Média",IF(AND(L842&gt;=300,L842&lt;500),"Alta",IF(L842&gt;=500,"Muito Alta","Avaliar")))))</f>
        <v>Baixa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78"/>
      <c r="T842" s="78"/>
      <c r="U842" s="78"/>
    </row>
    <row r="843" spans="1:21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19335</v>
      </c>
      <c r="K843" s="58" t="s">
        <v>1121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78"/>
      <c r="T843" s="78"/>
      <c r="U843" s="78"/>
    </row>
    <row r="844" spans="1:21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12</v>
      </c>
      <c r="G844" s="12">
        <f>VLOOKUP($A844,Chik!$1:$1048576,10,FALSE)</f>
        <v>1</v>
      </c>
      <c r="H844" s="12">
        <f>VLOOKUP($A844,zika!$1:$1048576,10,FALSE)</f>
        <v>0</v>
      </c>
      <c r="I844" s="12">
        <f>H844+F844+G844</f>
        <v>13</v>
      </c>
      <c r="J844" s="11">
        <v>20537</v>
      </c>
      <c r="K844" s="58" t="s">
        <v>1121</v>
      </c>
      <c r="L844" s="8">
        <f>I844/J844*100000</f>
        <v>63.300384671568395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21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1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1</v>
      </c>
      <c r="J845" s="11">
        <v>9265</v>
      </c>
      <c r="K845" s="58" t="s">
        <v>1121</v>
      </c>
      <c r="L845" s="8">
        <f>I845/J845*100000</f>
        <v>10.793308148947652</v>
      </c>
      <c r="M845" s="7" t="str">
        <f>IF(L845=0,"Silencioso",IF(AND(L845&gt;0,L845&lt;100),"Baixa",IF(AND(L845&gt;=100,L845&lt;300),"Média",IF(AND(L845&gt;=300,L845&lt;500),"Alta",IF(L845&gt;=500,"Muito Alta","Avaliar")))))</f>
        <v>Baixa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21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21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1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1</v>
      </c>
      <c r="J847" s="11">
        <v>3951</v>
      </c>
      <c r="K847" s="58" t="s">
        <v>1121</v>
      </c>
      <c r="L847" s="8">
        <f>I847/J847*100000</f>
        <v>25.310048089091371</v>
      </c>
      <c r="M847" s="7" t="str">
        <f>IF(L847=0,"Silencioso",IF(AND(L847&gt;0,L847&lt;100),"Baixa",IF(AND(L847&gt;=100,L847&lt;300),"Média",IF(AND(L847&gt;=300,L847&lt;500),"Alta",IF(L847&gt;=500,"Muito Alta","Avaliar")))))</f>
        <v>Baixa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21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1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1</v>
      </c>
      <c r="J848" s="11">
        <v>4832</v>
      </c>
      <c r="K848" s="58" t="s">
        <v>1121</v>
      </c>
      <c r="L848" s="8">
        <f>I848/J848*100000</f>
        <v>20.695364238410598</v>
      </c>
      <c r="M848" s="7" t="str">
        <f>IF(L848=0,"Silencioso",IF(AND(L848&gt;0,L848&lt;100),"Baixa",IF(AND(L848&gt;=100,L848&lt;300),"Média",IF(AND(L848&gt;=300,L848&lt;500),"Alta",IF(L848&gt;=500,"Muito Alta","Avaliar")))))</f>
        <v>Baixa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20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20</v>
      </c>
      <c r="J849" s="11">
        <v>125376</v>
      </c>
      <c r="K849" s="58" t="s">
        <v>1124</v>
      </c>
      <c r="L849" s="8">
        <f>I849/J849*100000</f>
        <v>15.952016334864727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4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4</v>
      </c>
      <c r="J850" s="11">
        <v>78286</v>
      </c>
      <c r="K850" s="58" t="s">
        <v>1123</v>
      </c>
      <c r="L850" s="8">
        <f>I850/J850*100000</f>
        <v>5.1094704033926881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3629</v>
      </c>
      <c r="K851" s="58" t="s">
        <v>1121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46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46</v>
      </c>
      <c r="J852" s="11">
        <v>13764</v>
      </c>
      <c r="K852" s="58" t="s">
        <v>1121</v>
      </c>
      <c r="L852" s="8">
        <f>I852/J852*100000</f>
        <v>334.20517291485032</v>
      </c>
      <c r="M852" s="7" t="str">
        <f>IF(L852=0,"Silencioso",IF(AND(L852&gt;0,L852&lt;100),"Baixa",IF(AND(L852&gt;=100,L852&lt;300),"Média",IF(AND(L852&gt;=300,L852&lt;500),"Alta",IF(L852&gt;=500,"Muito Alta","Avaliar")))))</f>
        <v>Alta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3</v>
      </c>
      <c r="G853" s="12">
        <f>VLOOKUP($A853,Chik!$1:$1048576,10,FALSE)</f>
        <v>1</v>
      </c>
      <c r="H853" s="12">
        <f>VLOOKUP($A853,zika!$1:$1048576,10,FALSE)</f>
        <v>0</v>
      </c>
      <c r="I853" s="12">
        <f>H853+F853+G853</f>
        <v>4</v>
      </c>
      <c r="J853" s="11">
        <v>8685</v>
      </c>
      <c r="K853" s="58" t="s">
        <v>1121</v>
      </c>
      <c r="L853" s="8">
        <f>I853/J853*100000</f>
        <v>46.056419113413931</v>
      </c>
      <c r="M853" s="7" t="str">
        <f>IF(L853=0,"Silencioso",IF(AND(L853&gt;0,L853&lt;100),"Baixa",IF(AND(L853&gt;=100,L853&lt;300),"Média",IF(AND(L853&gt;=300,L853&lt;500),"Alta",IF(L853&gt;=500,"Muito Alta","Avaliar")))))</f>
        <v>Baixa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10537</v>
      </c>
      <c r="K854" s="58" t="s">
        <v>1121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3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3</v>
      </c>
      <c r="J855" s="11">
        <v>5420</v>
      </c>
      <c r="K855" s="58" t="s">
        <v>1121</v>
      </c>
      <c r="L855" s="8">
        <f>I855/J855*100000</f>
        <v>55.350553505535053</v>
      </c>
      <c r="M855" s="7" t="str">
        <f>IF(L855=0,"Silencioso",IF(AND(L855&gt;0,L855&lt;100),"Baixa",IF(AND(L855&gt;=100,L855&lt;300),"Média",IF(AND(L855&gt;=300,L855&lt;500),"Alta",IF(L855&gt;=500,"Muito Alta","Avaliar")))))</f>
        <v>Baixa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212</v>
      </c>
      <c r="G856" s="12">
        <f>VLOOKUP($A856,Chik!$1:$1048576,10,FALSE)</f>
        <v>1</v>
      </c>
      <c r="H856" s="12">
        <f>VLOOKUP($A856,zika!$1:$1048576,10,FALSE)</f>
        <v>0</v>
      </c>
      <c r="I856" s="12">
        <f>H856+F856+G856</f>
        <v>213</v>
      </c>
      <c r="J856" s="11">
        <v>42149</v>
      </c>
      <c r="K856" s="58" t="s">
        <v>1122</v>
      </c>
      <c r="L856" s="8">
        <f>I856/J856*100000</f>
        <v>505.35006761726254</v>
      </c>
      <c r="M856" s="7" t="str">
        <f>IF(L856=0,"Silencioso",IF(AND(L856&gt;0,L856&lt;100),"Baixa",IF(AND(L856&gt;=100,L856&lt;300),"Média",IF(AND(L856&gt;=300,L856&lt;500),"Alta",IF(L856&gt;=500,"Muito Alta","Avaliar")))))</f>
        <v>Muito Alta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5243</v>
      </c>
      <c r="K857" s="58" t="s">
        <v>1121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15810</v>
      </c>
      <c r="G859" s="15">
        <f>SUM(G6:G858)</f>
        <v>454</v>
      </c>
      <c r="H859" s="15">
        <f>SUM(H6:H858)</f>
        <v>80</v>
      </c>
      <c r="I859" s="15"/>
      <c r="J859" s="15"/>
      <c r="K859" s="15"/>
      <c r="L859" s="12"/>
      <c r="M859" s="12"/>
      <c r="N859" s="12"/>
      <c r="O859" s="12"/>
      <c r="P859" s="12"/>
    </row>
  </sheetData>
  <autoFilter ref="A5:U859">
    <sortState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24" priority="32" operator="equal">
      <formula>"Alta"</formula>
    </cfRule>
    <cfRule type="cellIs" dxfId="23" priority="33" operator="equal">
      <formula>"Média"</formula>
    </cfRule>
    <cfRule type="cellIs" dxfId="22" priority="34" operator="equal">
      <formula>"Baixa"</formula>
    </cfRule>
  </conditionalFormatting>
  <conditionalFormatting sqref="N6:P858">
    <cfRule type="cellIs" dxfId="21" priority="27" operator="equal">
      <formula>"Sem Informação"</formula>
    </cfRule>
    <cfRule type="cellIs" dxfId="20" priority="28" operator="greaterThanOrEqual">
      <formula>4</formula>
    </cfRule>
    <cfRule type="cellIs" dxfId="19" priority="29" operator="between">
      <formula>1</formula>
      <formula>3.9</formula>
    </cfRule>
    <cfRule type="cellIs" dxfId="18" priority="30" operator="between">
      <formula>0</formula>
      <formula>0.9</formula>
    </cfRule>
  </conditionalFormatting>
  <conditionalFormatting sqref="M6:M858">
    <cfRule type="cellIs" dxfId="17" priority="20" operator="equal">
      <formula>"Muito Alta"</formula>
    </cfRule>
    <cfRule type="cellIs" dxfId="16" priority="21" operator="equal">
      <formula>"Alta"</formula>
    </cfRule>
    <cfRule type="cellIs" dxfId="15" priority="22" operator="equal">
      <formula>"Média"</formula>
    </cfRule>
    <cfRule type="cellIs" dxfId="14" priority="23" operator="equal">
      <formula>"Baixa"</formula>
    </cfRule>
  </conditionalFormatting>
  <conditionalFormatting sqref="S7:S10">
    <cfRule type="cellIs" dxfId="13" priority="17" stopIfTrue="1" operator="equal">
      <formula>"Alta"</formula>
    </cfRule>
    <cfRule type="cellIs" dxfId="12" priority="18" stopIfTrue="1" operator="equal">
      <formula>"Média"</formula>
    </cfRule>
    <cfRule type="cellIs" dxfId="11" priority="19" stopIfTrue="1" operator="equal">
      <formula>"Baixa"</formula>
    </cfRule>
  </conditionalFormatting>
  <conditionalFormatting sqref="S6">
    <cfRule type="cellIs" dxfId="10" priority="13" operator="equal">
      <formula>"Muito Alta"</formula>
    </cfRule>
    <cfRule type="cellIs" dxfId="9" priority="14" operator="equal">
      <formula>"Alta"</formula>
    </cfRule>
    <cfRule type="cellIs" dxfId="8" priority="15" operator="equal">
      <formula>"Média"</formula>
    </cfRule>
    <cfRule type="cellIs" dxfId="7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showGridLines="0" workbookViewId="0">
      <selection activeCell="M6" sqref="M6"/>
    </sheetView>
  </sheetViews>
  <sheetFormatPr defaultRowHeight="12.75" x14ac:dyDescent="0.2"/>
  <cols>
    <col min="1" max="1" width="20.85546875" style="79" bestFit="1" customWidth="1"/>
    <col min="2" max="2" width="23" style="79" bestFit="1" customWidth="1"/>
    <col min="3" max="3" width="7.5703125" style="80" bestFit="1" customWidth="1"/>
    <col min="4" max="4" width="4.85546875" style="80" bestFit="1" customWidth="1"/>
    <col min="5" max="5" width="4.42578125" style="80" bestFit="1" customWidth="1"/>
    <col min="6" max="6" width="12" style="81" customWidth="1"/>
    <col min="7" max="7" width="10.28515625" style="80" bestFit="1" customWidth="1"/>
    <col min="8" max="16384" width="9.140625" style="79"/>
  </cols>
  <sheetData>
    <row r="1" spans="1:7" x14ac:dyDescent="0.2">
      <c r="A1" s="129" t="s">
        <v>2</v>
      </c>
      <c r="B1" s="132" t="s">
        <v>872</v>
      </c>
      <c r="C1" s="132" t="s">
        <v>867</v>
      </c>
      <c r="D1" s="132" t="s">
        <v>868</v>
      </c>
      <c r="E1" s="132" t="s">
        <v>1126</v>
      </c>
      <c r="F1" s="123" t="s">
        <v>4</v>
      </c>
      <c r="G1" s="126" t="s">
        <v>5</v>
      </c>
    </row>
    <row r="2" spans="1:7" x14ac:dyDescent="0.2">
      <c r="A2" s="130"/>
      <c r="B2" s="124"/>
      <c r="C2" s="124"/>
      <c r="D2" s="124"/>
      <c r="E2" s="124"/>
      <c r="F2" s="124"/>
      <c r="G2" s="127"/>
    </row>
    <row r="3" spans="1:7" x14ac:dyDescent="0.2">
      <c r="A3" s="131"/>
      <c r="B3" s="125"/>
      <c r="C3" s="125"/>
      <c r="D3" s="125"/>
      <c r="E3" s="125"/>
      <c r="F3" s="125"/>
      <c r="G3" s="128"/>
    </row>
    <row r="4" spans="1:7" ht="15" customHeight="1" x14ac:dyDescent="0.2">
      <c r="A4" s="82" t="s">
        <v>142</v>
      </c>
      <c r="B4" s="83" t="s">
        <v>387</v>
      </c>
      <c r="C4" s="84">
        <v>51</v>
      </c>
      <c r="D4" s="84">
        <v>0</v>
      </c>
      <c r="E4" s="84">
        <v>0</v>
      </c>
      <c r="F4" s="85">
        <v>1209.3905620109083</v>
      </c>
      <c r="G4" s="102" t="s">
        <v>1127</v>
      </c>
    </row>
    <row r="5" spans="1:7" ht="15" customHeight="1" x14ac:dyDescent="0.2">
      <c r="A5" s="90" t="s">
        <v>11</v>
      </c>
      <c r="B5" s="91" t="s">
        <v>571</v>
      </c>
      <c r="C5" s="92">
        <v>185</v>
      </c>
      <c r="D5" s="92">
        <v>0</v>
      </c>
      <c r="E5" s="92">
        <v>0</v>
      </c>
      <c r="F5" s="93">
        <v>1190.2464131763495</v>
      </c>
      <c r="G5" s="103" t="s">
        <v>1127</v>
      </c>
    </row>
    <row r="6" spans="1:7" ht="15" customHeight="1" x14ac:dyDescent="0.2">
      <c r="A6" s="86" t="s">
        <v>20</v>
      </c>
      <c r="B6" s="87" t="s">
        <v>835</v>
      </c>
      <c r="C6" s="88">
        <v>47</v>
      </c>
      <c r="D6" s="88">
        <v>26</v>
      </c>
      <c r="E6" s="88">
        <v>0</v>
      </c>
      <c r="F6" s="89">
        <v>1124.6341087659837</v>
      </c>
      <c r="G6" s="103" t="s">
        <v>1127</v>
      </c>
    </row>
    <row r="7" spans="1:7" ht="15" customHeight="1" x14ac:dyDescent="0.2">
      <c r="A7" s="90" t="s">
        <v>22</v>
      </c>
      <c r="B7" s="91" t="s">
        <v>44</v>
      </c>
      <c r="C7" s="92">
        <v>23</v>
      </c>
      <c r="D7" s="92">
        <v>59</v>
      </c>
      <c r="E7" s="92">
        <v>0</v>
      </c>
      <c r="F7" s="93">
        <v>1106.4633652678451</v>
      </c>
      <c r="G7" s="103" t="s">
        <v>1127</v>
      </c>
    </row>
    <row r="8" spans="1:7" ht="15" customHeight="1" x14ac:dyDescent="0.2">
      <c r="A8" s="86" t="s">
        <v>14</v>
      </c>
      <c r="B8" s="87" t="s">
        <v>14</v>
      </c>
      <c r="C8" s="88">
        <v>177</v>
      </c>
      <c r="D8" s="88">
        <v>43</v>
      </c>
      <c r="E8" s="88">
        <v>0</v>
      </c>
      <c r="F8" s="89">
        <v>973.10686482661015</v>
      </c>
      <c r="G8" s="103" t="s">
        <v>1127</v>
      </c>
    </row>
    <row r="9" spans="1:7" ht="15" customHeight="1" x14ac:dyDescent="0.2">
      <c r="A9" s="90" t="s">
        <v>22</v>
      </c>
      <c r="B9" s="91" t="s">
        <v>539</v>
      </c>
      <c r="C9" s="92">
        <v>30</v>
      </c>
      <c r="D9" s="92">
        <v>0</v>
      </c>
      <c r="E9" s="92">
        <v>0</v>
      </c>
      <c r="F9" s="93">
        <v>921.65898617511516</v>
      </c>
      <c r="G9" s="103" t="s">
        <v>1127</v>
      </c>
    </row>
    <row r="10" spans="1:7" ht="15" customHeight="1" x14ac:dyDescent="0.2">
      <c r="A10" s="86" t="s">
        <v>22</v>
      </c>
      <c r="B10" s="87" t="s">
        <v>728</v>
      </c>
      <c r="C10" s="88">
        <v>37</v>
      </c>
      <c r="D10" s="88">
        <v>0</v>
      </c>
      <c r="E10" s="88">
        <v>0</v>
      </c>
      <c r="F10" s="89">
        <v>921.54420921544204</v>
      </c>
      <c r="G10" s="103" t="s">
        <v>1127</v>
      </c>
    </row>
    <row r="11" spans="1:7" ht="15" customHeight="1" x14ac:dyDescent="0.2">
      <c r="A11" s="90" t="s">
        <v>53</v>
      </c>
      <c r="B11" s="91" t="s">
        <v>66</v>
      </c>
      <c r="C11" s="92">
        <v>311</v>
      </c>
      <c r="D11" s="92">
        <v>0</v>
      </c>
      <c r="E11" s="92">
        <v>0</v>
      </c>
      <c r="F11" s="93">
        <v>847.2960087181583</v>
      </c>
      <c r="G11" s="103" t="s">
        <v>1127</v>
      </c>
    </row>
    <row r="12" spans="1:7" ht="15" customHeight="1" x14ac:dyDescent="0.2">
      <c r="A12" s="86" t="s">
        <v>17</v>
      </c>
      <c r="B12" s="87" t="s">
        <v>18</v>
      </c>
      <c r="C12" s="88">
        <v>33</v>
      </c>
      <c r="D12" s="88">
        <v>0</v>
      </c>
      <c r="E12" s="88">
        <v>0</v>
      </c>
      <c r="F12" s="89">
        <v>826.23935903855784</v>
      </c>
      <c r="G12" s="103" t="s">
        <v>1127</v>
      </c>
    </row>
    <row r="13" spans="1:7" ht="15" customHeight="1" x14ac:dyDescent="0.2">
      <c r="A13" s="90" t="s">
        <v>26</v>
      </c>
      <c r="B13" s="91" t="s">
        <v>372</v>
      </c>
      <c r="C13" s="92">
        <v>77</v>
      </c>
      <c r="D13" s="92">
        <v>0</v>
      </c>
      <c r="E13" s="92">
        <v>0</v>
      </c>
      <c r="F13" s="93">
        <v>719.02138388271544</v>
      </c>
      <c r="G13" s="103" t="s">
        <v>1127</v>
      </c>
    </row>
    <row r="14" spans="1:7" ht="15" customHeight="1" x14ac:dyDescent="0.2">
      <c r="A14" s="86" t="s">
        <v>38</v>
      </c>
      <c r="B14" s="87" t="s">
        <v>857</v>
      </c>
      <c r="C14" s="88">
        <v>45</v>
      </c>
      <c r="D14" s="88">
        <v>0</v>
      </c>
      <c r="E14" s="88">
        <v>0</v>
      </c>
      <c r="F14" s="89">
        <v>689.86662578568144</v>
      </c>
      <c r="G14" s="103" t="s">
        <v>1127</v>
      </c>
    </row>
    <row r="15" spans="1:7" ht="15" customHeight="1" x14ac:dyDescent="0.2">
      <c r="A15" s="90" t="s">
        <v>45</v>
      </c>
      <c r="B15" s="91" t="s">
        <v>200</v>
      </c>
      <c r="C15" s="92">
        <v>119</v>
      </c>
      <c r="D15" s="92">
        <v>0</v>
      </c>
      <c r="E15" s="92">
        <v>0</v>
      </c>
      <c r="F15" s="93">
        <v>670.83826596764186</v>
      </c>
      <c r="G15" s="103" t="s">
        <v>1127</v>
      </c>
    </row>
    <row r="16" spans="1:7" ht="15" customHeight="1" x14ac:dyDescent="0.2">
      <c r="A16" s="86" t="s">
        <v>142</v>
      </c>
      <c r="B16" s="87" t="s">
        <v>209</v>
      </c>
      <c r="C16" s="88">
        <v>67</v>
      </c>
      <c r="D16" s="88">
        <v>0</v>
      </c>
      <c r="E16" s="88">
        <v>0</v>
      </c>
      <c r="F16" s="89">
        <v>642.68585131894486</v>
      </c>
      <c r="G16" s="103" t="s">
        <v>1127</v>
      </c>
    </row>
    <row r="17" spans="1:7" ht="15" customHeight="1" x14ac:dyDescent="0.2">
      <c r="A17" s="90" t="s">
        <v>22</v>
      </c>
      <c r="B17" s="91" t="s">
        <v>584</v>
      </c>
      <c r="C17" s="92">
        <v>30</v>
      </c>
      <c r="D17" s="92">
        <v>1</v>
      </c>
      <c r="E17" s="92">
        <v>0</v>
      </c>
      <c r="F17" s="93">
        <v>639.30707362342753</v>
      </c>
      <c r="G17" s="103" t="s">
        <v>1127</v>
      </c>
    </row>
    <row r="18" spans="1:7" ht="15" customHeight="1" x14ac:dyDescent="0.2">
      <c r="A18" s="86" t="s">
        <v>20</v>
      </c>
      <c r="B18" s="87" t="s">
        <v>829</v>
      </c>
      <c r="C18" s="88">
        <v>74</v>
      </c>
      <c r="D18" s="88">
        <v>2</v>
      </c>
      <c r="E18" s="88">
        <v>0</v>
      </c>
      <c r="F18" s="89">
        <v>610.49080247409427</v>
      </c>
      <c r="G18" s="103" t="s">
        <v>1127</v>
      </c>
    </row>
    <row r="19" spans="1:7" ht="15" customHeight="1" x14ac:dyDescent="0.2">
      <c r="A19" s="90" t="s">
        <v>26</v>
      </c>
      <c r="B19" s="91" t="s">
        <v>188</v>
      </c>
      <c r="C19" s="92">
        <v>69</v>
      </c>
      <c r="D19" s="92">
        <v>0</v>
      </c>
      <c r="E19" s="92">
        <v>0</v>
      </c>
      <c r="F19" s="93">
        <v>603.19958038290065</v>
      </c>
      <c r="G19" s="103" t="s">
        <v>1127</v>
      </c>
    </row>
    <row r="20" spans="1:7" ht="15" customHeight="1" x14ac:dyDescent="0.2">
      <c r="A20" s="86" t="s">
        <v>53</v>
      </c>
      <c r="B20" s="87" t="s">
        <v>212</v>
      </c>
      <c r="C20" s="88">
        <v>91</v>
      </c>
      <c r="D20" s="88">
        <v>0</v>
      </c>
      <c r="E20" s="88">
        <v>0</v>
      </c>
      <c r="F20" s="89">
        <v>592.13951067152527</v>
      </c>
      <c r="G20" s="103" t="s">
        <v>1127</v>
      </c>
    </row>
    <row r="21" spans="1:7" ht="15" customHeight="1" x14ac:dyDescent="0.2">
      <c r="A21" s="90" t="s">
        <v>22</v>
      </c>
      <c r="B21" s="91" t="s">
        <v>279</v>
      </c>
      <c r="C21" s="92">
        <v>27</v>
      </c>
      <c r="D21" s="92">
        <v>0</v>
      </c>
      <c r="E21" s="92">
        <v>0</v>
      </c>
      <c r="F21" s="93">
        <v>541.73354735152486</v>
      </c>
      <c r="G21" s="103" t="s">
        <v>1127</v>
      </c>
    </row>
    <row r="22" spans="1:7" ht="15" customHeight="1" x14ac:dyDescent="0.2">
      <c r="A22" s="86" t="s">
        <v>30</v>
      </c>
      <c r="B22" s="87" t="s">
        <v>624</v>
      </c>
      <c r="C22" s="88">
        <v>64</v>
      </c>
      <c r="D22" s="88">
        <v>0</v>
      </c>
      <c r="E22" s="88">
        <v>1</v>
      </c>
      <c r="F22" s="89">
        <v>538.92712047093937</v>
      </c>
      <c r="G22" s="103" t="s">
        <v>1127</v>
      </c>
    </row>
    <row r="23" spans="1:7" ht="15" customHeight="1" x14ac:dyDescent="0.2">
      <c r="A23" s="90" t="s">
        <v>71</v>
      </c>
      <c r="B23" s="91" t="s">
        <v>816</v>
      </c>
      <c r="C23" s="92">
        <v>35</v>
      </c>
      <c r="D23" s="92">
        <v>0</v>
      </c>
      <c r="E23" s="92">
        <v>0</v>
      </c>
      <c r="F23" s="93">
        <v>535.25003823214558</v>
      </c>
      <c r="G23" s="103" t="s">
        <v>1127</v>
      </c>
    </row>
    <row r="24" spans="1:7" x14ac:dyDescent="0.2">
      <c r="A24" s="86" t="s">
        <v>24</v>
      </c>
      <c r="B24" s="87" t="s">
        <v>831</v>
      </c>
      <c r="C24" s="88">
        <v>23</v>
      </c>
      <c r="D24" s="88">
        <v>0</v>
      </c>
      <c r="E24" s="88">
        <v>0</v>
      </c>
      <c r="F24" s="89">
        <v>531.79190751445083</v>
      </c>
      <c r="G24" s="103" t="s">
        <v>1127</v>
      </c>
    </row>
    <row r="25" spans="1:7" x14ac:dyDescent="0.2">
      <c r="A25" s="90" t="s">
        <v>30</v>
      </c>
      <c r="B25" s="91" t="s">
        <v>490</v>
      </c>
      <c r="C25" s="92">
        <v>44</v>
      </c>
      <c r="D25" s="92">
        <v>0</v>
      </c>
      <c r="E25" s="92">
        <v>0</v>
      </c>
      <c r="F25" s="93">
        <v>516.06849636406287</v>
      </c>
      <c r="G25" s="103" t="s">
        <v>1127</v>
      </c>
    </row>
    <row r="26" spans="1:7" x14ac:dyDescent="0.2">
      <c r="A26" s="86" t="s">
        <v>26</v>
      </c>
      <c r="B26" s="87" t="s">
        <v>322</v>
      </c>
      <c r="C26" s="88">
        <v>346</v>
      </c>
      <c r="D26" s="88">
        <v>0</v>
      </c>
      <c r="E26" s="88">
        <v>0</v>
      </c>
      <c r="F26" s="89">
        <v>512.2890139176784</v>
      </c>
      <c r="G26" s="103" t="s">
        <v>1127</v>
      </c>
    </row>
    <row r="27" spans="1:7" x14ac:dyDescent="0.2">
      <c r="A27" s="90" t="s">
        <v>28</v>
      </c>
      <c r="B27" s="91" t="s">
        <v>185</v>
      </c>
      <c r="C27" s="92">
        <v>80</v>
      </c>
      <c r="D27" s="92">
        <v>17</v>
      </c>
      <c r="E27" s="92">
        <v>0</v>
      </c>
      <c r="F27" s="93">
        <v>510.33829641710946</v>
      </c>
      <c r="G27" s="103" t="s">
        <v>1127</v>
      </c>
    </row>
    <row r="28" spans="1:7" x14ac:dyDescent="0.2">
      <c r="A28" s="98" t="s">
        <v>62</v>
      </c>
      <c r="B28" s="99" t="s">
        <v>853</v>
      </c>
      <c r="C28" s="100">
        <v>212</v>
      </c>
      <c r="D28" s="100">
        <v>1</v>
      </c>
      <c r="E28" s="100">
        <v>0</v>
      </c>
      <c r="F28" s="101">
        <v>505.35006761726254</v>
      </c>
      <c r="G28" s="104" t="s">
        <v>1127</v>
      </c>
    </row>
    <row r="29" spans="1:7" x14ac:dyDescent="0.2">
      <c r="A29" s="90" t="s">
        <v>40</v>
      </c>
      <c r="B29" s="91" t="s">
        <v>40</v>
      </c>
      <c r="C29" s="92">
        <v>397</v>
      </c>
      <c r="D29" s="92">
        <v>0</v>
      </c>
      <c r="E29" s="92">
        <v>0</v>
      </c>
      <c r="F29" s="93">
        <v>499.4904442571181</v>
      </c>
      <c r="G29" s="94" t="s">
        <v>10</v>
      </c>
    </row>
    <row r="30" spans="1:7" x14ac:dyDescent="0.2">
      <c r="A30" s="86" t="s">
        <v>40</v>
      </c>
      <c r="B30" s="87" t="s">
        <v>574</v>
      </c>
      <c r="C30" s="88">
        <v>105</v>
      </c>
      <c r="D30" s="88">
        <v>0</v>
      </c>
      <c r="E30" s="88">
        <v>0</v>
      </c>
      <c r="F30" s="89">
        <v>490.24185264730602</v>
      </c>
      <c r="G30" s="94" t="s">
        <v>10</v>
      </c>
    </row>
    <row r="31" spans="1:7" x14ac:dyDescent="0.2">
      <c r="A31" s="90" t="s">
        <v>80</v>
      </c>
      <c r="B31" s="91" t="s">
        <v>284</v>
      </c>
      <c r="C31" s="92">
        <v>18</v>
      </c>
      <c r="D31" s="92">
        <v>0</v>
      </c>
      <c r="E31" s="92">
        <v>0</v>
      </c>
      <c r="F31" s="93">
        <v>486.61800486618006</v>
      </c>
      <c r="G31" s="94" t="s">
        <v>10</v>
      </c>
    </row>
    <row r="32" spans="1:7" x14ac:dyDescent="0.2">
      <c r="A32" s="86" t="s">
        <v>24</v>
      </c>
      <c r="B32" s="87" t="s">
        <v>405</v>
      </c>
      <c r="C32" s="88">
        <v>73</v>
      </c>
      <c r="D32" s="88">
        <v>0</v>
      </c>
      <c r="E32" s="88">
        <v>0</v>
      </c>
      <c r="F32" s="89">
        <v>483.37968480995892</v>
      </c>
      <c r="G32" s="94" t="s">
        <v>10</v>
      </c>
    </row>
    <row r="33" spans="1:7" x14ac:dyDescent="0.2">
      <c r="A33" s="90" t="s">
        <v>30</v>
      </c>
      <c r="B33" s="91" t="s">
        <v>404</v>
      </c>
      <c r="C33" s="92">
        <v>101</v>
      </c>
      <c r="D33" s="92">
        <v>0</v>
      </c>
      <c r="E33" s="92">
        <v>0</v>
      </c>
      <c r="F33" s="93">
        <v>478.76374668183541</v>
      </c>
      <c r="G33" s="94" t="s">
        <v>10</v>
      </c>
    </row>
    <row r="34" spans="1:7" x14ac:dyDescent="0.2">
      <c r="A34" s="86" t="s">
        <v>28</v>
      </c>
      <c r="B34" s="87" t="s">
        <v>29</v>
      </c>
      <c r="C34" s="88">
        <v>89</v>
      </c>
      <c r="D34" s="88">
        <v>0</v>
      </c>
      <c r="E34" s="88">
        <v>1</v>
      </c>
      <c r="F34" s="89">
        <v>469.58155066263174</v>
      </c>
      <c r="G34" s="94" t="s">
        <v>10</v>
      </c>
    </row>
    <row r="35" spans="1:7" x14ac:dyDescent="0.2">
      <c r="A35" s="90" t="s">
        <v>20</v>
      </c>
      <c r="B35" s="91" t="s">
        <v>255</v>
      </c>
      <c r="C35" s="92">
        <v>12</v>
      </c>
      <c r="D35" s="92">
        <v>1</v>
      </c>
      <c r="E35" s="92">
        <v>0</v>
      </c>
      <c r="F35" s="93">
        <v>461.97583511016347</v>
      </c>
      <c r="G35" s="94" t="s">
        <v>10</v>
      </c>
    </row>
    <row r="36" spans="1:7" x14ac:dyDescent="0.2">
      <c r="A36" s="86" t="s">
        <v>26</v>
      </c>
      <c r="B36" s="87" t="s">
        <v>713</v>
      </c>
      <c r="C36" s="88">
        <v>125</v>
      </c>
      <c r="D36" s="88">
        <v>0</v>
      </c>
      <c r="E36" s="88">
        <v>3</v>
      </c>
      <c r="F36" s="89">
        <v>456.2629215085193</v>
      </c>
      <c r="G36" s="94" t="s">
        <v>10</v>
      </c>
    </row>
    <row r="37" spans="1:7" x14ac:dyDescent="0.2">
      <c r="A37" s="90" t="s">
        <v>26</v>
      </c>
      <c r="B37" s="91" t="s">
        <v>572</v>
      </c>
      <c r="C37" s="92">
        <v>417</v>
      </c>
      <c r="D37" s="92">
        <v>0</v>
      </c>
      <c r="E37" s="92">
        <v>0</v>
      </c>
      <c r="F37" s="93">
        <v>447.90066701754012</v>
      </c>
      <c r="G37" s="94" t="s">
        <v>10</v>
      </c>
    </row>
    <row r="38" spans="1:7" x14ac:dyDescent="0.2">
      <c r="A38" s="86" t="s">
        <v>14</v>
      </c>
      <c r="B38" s="87" t="s">
        <v>49</v>
      </c>
      <c r="C38" s="88">
        <v>37</v>
      </c>
      <c r="D38" s="88">
        <v>0</v>
      </c>
      <c r="E38" s="88">
        <v>0</v>
      </c>
      <c r="F38" s="89">
        <v>444.01776071042843</v>
      </c>
      <c r="G38" s="94" t="s">
        <v>10</v>
      </c>
    </row>
    <row r="39" spans="1:7" x14ac:dyDescent="0.2">
      <c r="A39" s="90" t="s">
        <v>53</v>
      </c>
      <c r="B39" s="91" t="s">
        <v>785</v>
      </c>
      <c r="C39" s="92">
        <v>18</v>
      </c>
      <c r="D39" s="92">
        <v>0</v>
      </c>
      <c r="E39" s="92">
        <v>0</v>
      </c>
      <c r="F39" s="93">
        <v>427.65502494654316</v>
      </c>
      <c r="G39" s="94" t="s">
        <v>10</v>
      </c>
    </row>
    <row r="40" spans="1:7" x14ac:dyDescent="0.2">
      <c r="A40" s="86" t="s">
        <v>33</v>
      </c>
      <c r="B40" s="87" t="s">
        <v>649</v>
      </c>
      <c r="C40" s="88">
        <v>17</v>
      </c>
      <c r="D40" s="88">
        <v>0</v>
      </c>
      <c r="E40" s="88">
        <v>0</v>
      </c>
      <c r="F40" s="89">
        <v>422.99079372978355</v>
      </c>
      <c r="G40" s="94" t="s">
        <v>10</v>
      </c>
    </row>
    <row r="41" spans="1:7" x14ac:dyDescent="0.2">
      <c r="A41" s="90" t="s">
        <v>71</v>
      </c>
      <c r="B41" s="91" t="s">
        <v>191</v>
      </c>
      <c r="C41" s="92">
        <v>125</v>
      </c>
      <c r="D41" s="92">
        <v>1</v>
      </c>
      <c r="E41" s="92">
        <v>0</v>
      </c>
      <c r="F41" s="93">
        <v>415.51246537396122</v>
      </c>
      <c r="G41" s="94" t="s">
        <v>10</v>
      </c>
    </row>
    <row r="42" spans="1:7" x14ac:dyDescent="0.2">
      <c r="A42" s="86" t="s">
        <v>28</v>
      </c>
      <c r="B42" s="87" t="s">
        <v>257</v>
      </c>
      <c r="C42" s="88">
        <v>27</v>
      </c>
      <c r="D42" s="88">
        <v>0</v>
      </c>
      <c r="E42" s="88">
        <v>0</v>
      </c>
      <c r="F42" s="89">
        <v>406.25940415287391</v>
      </c>
      <c r="G42" s="94" t="s">
        <v>10</v>
      </c>
    </row>
    <row r="43" spans="1:7" x14ac:dyDescent="0.2">
      <c r="A43" s="90" t="s">
        <v>26</v>
      </c>
      <c r="B43" s="91" t="s">
        <v>567</v>
      </c>
      <c r="C43" s="92">
        <v>32</v>
      </c>
      <c r="D43" s="92">
        <v>1</v>
      </c>
      <c r="E43" s="92">
        <v>0</v>
      </c>
      <c r="F43" s="93">
        <v>399.03264812575571</v>
      </c>
      <c r="G43" s="94" t="s">
        <v>10</v>
      </c>
    </row>
    <row r="44" spans="1:7" x14ac:dyDescent="0.2">
      <c r="A44" s="86" t="s">
        <v>22</v>
      </c>
      <c r="B44" s="87" t="s">
        <v>644</v>
      </c>
      <c r="C44" s="88">
        <v>59</v>
      </c>
      <c r="D44" s="88">
        <v>9</v>
      </c>
      <c r="E44" s="88">
        <v>1</v>
      </c>
      <c r="F44" s="89">
        <v>396.59731003563633</v>
      </c>
      <c r="G44" s="94" t="s">
        <v>10</v>
      </c>
    </row>
    <row r="45" spans="1:7" x14ac:dyDescent="0.2">
      <c r="A45" s="90" t="s">
        <v>28</v>
      </c>
      <c r="B45" s="91" t="s">
        <v>564</v>
      </c>
      <c r="C45" s="92">
        <v>79</v>
      </c>
      <c r="D45" s="92">
        <v>0</v>
      </c>
      <c r="E45" s="92">
        <v>0</v>
      </c>
      <c r="F45" s="93">
        <v>393.97566327548373</v>
      </c>
      <c r="G45" s="94" t="s">
        <v>10</v>
      </c>
    </row>
    <row r="46" spans="1:7" x14ac:dyDescent="0.2">
      <c r="A46" s="86" t="s">
        <v>20</v>
      </c>
      <c r="B46" s="87" t="s">
        <v>133</v>
      </c>
      <c r="C46" s="88">
        <v>16</v>
      </c>
      <c r="D46" s="88">
        <v>0</v>
      </c>
      <c r="E46" s="88">
        <v>0</v>
      </c>
      <c r="F46" s="89">
        <v>392.73441335297002</v>
      </c>
      <c r="G46" s="94" t="s">
        <v>10</v>
      </c>
    </row>
    <row r="47" spans="1:7" x14ac:dyDescent="0.2">
      <c r="A47" s="90" t="s">
        <v>36</v>
      </c>
      <c r="B47" s="91" t="s">
        <v>231</v>
      </c>
      <c r="C47" s="92">
        <v>45</v>
      </c>
      <c r="D47" s="92">
        <v>0</v>
      </c>
      <c r="E47" s="92">
        <v>0</v>
      </c>
      <c r="F47" s="93">
        <v>390.45553145336225</v>
      </c>
      <c r="G47" s="94" t="s">
        <v>10</v>
      </c>
    </row>
    <row r="48" spans="1:7" x14ac:dyDescent="0.2">
      <c r="A48" s="86" t="s">
        <v>26</v>
      </c>
      <c r="B48" s="87" t="s">
        <v>770</v>
      </c>
      <c r="C48" s="88">
        <v>26</v>
      </c>
      <c r="D48" s="88">
        <v>0</v>
      </c>
      <c r="E48" s="88">
        <v>0</v>
      </c>
      <c r="F48" s="89">
        <v>388.98862956313582</v>
      </c>
      <c r="G48" s="94" t="s">
        <v>10</v>
      </c>
    </row>
    <row r="49" spans="1:7" x14ac:dyDescent="0.2">
      <c r="A49" s="90" t="s">
        <v>24</v>
      </c>
      <c r="B49" s="91" t="s">
        <v>611</v>
      </c>
      <c r="C49" s="92">
        <v>23</v>
      </c>
      <c r="D49" s="92">
        <v>0</v>
      </c>
      <c r="E49" s="92">
        <v>0</v>
      </c>
      <c r="F49" s="93">
        <v>380.54268696227666</v>
      </c>
      <c r="G49" s="94" t="s">
        <v>10</v>
      </c>
    </row>
    <row r="50" spans="1:7" x14ac:dyDescent="0.2">
      <c r="A50" s="86" t="s">
        <v>102</v>
      </c>
      <c r="B50" s="87" t="s">
        <v>625</v>
      </c>
      <c r="C50" s="88">
        <v>142</v>
      </c>
      <c r="D50" s="88">
        <v>1</v>
      </c>
      <c r="E50" s="88">
        <v>0</v>
      </c>
      <c r="F50" s="89">
        <v>376.81159420289856</v>
      </c>
      <c r="G50" s="94" t="s">
        <v>10</v>
      </c>
    </row>
    <row r="51" spans="1:7" x14ac:dyDescent="0.2">
      <c r="A51" s="90" t="s">
        <v>28</v>
      </c>
      <c r="B51" s="91" t="s">
        <v>28</v>
      </c>
      <c r="C51" s="92">
        <v>462</v>
      </c>
      <c r="D51" s="92">
        <v>51</v>
      </c>
      <c r="E51" s="92">
        <v>8</v>
      </c>
      <c r="F51" s="93">
        <v>371.51923556886658</v>
      </c>
      <c r="G51" s="94" t="s">
        <v>10</v>
      </c>
    </row>
    <row r="52" spans="1:7" x14ac:dyDescent="0.2">
      <c r="A52" s="86" t="s">
        <v>26</v>
      </c>
      <c r="B52" s="87" t="s">
        <v>598</v>
      </c>
      <c r="C52" s="88">
        <v>41</v>
      </c>
      <c r="D52" s="88">
        <v>0</v>
      </c>
      <c r="E52" s="88">
        <v>0</v>
      </c>
      <c r="F52" s="89">
        <v>364.47684238598987</v>
      </c>
      <c r="G52" s="94" t="s">
        <v>10</v>
      </c>
    </row>
    <row r="53" spans="1:7" x14ac:dyDescent="0.2">
      <c r="A53" s="90" t="s">
        <v>11</v>
      </c>
      <c r="B53" s="91" t="s">
        <v>172</v>
      </c>
      <c r="C53" s="92">
        <v>35</v>
      </c>
      <c r="D53" s="92">
        <v>0</v>
      </c>
      <c r="E53" s="92">
        <v>0</v>
      </c>
      <c r="F53" s="93">
        <v>361.60760409133178</v>
      </c>
      <c r="G53" s="94" t="s">
        <v>10</v>
      </c>
    </row>
    <row r="54" spans="1:7" x14ac:dyDescent="0.2">
      <c r="A54" s="86" t="s">
        <v>45</v>
      </c>
      <c r="B54" s="87" t="s">
        <v>176</v>
      </c>
      <c r="C54" s="88">
        <v>31</v>
      </c>
      <c r="D54" s="88">
        <v>0</v>
      </c>
      <c r="E54" s="88">
        <v>0</v>
      </c>
      <c r="F54" s="89">
        <v>360.42320660388327</v>
      </c>
      <c r="G54" s="94" t="s">
        <v>10</v>
      </c>
    </row>
    <row r="55" spans="1:7" x14ac:dyDescent="0.2">
      <c r="A55" s="90" t="s">
        <v>24</v>
      </c>
      <c r="B55" s="91" t="s">
        <v>465</v>
      </c>
      <c r="C55" s="92">
        <v>26</v>
      </c>
      <c r="D55" s="92">
        <v>0</v>
      </c>
      <c r="E55" s="92">
        <v>0</v>
      </c>
      <c r="F55" s="93">
        <v>347.5471193690683</v>
      </c>
      <c r="G55" s="94" t="s">
        <v>10</v>
      </c>
    </row>
    <row r="56" spans="1:7" x14ac:dyDescent="0.2">
      <c r="A56" s="86" t="s">
        <v>102</v>
      </c>
      <c r="B56" s="87" t="s">
        <v>673</v>
      </c>
      <c r="C56" s="88">
        <v>142</v>
      </c>
      <c r="D56" s="88">
        <v>0</v>
      </c>
      <c r="E56" s="88">
        <v>0</v>
      </c>
      <c r="F56" s="89">
        <v>343.41822051319258</v>
      </c>
      <c r="G56" s="94" t="s">
        <v>10</v>
      </c>
    </row>
    <row r="57" spans="1:7" x14ac:dyDescent="0.2">
      <c r="A57" s="90" t="s">
        <v>22</v>
      </c>
      <c r="B57" s="91" t="s">
        <v>531</v>
      </c>
      <c r="C57" s="92">
        <v>11</v>
      </c>
      <c r="D57" s="92">
        <v>0</v>
      </c>
      <c r="E57" s="92">
        <v>0</v>
      </c>
      <c r="F57" s="93">
        <v>341.72103137620383</v>
      </c>
      <c r="G57" s="94" t="s">
        <v>10</v>
      </c>
    </row>
    <row r="58" spans="1:7" x14ac:dyDescent="0.2">
      <c r="A58" s="86" t="s">
        <v>26</v>
      </c>
      <c r="B58" s="87" t="s">
        <v>73</v>
      </c>
      <c r="C58" s="88">
        <v>31</v>
      </c>
      <c r="D58" s="88">
        <v>0</v>
      </c>
      <c r="E58" s="88">
        <v>0</v>
      </c>
      <c r="F58" s="89">
        <v>339.0942900896959</v>
      </c>
      <c r="G58" s="94" t="s">
        <v>10</v>
      </c>
    </row>
    <row r="59" spans="1:7" x14ac:dyDescent="0.2">
      <c r="A59" s="90" t="s">
        <v>53</v>
      </c>
      <c r="B59" s="91" t="s">
        <v>849</v>
      </c>
      <c r="C59" s="92">
        <v>46</v>
      </c>
      <c r="D59" s="92">
        <v>0</v>
      </c>
      <c r="E59" s="92">
        <v>0</v>
      </c>
      <c r="F59" s="93">
        <v>334.20517291485032</v>
      </c>
      <c r="G59" s="94" t="s">
        <v>10</v>
      </c>
    </row>
    <row r="60" spans="1:7" x14ac:dyDescent="0.2">
      <c r="A60" s="86" t="s">
        <v>22</v>
      </c>
      <c r="B60" s="87" t="s">
        <v>208</v>
      </c>
      <c r="C60" s="88">
        <v>21</v>
      </c>
      <c r="D60" s="88">
        <v>0</v>
      </c>
      <c r="E60" s="88">
        <v>2</v>
      </c>
      <c r="F60" s="89">
        <v>327.77540259370102</v>
      </c>
      <c r="G60" s="94" t="s">
        <v>10</v>
      </c>
    </row>
    <row r="61" spans="1:7" x14ac:dyDescent="0.2">
      <c r="A61" s="90" t="s">
        <v>30</v>
      </c>
      <c r="B61" s="91" t="s">
        <v>316</v>
      </c>
      <c r="C61" s="92">
        <v>24</v>
      </c>
      <c r="D61" s="92">
        <v>0</v>
      </c>
      <c r="E61" s="92">
        <v>0</v>
      </c>
      <c r="F61" s="93">
        <v>323.93035497368066</v>
      </c>
      <c r="G61" s="94" t="s">
        <v>10</v>
      </c>
    </row>
    <row r="62" spans="1:7" x14ac:dyDescent="0.2">
      <c r="A62" s="86" t="s">
        <v>26</v>
      </c>
      <c r="B62" s="87" t="s">
        <v>556</v>
      </c>
      <c r="C62" s="88">
        <v>10</v>
      </c>
      <c r="D62" s="88">
        <v>0</v>
      </c>
      <c r="E62" s="88">
        <v>0</v>
      </c>
      <c r="F62" s="89">
        <v>318.06615776081424</v>
      </c>
      <c r="G62" s="94" t="s">
        <v>10</v>
      </c>
    </row>
    <row r="63" spans="1:7" x14ac:dyDescent="0.2">
      <c r="A63" s="90" t="s">
        <v>33</v>
      </c>
      <c r="B63" s="91" t="s">
        <v>85</v>
      </c>
      <c r="C63" s="92">
        <v>60</v>
      </c>
      <c r="D63" s="92">
        <v>0</v>
      </c>
      <c r="E63" s="92">
        <v>0</v>
      </c>
      <c r="F63" s="93">
        <v>314.23483816905832</v>
      </c>
      <c r="G63" s="94" t="s">
        <v>10</v>
      </c>
    </row>
    <row r="64" spans="1:7" x14ac:dyDescent="0.2">
      <c r="A64" s="86" t="s">
        <v>121</v>
      </c>
      <c r="B64" s="87" t="s">
        <v>446</v>
      </c>
      <c r="C64" s="88">
        <v>17</v>
      </c>
      <c r="D64" s="88">
        <v>1</v>
      </c>
      <c r="E64" s="88">
        <v>0</v>
      </c>
      <c r="F64" s="89">
        <v>313.97174254317116</v>
      </c>
      <c r="G64" s="94" t="s">
        <v>10</v>
      </c>
    </row>
    <row r="65" spans="1:7" x14ac:dyDescent="0.2">
      <c r="A65" s="90" t="s">
        <v>80</v>
      </c>
      <c r="B65" s="91" t="s">
        <v>80</v>
      </c>
      <c r="C65" s="92">
        <v>263</v>
      </c>
      <c r="D65" s="92">
        <v>0</v>
      </c>
      <c r="E65" s="92">
        <v>0</v>
      </c>
      <c r="F65" s="93">
        <v>313.81252386407027</v>
      </c>
      <c r="G65" s="94" t="s">
        <v>10</v>
      </c>
    </row>
    <row r="66" spans="1:7" x14ac:dyDescent="0.2">
      <c r="A66" s="86" t="s">
        <v>102</v>
      </c>
      <c r="B66" s="87" t="s">
        <v>565</v>
      </c>
      <c r="C66" s="88">
        <v>19</v>
      </c>
      <c r="D66" s="88">
        <v>0</v>
      </c>
      <c r="E66" s="88">
        <v>0</v>
      </c>
      <c r="F66" s="89">
        <v>312.29454306377386</v>
      </c>
      <c r="G66" s="94" t="s">
        <v>10</v>
      </c>
    </row>
    <row r="67" spans="1:7" x14ac:dyDescent="0.2">
      <c r="A67" s="90" t="s">
        <v>11</v>
      </c>
      <c r="B67" s="91" t="s">
        <v>317</v>
      </c>
      <c r="C67" s="92">
        <v>47</v>
      </c>
      <c r="D67" s="92">
        <v>0</v>
      </c>
      <c r="E67" s="92">
        <v>0</v>
      </c>
      <c r="F67" s="93">
        <v>308.50016409583196</v>
      </c>
      <c r="G67" s="94" t="s">
        <v>10</v>
      </c>
    </row>
    <row r="68" spans="1:7" x14ac:dyDescent="0.2">
      <c r="A68" s="86" t="s">
        <v>30</v>
      </c>
      <c r="B68" s="87" t="s">
        <v>439</v>
      </c>
      <c r="C68" s="88">
        <v>33</v>
      </c>
      <c r="D68" s="88">
        <v>0</v>
      </c>
      <c r="E68" s="88">
        <v>0</v>
      </c>
      <c r="F68" s="89">
        <v>306.12244897959181</v>
      </c>
      <c r="G68" s="94" t="s">
        <v>10</v>
      </c>
    </row>
    <row r="69" spans="1:7" x14ac:dyDescent="0.2">
      <c r="A69" s="90" t="s">
        <v>22</v>
      </c>
      <c r="B69" s="91" t="s">
        <v>280</v>
      </c>
      <c r="C69" s="92">
        <v>23</v>
      </c>
      <c r="D69" s="92">
        <v>0</v>
      </c>
      <c r="E69" s="92">
        <v>0</v>
      </c>
      <c r="F69" s="93">
        <v>305.56662681015013</v>
      </c>
      <c r="G69" s="94" t="s">
        <v>10</v>
      </c>
    </row>
    <row r="70" spans="1:7" x14ac:dyDescent="0.2">
      <c r="A70" s="98" t="s">
        <v>28</v>
      </c>
      <c r="B70" s="99" t="s">
        <v>562</v>
      </c>
      <c r="C70" s="100">
        <v>18</v>
      </c>
      <c r="D70" s="100">
        <v>0</v>
      </c>
      <c r="E70" s="100">
        <v>0</v>
      </c>
      <c r="F70" s="101">
        <v>302.3177695666779</v>
      </c>
      <c r="G70" s="105" t="s">
        <v>10</v>
      </c>
    </row>
    <row r="71" spans="1:7" x14ac:dyDescent="0.2">
      <c r="A71" s="90" t="s">
        <v>24</v>
      </c>
      <c r="B71" s="91" t="s">
        <v>336</v>
      </c>
      <c r="C71" s="92">
        <v>162</v>
      </c>
      <c r="D71" s="92">
        <v>3</v>
      </c>
      <c r="E71" s="92">
        <v>3</v>
      </c>
      <c r="F71" s="93">
        <v>284.92927648315862</v>
      </c>
      <c r="G71" s="106" t="s">
        <v>13</v>
      </c>
    </row>
    <row r="72" spans="1:7" x14ac:dyDescent="0.2">
      <c r="A72" s="86" t="s">
        <v>26</v>
      </c>
      <c r="B72" s="87" t="s">
        <v>703</v>
      </c>
      <c r="C72" s="88">
        <v>13</v>
      </c>
      <c r="D72" s="88">
        <v>0</v>
      </c>
      <c r="E72" s="88">
        <v>0</v>
      </c>
      <c r="F72" s="89">
        <v>270.43894320782192</v>
      </c>
      <c r="G72" s="106" t="s">
        <v>13</v>
      </c>
    </row>
    <row r="73" spans="1:7" x14ac:dyDescent="0.2">
      <c r="A73" s="86" t="s">
        <v>38</v>
      </c>
      <c r="B73" s="87" t="s">
        <v>201</v>
      </c>
      <c r="C73" s="88">
        <v>197</v>
      </c>
      <c r="D73" s="88">
        <v>3</v>
      </c>
      <c r="E73" s="88">
        <v>0</v>
      </c>
      <c r="F73" s="89">
        <v>267.76987856636009</v>
      </c>
      <c r="G73" s="106" t="s">
        <v>13</v>
      </c>
    </row>
    <row r="74" spans="1:7" x14ac:dyDescent="0.2">
      <c r="A74" s="90" t="s">
        <v>45</v>
      </c>
      <c r="B74" s="91" t="s">
        <v>862</v>
      </c>
      <c r="C74" s="92">
        <v>88</v>
      </c>
      <c r="D74" s="92">
        <v>3</v>
      </c>
      <c r="E74" s="92">
        <v>0</v>
      </c>
      <c r="F74" s="93">
        <v>264.10494543765964</v>
      </c>
      <c r="G74" s="106" t="s">
        <v>13</v>
      </c>
    </row>
    <row r="75" spans="1:7" x14ac:dyDescent="0.2">
      <c r="A75" s="86" t="s">
        <v>24</v>
      </c>
      <c r="B75" s="87" t="s">
        <v>160</v>
      </c>
      <c r="C75" s="88">
        <v>18</v>
      </c>
      <c r="D75" s="88">
        <v>1</v>
      </c>
      <c r="E75" s="88">
        <v>2</v>
      </c>
      <c r="F75" s="89">
        <v>261.55187445510029</v>
      </c>
      <c r="G75" s="106" t="s">
        <v>13</v>
      </c>
    </row>
    <row r="76" spans="1:7" x14ac:dyDescent="0.2">
      <c r="A76" s="90" t="s">
        <v>28</v>
      </c>
      <c r="B76" s="91" t="s">
        <v>755</v>
      </c>
      <c r="C76" s="92">
        <v>10</v>
      </c>
      <c r="D76" s="92">
        <v>0</v>
      </c>
      <c r="E76" s="92">
        <v>0</v>
      </c>
      <c r="F76" s="93">
        <v>258.73221216041401</v>
      </c>
      <c r="G76" s="106" t="s">
        <v>13</v>
      </c>
    </row>
    <row r="77" spans="1:7" x14ac:dyDescent="0.2">
      <c r="A77" s="107" t="s">
        <v>22</v>
      </c>
      <c r="B77" s="108" t="s">
        <v>743</v>
      </c>
      <c r="C77" s="109">
        <v>15</v>
      </c>
      <c r="D77" s="109">
        <v>0</v>
      </c>
      <c r="E77" s="109">
        <v>0</v>
      </c>
      <c r="F77" s="110">
        <v>258.70989996550537</v>
      </c>
      <c r="G77" s="106" t="s">
        <v>13</v>
      </c>
    </row>
    <row r="78" spans="1:7" x14ac:dyDescent="0.2">
      <c r="A78" s="90" t="s">
        <v>20</v>
      </c>
      <c r="B78" s="91" t="s">
        <v>182</v>
      </c>
      <c r="C78" s="92">
        <v>234</v>
      </c>
      <c r="D78" s="92">
        <v>0</v>
      </c>
      <c r="E78" s="92">
        <v>1</v>
      </c>
      <c r="F78" s="93">
        <v>256.82218069352916</v>
      </c>
      <c r="G78" s="106" t="s">
        <v>13</v>
      </c>
    </row>
    <row r="79" spans="1:7" x14ac:dyDescent="0.2">
      <c r="A79" s="86" t="s">
        <v>38</v>
      </c>
      <c r="B79" s="87" t="s">
        <v>82</v>
      </c>
      <c r="C79" s="88">
        <v>36</v>
      </c>
      <c r="D79" s="88">
        <v>0</v>
      </c>
      <c r="E79" s="88">
        <v>0</v>
      </c>
      <c r="F79" s="89">
        <v>255.59105431309905</v>
      </c>
      <c r="G79" s="106" t="s">
        <v>13</v>
      </c>
    </row>
    <row r="80" spans="1:7" x14ac:dyDescent="0.2">
      <c r="A80" s="90" t="s">
        <v>20</v>
      </c>
      <c r="B80" s="91" t="s">
        <v>116</v>
      </c>
      <c r="C80" s="92">
        <v>36</v>
      </c>
      <c r="D80" s="92">
        <v>1</v>
      </c>
      <c r="E80" s="92">
        <v>0</v>
      </c>
      <c r="F80" s="93">
        <v>246.5023317788141</v>
      </c>
      <c r="G80" s="106" t="s">
        <v>13</v>
      </c>
    </row>
    <row r="81" spans="1:7" x14ac:dyDescent="0.2">
      <c r="A81" s="86" t="s">
        <v>33</v>
      </c>
      <c r="B81" s="87" t="s">
        <v>375</v>
      </c>
      <c r="C81" s="88">
        <v>30</v>
      </c>
      <c r="D81" s="88">
        <v>0</v>
      </c>
      <c r="E81" s="88">
        <v>0</v>
      </c>
      <c r="F81" s="89">
        <v>243.84296513045601</v>
      </c>
      <c r="G81" s="106" t="s">
        <v>13</v>
      </c>
    </row>
    <row r="82" spans="1:7" x14ac:dyDescent="0.2">
      <c r="A82" s="90" t="s">
        <v>53</v>
      </c>
      <c r="B82" s="91" t="s">
        <v>249</v>
      </c>
      <c r="C82" s="92">
        <v>22</v>
      </c>
      <c r="D82" s="92">
        <v>0</v>
      </c>
      <c r="E82" s="92">
        <v>0</v>
      </c>
      <c r="F82" s="93">
        <v>238.40485478977027</v>
      </c>
      <c r="G82" s="106" t="s">
        <v>13</v>
      </c>
    </row>
    <row r="83" spans="1:7" x14ac:dyDescent="0.2">
      <c r="A83" s="86" t="s">
        <v>28</v>
      </c>
      <c r="B83" s="87" t="s">
        <v>330</v>
      </c>
      <c r="C83" s="88">
        <v>14</v>
      </c>
      <c r="D83" s="88">
        <v>0</v>
      </c>
      <c r="E83" s="88">
        <v>0</v>
      </c>
      <c r="F83" s="89">
        <v>237.65065353929722</v>
      </c>
      <c r="G83" s="106" t="s">
        <v>13</v>
      </c>
    </row>
    <row r="84" spans="1:7" x14ac:dyDescent="0.2">
      <c r="A84" s="90" t="s">
        <v>30</v>
      </c>
      <c r="B84" s="91" t="s">
        <v>412</v>
      </c>
      <c r="C84" s="92">
        <v>35</v>
      </c>
      <c r="D84" s="92">
        <v>0</v>
      </c>
      <c r="E84" s="92">
        <v>0</v>
      </c>
      <c r="F84" s="93">
        <v>234.01979138807167</v>
      </c>
      <c r="G84" s="106" t="s">
        <v>13</v>
      </c>
    </row>
    <row r="85" spans="1:7" x14ac:dyDescent="0.2">
      <c r="A85" s="86" t="s">
        <v>20</v>
      </c>
      <c r="B85" s="87" t="s">
        <v>21</v>
      </c>
      <c r="C85" s="88">
        <v>22</v>
      </c>
      <c r="D85" s="88">
        <v>0</v>
      </c>
      <c r="E85" s="88">
        <v>0</v>
      </c>
      <c r="F85" s="89">
        <v>229.76501305483026</v>
      </c>
      <c r="G85" s="106" t="s">
        <v>13</v>
      </c>
    </row>
    <row r="86" spans="1:7" x14ac:dyDescent="0.2">
      <c r="A86" s="90" t="s">
        <v>24</v>
      </c>
      <c r="B86" s="91" t="s">
        <v>415</v>
      </c>
      <c r="C86" s="92">
        <v>89</v>
      </c>
      <c r="D86" s="92">
        <v>0</v>
      </c>
      <c r="E86" s="92">
        <v>0</v>
      </c>
      <c r="F86" s="93">
        <v>229.25145536036268</v>
      </c>
      <c r="G86" s="106" t="s">
        <v>13</v>
      </c>
    </row>
    <row r="87" spans="1:7" x14ac:dyDescent="0.2">
      <c r="A87" s="86" t="s">
        <v>22</v>
      </c>
      <c r="B87" s="87" t="s">
        <v>824</v>
      </c>
      <c r="C87" s="88">
        <v>15</v>
      </c>
      <c r="D87" s="88">
        <v>0</v>
      </c>
      <c r="E87" s="88">
        <v>0</v>
      </c>
      <c r="F87" s="89">
        <v>223.94744699910422</v>
      </c>
      <c r="G87" s="106" t="s">
        <v>13</v>
      </c>
    </row>
    <row r="88" spans="1:7" x14ac:dyDescent="0.2">
      <c r="A88" s="90" t="s">
        <v>80</v>
      </c>
      <c r="B88" s="91" t="s">
        <v>213</v>
      </c>
      <c r="C88" s="92">
        <v>30</v>
      </c>
      <c r="D88" s="92">
        <v>0</v>
      </c>
      <c r="E88" s="92">
        <v>0</v>
      </c>
      <c r="F88" s="93">
        <v>223.93073076061805</v>
      </c>
      <c r="G88" s="106" t="s">
        <v>13</v>
      </c>
    </row>
    <row r="89" spans="1:7" x14ac:dyDescent="0.2">
      <c r="A89" s="86" t="s">
        <v>53</v>
      </c>
      <c r="B89" s="87" t="s">
        <v>826</v>
      </c>
      <c r="C89" s="88">
        <v>43</v>
      </c>
      <c r="D89" s="88">
        <v>0</v>
      </c>
      <c r="E89" s="88">
        <v>1</v>
      </c>
      <c r="F89" s="89">
        <v>222.25589735818556</v>
      </c>
      <c r="G89" s="106" t="s">
        <v>13</v>
      </c>
    </row>
    <row r="90" spans="1:7" x14ac:dyDescent="0.2">
      <c r="A90" s="90" t="s">
        <v>36</v>
      </c>
      <c r="B90" s="91" t="s">
        <v>395</v>
      </c>
      <c r="C90" s="92">
        <v>213</v>
      </c>
      <c r="D90" s="92">
        <v>0</v>
      </c>
      <c r="E90" s="92">
        <v>0</v>
      </c>
      <c r="F90" s="93">
        <v>220.97957235784165</v>
      </c>
      <c r="G90" s="106" t="s">
        <v>13</v>
      </c>
    </row>
    <row r="91" spans="1:7" x14ac:dyDescent="0.2">
      <c r="A91" s="86" t="s">
        <v>26</v>
      </c>
      <c r="B91" s="87" t="s">
        <v>461</v>
      </c>
      <c r="C91" s="88">
        <v>7</v>
      </c>
      <c r="D91" s="88">
        <v>0</v>
      </c>
      <c r="E91" s="88">
        <v>0</v>
      </c>
      <c r="F91" s="89">
        <v>216.51716671821836</v>
      </c>
      <c r="G91" s="106" t="s">
        <v>13</v>
      </c>
    </row>
    <row r="92" spans="1:7" x14ac:dyDescent="0.2">
      <c r="A92" s="90" t="s">
        <v>71</v>
      </c>
      <c r="B92" s="91" t="s">
        <v>838</v>
      </c>
      <c r="C92" s="92">
        <v>15</v>
      </c>
      <c r="D92" s="92">
        <v>0</v>
      </c>
      <c r="E92" s="92">
        <v>0</v>
      </c>
      <c r="F92" s="93">
        <v>212.13406873143828</v>
      </c>
      <c r="G92" s="106" t="s">
        <v>13</v>
      </c>
    </row>
    <row r="93" spans="1:7" x14ac:dyDescent="0.2">
      <c r="A93" s="86" t="s">
        <v>45</v>
      </c>
      <c r="B93" s="87" t="s">
        <v>631</v>
      </c>
      <c r="C93" s="88">
        <v>18</v>
      </c>
      <c r="D93" s="88">
        <v>0</v>
      </c>
      <c r="E93" s="88">
        <v>0</v>
      </c>
      <c r="F93" s="89">
        <v>208.28511918537376</v>
      </c>
      <c r="G93" s="106" t="s">
        <v>13</v>
      </c>
    </row>
    <row r="94" spans="1:7" x14ac:dyDescent="0.2">
      <c r="A94" s="90" t="s">
        <v>45</v>
      </c>
      <c r="B94" s="91" t="s">
        <v>45</v>
      </c>
      <c r="C94" s="92">
        <v>237</v>
      </c>
      <c r="D94" s="92">
        <v>0</v>
      </c>
      <c r="E94" s="92">
        <v>0</v>
      </c>
      <c r="F94" s="93">
        <v>207.89838418217863</v>
      </c>
      <c r="G94" s="106" t="s">
        <v>13</v>
      </c>
    </row>
    <row r="95" spans="1:7" x14ac:dyDescent="0.2">
      <c r="A95" s="86" t="s">
        <v>11</v>
      </c>
      <c r="B95" s="87" t="s">
        <v>597</v>
      </c>
      <c r="C95" s="88">
        <v>9</v>
      </c>
      <c r="D95" s="88">
        <v>0</v>
      </c>
      <c r="E95" s="88">
        <v>0</v>
      </c>
      <c r="F95" s="89">
        <v>205.52637588490524</v>
      </c>
      <c r="G95" s="106" t="s">
        <v>13</v>
      </c>
    </row>
    <row r="96" spans="1:7" x14ac:dyDescent="0.2">
      <c r="A96" s="90" t="s">
        <v>20</v>
      </c>
      <c r="B96" s="91" t="s">
        <v>533</v>
      </c>
      <c r="C96" s="92">
        <v>14</v>
      </c>
      <c r="D96" s="92">
        <v>0</v>
      </c>
      <c r="E96" s="92">
        <v>0</v>
      </c>
      <c r="F96" s="93">
        <v>201.75817841187492</v>
      </c>
      <c r="G96" s="106" t="s">
        <v>13</v>
      </c>
    </row>
    <row r="97" spans="1:7" x14ac:dyDescent="0.2">
      <c r="A97" s="107" t="s">
        <v>22</v>
      </c>
      <c r="B97" s="108" t="s">
        <v>167</v>
      </c>
      <c r="C97" s="109">
        <v>9</v>
      </c>
      <c r="D97" s="109">
        <v>0</v>
      </c>
      <c r="E97" s="109">
        <v>0</v>
      </c>
      <c r="F97" s="110">
        <v>200.08892841262787</v>
      </c>
      <c r="G97" s="106" t="s">
        <v>13</v>
      </c>
    </row>
    <row r="98" spans="1:7" x14ac:dyDescent="0.2">
      <c r="A98" s="90" t="s">
        <v>24</v>
      </c>
      <c r="B98" s="91" t="s">
        <v>25</v>
      </c>
      <c r="C98" s="92">
        <v>4</v>
      </c>
      <c r="D98" s="92">
        <v>0</v>
      </c>
      <c r="E98" s="92">
        <v>0</v>
      </c>
      <c r="F98" s="93">
        <v>199.501246882793</v>
      </c>
      <c r="G98" s="106" t="s">
        <v>13</v>
      </c>
    </row>
    <row r="99" spans="1:7" x14ac:dyDescent="0.2">
      <c r="A99" s="86" t="s">
        <v>94</v>
      </c>
      <c r="B99" s="87" t="s">
        <v>679</v>
      </c>
      <c r="C99" s="88">
        <v>17</v>
      </c>
      <c r="D99" s="88">
        <v>0</v>
      </c>
      <c r="E99" s="88">
        <v>0</v>
      </c>
      <c r="F99" s="89">
        <v>199.03992506732234</v>
      </c>
      <c r="G99" s="106" t="s">
        <v>13</v>
      </c>
    </row>
    <row r="100" spans="1:7" x14ac:dyDescent="0.2">
      <c r="A100" s="90" t="s">
        <v>30</v>
      </c>
      <c r="B100" s="91" t="s">
        <v>432</v>
      </c>
      <c r="C100" s="92">
        <v>50</v>
      </c>
      <c r="D100" s="92">
        <v>0</v>
      </c>
      <c r="E100" s="92">
        <v>0</v>
      </c>
      <c r="F100" s="93">
        <v>197.58940920766645</v>
      </c>
      <c r="G100" s="106" t="s">
        <v>13</v>
      </c>
    </row>
    <row r="101" spans="1:7" x14ac:dyDescent="0.2">
      <c r="A101" s="86" t="s">
        <v>26</v>
      </c>
      <c r="B101" s="87" t="s">
        <v>546</v>
      </c>
      <c r="C101" s="88">
        <v>196</v>
      </c>
      <c r="D101" s="88">
        <v>0</v>
      </c>
      <c r="E101" s="88">
        <v>1</v>
      </c>
      <c r="F101" s="89">
        <v>197.45414453242455</v>
      </c>
      <c r="G101" s="106" t="s">
        <v>13</v>
      </c>
    </row>
    <row r="102" spans="1:7" x14ac:dyDescent="0.2">
      <c r="A102" s="90" t="s">
        <v>45</v>
      </c>
      <c r="B102" s="91" t="s">
        <v>293</v>
      </c>
      <c r="C102" s="92">
        <v>3</v>
      </c>
      <c r="D102" s="92">
        <v>0</v>
      </c>
      <c r="E102" s="92">
        <v>0</v>
      </c>
      <c r="F102" s="93">
        <v>197.23865877712032</v>
      </c>
      <c r="G102" s="106" t="s">
        <v>13</v>
      </c>
    </row>
    <row r="103" spans="1:7" x14ac:dyDescent="0.2">
      <c r="A103" s="86" t="s">
        <v>20</v>
      </c>
      <c r="B103" s="87" t="s">
        <v>676</v>
      </c>
      <c r="C103" s="88">
        <v>16</v>
      </c>
      <c r="D103" s="88">
        <v>0</v>
      </c>
      <c r="E103" s="88">
        <v>0</v>
      </c>
      <c r="F103" s="89">
        <v>197.21434734376928</v>
      </c>
      <c r="G103" s="106" t="s">
        <v>13</v>
      </c>
    </row>
    <row r="104" spans="1:7" x14ac:dyDescent="0.2">
      <c r="A104" s="90" t="s">
        <v>28</v>
      </c>
      <c r="B104" s="91" t="s">
        <v>394</v>
      </c>
      <c r="C104" s="92">
        <v>25</v>
      </c>
      <c r="D104" s="92">
        <v>0</v>
      </c>
      <c r="E104" s="92">
        <v>0</v>
      </c>
      <c r="F104" s="93">
        <v>197.14533554136111</v>
      </c>
      <c r="G104" s="106" t="s">
        <v>13</v>
      </c>
    </row>
    <row r="105" spans="1:7" x14ac:dyDescent="0.2">
      <c r="A105" s="86" t="s">
        <v>40</v>
      </c>
      <c r="B105" s="87" t="s">
        <v>355</v>
      </c>
      <c r="C105" s="88">
        <v>101</v>
      </c>
      <c r="D105" s="88">
        <v>0</v>
      </c>
      <c r="E105" s="88">
        <v>0</v>
      </c>
      <c r="F105" s="89">
        <v>195.16908212560386</v>
      </c>
      <c r="G105" s="106" t="s">
        <v>13</v>
      </c>
    </row>
    <row r="106" spans="1:7" x14ac:dyDescent="0.2">
      <c r="A106" s="90" t="s">
        <v>24</v>
      </c>
      <c r="B106" s="91" t="s">
        <v>194</v>
      </c>
      <c r="C106" s="92">
        <v>19</v>
      </c>
      <c r="D106" s="92">
        <v>0</v>
      </c>
      <c r="E106" s="92">
        <v>0</v>
      </c>
      <c r="F106" s="93">
        <v>190.26637292209094</v>
      </c>
      <c r="G106" s="106" t="s">
        <v>13</v>
      </c>
    </row>
    <row r="107" spans="1:7" x14ac:dyDescent="0.2">
      <c r="A107" s="86" t="s">
        <v>40</v>
      </c>
      <c r="B107" s="87" t="s">
        <v>75</v>
      </c>
      <c r="C107" s="88">
        <v>20</v>
      </c>
      <c r="D107" s="88">
        <v>0</v>
      </c>
      <c r="E107" s="88">
        <v>0</v>
      </c>
      <c r="F107" s="89">
        <v>187.67007600638078</v>
      </c>
      <c r="G107" s="106" t="s">
        <v>13</v>
      </c>
    </row>
    <row r="108" spans="1:7" x14ac:dyDescent="0.2">
      <c r="A108" s="90" t="s">
        <v>53</v>
      </c>
      <c r="B108" s="91" t="s">
        <v>428</v>
      </c>
      <c r="C108" s="92">
        <v>14</v>
      </c>
      <c r="D108" s="92">
        <v>0</v>
      </c>
      <c r="E108" s="92">
        <v>0</v>
      </c>
      <c r="F108" s="93">
        <v>183.12622629169394</v>
      </c>
      <c r="G108" s="106" t="s">
        <v>13</v>
      </c>
    </row>
    <row r="109" spans="1:7" x14ac:dyDescent="0.2">
      <c r="A109" s="86" t="s">
        <v>26</v>
      </c>
      <c r="B109" s="87" t="s">
        <v>229</v>
      </c>
      <c r="C109" s="88">
        <v>10</v>
      </c>
      <c r="D109" s="88">
        <v>0</v>
      </c>
      <c r="E109" s="88">
        <v>0</v>
      </c>
      <c r="F109" s="89">
        <v>182.48175182481751</v>
      </c>
      <c r="G109" s="106" t="s">
        <v>13</v>
      </c>
    </row>
    <row r="110" spans="1:7" x14ac:dyDescent="0.2">
      <c r="A110" s="90" t="s">
        <v>26</v>
      </c>
      <c r="B110" s="91" t="s">
        <v>112</v>
      </c>
      <c r="C110" s="92">
        <v>91</v>
      </c>
      <c r="D110" s="92">
        <v>0</v>
      </c>
      <c r="E110" s="92">
        <v>0</v>
      </c>
      <c r="F110" s="93">
        <v>181.39775943866363</v>
      </c>
      <c r="G110" s="106" t="s">
        <v>13</v>
      </c>
    </row>
    <row r="111" spans="1:7" x14ac:dyDescent="0.2">
      <c r="A111" s="86" t="s">
        <v>14</v>
      </c>
      <c r="B111" s="87" t="s">
        <v>385</v>
      </c>
      <c r="C111" s="88">
        <v>35</v>
      </c>
      <c r="D111" s="88">
        <v>0</v>
      </c>
      <c r="E111" s="88">
        <v>0</v>
      </c>
      <c r="F111" s="89">
        <v>177.51179185474464</v>
      </c>
      <c r="G111" s="106" t="s">
        <v>13</v>
      </c>
    </row>
    <row r="112" spans="1:7" x14ac:dyDescent="0.2">
      <c r="A112" s="90" t="s">
        <v>80</v>
      </c>
      <c r="B112" s="91" t="s">
        <v>137</v>
      </c>
      <c r="C112" s="92">
        <v>12</v>
      </c>
      <c r="D112" s="92">
        <v>0</v>
      </c>
      <c r="E112" s="92">
        <v>0</v>
      </c>
      <c r="F112" s="93">
        <v>173.68649587494573</v>
      </c>
      <c r="G112" s="106" t="s">
        <v>13</v>
      </c>
    </row>
    <row r="113" spans="1:7" x14ac:dyDescent="0.2">
      <c r="A113" s="86" t="s">
        <v>28</v>
      </c>
      <c r="B113" s="87" t="s">
        <v>794</v>
      </c>
      <c r="C113" s="88">
        <v>14</v>
      </c>
      <c r="D113" s="88">
        <v>1</v>
      </c>
      <c r="E113" s="88">
        <v>0</v>
      </c>
      <c r="F113" s="89">
        <v>172.71157167530222</v>
      </c>
      <c r="G113" s="106" t="s">
        <v>13</v>
      </c>
    </row>
    <row r="114" spans="1:7" x14ac:dyDescent="0.2">
      <c r="A114" s="90" t="s">
        <v>11</v>
      </c>
      <c r="B114" s="91" t="s">
        <v>638</v>
      </c>
      <c r="C114" s="92">
        <v>6</v>
      </c>
      <c r="D114" s="92">
        <v>0</v>
      </c>
      <c r="E114" s="92">
        <v>0</v>
      </c>
      <c r="F114" s="93">
        <v>169.39582156973464</v>
      </c>
      <c r="G114" s="106" t="s">
        <v>13</v>
      </c>
    </row>
    <row r="115" spans="1:7" x14ac:dyDescent="0.2">
      <c r="A115" s="86" t="s">
        <v>98</v>
      </c>
      <c r="B115" s="87" t="s">
        <v>145</v>
      </c>
      <c r="C115" s="88">
        <v>75</v>
      </c>
      <c r="D115" s="88">
        <v>0</v>
      </c>
      <c r="E115" s="88">
        <v>0</v>
      </c>
      <c r="F115" s="89">
        <v>169.00646731414923</v>
      </c>
      <c r="G115" s="106" t="s">
        <v>13</v>
      </c>
    </row>
    <row r="116" spans="1:7" x14ac:dyDescent="0.2">
      <c r="A116" s="90" t="s">
        <v>11</v>
      </c>
      <c r="B116" s="91" t="s">
        <v>700</v>
      </c>
      <c r="C116" s="92">
        <v>13</v>
      </c>
      <c r="D116" s="92">
        <v>0</v>
      </c>
      <c r="E116" s="92">
        <v>0</v>
      </c>
      <c r="F116" s="93">
        <v>168.91891891891893</v>
      </c>
      <c r="G116" s="106" t="s">
        <v>13</v>
      </c>
    </row>
    <row r="117" spans="1:7" x14ac:dyDescent="0.2">
      <c r="A117" s="86" t="s">
        <v>20</v>
      </c>
      <c r="B117" s="87" t="s">
        <v>299</v>
      </c>
      <c r="C117" s="88">
        <v>9</v>
      </c>
      <c r="D117" s="88">
        <v>0</v>
      </c>
      <c r="E117" s="88">
        <v>0</v>
      </c>
      <c r="F117" s="89">
        <v>167.84781797836627</v>
      </c>
      <c r="G117" s="106" t="s">
        <v>13</v>
      </c>
    </row>
    <row r="118" spans="1:7" x14ac:dyDescent="0.2">
      <c r="A118" s="90" t="s">
        <v>22</v>
      </c>
      <c r="B118" s="91" t="s">
        <v>812</v>
      </c>
      <c r="C118" s="92">
        <v>24</v>
      </c>
      <c r="D118" s="92">
        <v>0</v>
      </c>
      <c r="E118" s="92">
        <v>0</v>
      </c>
      <c r="F118" s="93">
        <v>167.24738675958187</v>
      </c>
      <c r="G118" s="106" t="s">
        <v>13</v>
      </c>
    </row>
    <row r="119" spans="1:7" x14ac:dyDescent="0.2">
      <c r="A119" s="86" t="s">
        <v>33</v>
      </c>
      <c r="B119" s="87" t="s">
        <v>109</v>
      </c>
      <c r="C119" s="88">
        <v>66</v>
      </c>
      <c r="D119" s="88">
        <v>0</v>
      </c>
      <c r="E119" s="88">
        <v>0</v>
      </c>
      <c r="F119" s="89">
        <v>164.87222402637957</v>
      </c>
      <c r="G119" s="106" t="s">
        <v>13</v>
      </c>
    </row>
    <row r="120" spans="1:7" x14ac:dyDescent="0.2">
      <c r="A120" s="90" t="s">
        <v>90</v>
      </c>
      <c r="B120" s="91" t="s">
        <v>540</v>
      </c>
      <c r="C120" s="92">
        <v>29</v>
      </c>
      <c r="D120" s="92">
        <v>0</v>
      </c>
      <c r="E120" s="92">
        <v>0</v>
      </c>
      <c r="F120" s="93">
        <v>164.70721871982735</v>
      </c>
      <c r="G120" s="106" t="s">
        <v>13</v>
      </c>
    </row>
    <row r="121" spans="1:7" x14ac:dyDescent="0.2">
      <c r="A121" s="86" t="s">
        <v>33</v>
      </c>
      <c r="B121" s="87" t="s">
        <v>805</v>
      </c>
      <c r="C121" s="88">
        <v>10</v>
      </c>
      <c r="D121" s="88">
        <v>0</v>
      </c>
      <c r="E121" s="88">
        <v>0</v>
      </c>
      <c r="F121" s="89">
        <v>163.61256544502618</v>
      </c>
      <c r="G121" s="106" t="s">
        <v>13</v>
      </c>
    </row>
    <row r="122" spans="1:7" x14ac:dyDescent="0.2">
      <c r="A122" s="90" t="s">
        <v>26</v>
      </c>
      <c r="B122" s="91" t="s">
        <v>373</v>
      </c>
      <c r="C122" s="92">
        <v>13</v>
      </c>
      <c r="D122" s="92">
        <v>0</v>
      </c>
      <c r="E122" s="92">
        <v>0</v>
      </c>
      <c r="F122" s="93">
        <v>163.09120562037384</v>
      </c>
      <c r="G122" s="106" t="s">
        <v>13</v>
      </c>
    </row>
    <row r="123" spans="1:7" x14ac:dyDescent="0.2">
      <c r="A123" s="86" t="s">
        <v>142</v>
      </c>
      <c r="B123" s="87" t="s">
        <v>142</v>
      </c>
      <c r="C123" s="88">
        <v>159</v>
      </c>
      <c r="D123" s="88">
        <v>1</v>
      </c>
      <c r="E123" s="88">
        <v>8</v>
      </c>
      <c r="F123" s="89">
        <v>161.43446049179855</v>
      </c>
      <c r="G123" s="106" t="s">
        <v>13</v>
      </c>
    </row>
    <row r="124" spans="1:7" x14ac:dyDescent="0.2">
      <c r="A124" s="90" t="s">
        <v>8</v>
      </c>
      <c r="B124" s="91" t="s">
        <v>379</v>
      </c>
      <c r="C124" s="92">
        <v>11</v>
      </c>
      <c r="D124" s="92">
        <v>0</v>
      </c>
      <c r="E124" s="92">
        <v>0</v>
      </c>
      <c r="F124" s="93">
        <v>161.07775662615316</v>
      </c>
      <c r="G124" s="106" t="s">
        <v>13</v>
      </c>
    </row>
    <row r="125" spans="1:7" x14ac:dyDescent="0.2">
      <c r="A125" s="86" t="s">
        <v>22</v>
      </c>
      <c r="B125" s="87" t="s">
        <v>22</v>
      </c>
      <c r="C125" s="88">
        <v>350</v>
      </c>
      <c r="D125" s="88">
        <v>92</v>
      </c>
      <c r="E125" s="88">
        <v>6</v>
      </c>
      <c r="F125" s="89">
        <v>160.75497425408614</v>
      </c>
      <c r="G125" s="106" t="s">
        <v>13</v>
      </c>
    </row>
    <row r="126" spans="1:7" x14ac:dyDescent="0.2">
      <c r="A126" s="90" t="s">
        <v>40</v>
      </c>
      <c r="B126" s="91" t="s">
        <v>77</v>
      </c>
      <c r="C126" s="92">
        <v>24</v>
      </c>
      <c r="D126" s="92">
        <v>0</v>
      </c>
      <c r="E126" s="92">
        <v>0</v>
      </c>
      <c r="F126" s="93">
        <v>160.48144433299899</v>
      </c>
      <c r="G126" s="106" t="s">
        <v>13</v>
      </c>
    </row>
    <row r="127" spans="1:7" x14ac:dyDescent="0.2">
      <c r="A127" s="86" t="s">
        <v>121</v>
      </c>
      <c r="B127" s="87" t="s">
        <v>370</v>
      </c>
      <c r="C127" s="88">
        <v>19</v>
      </c>
      <c r="D127" s="88">
        <v>0</v>
      </c>
      <c r="E127" s="88">
        <v>0</v>
      </c>
      <c r="F127" s="89">
        <v>159.94612341106154</v>
      </c>
      <c r="G127" s="106" t="s">
        <v>13</v>
      </c>
    </row>
    <row r="128" spans="1:7" x14ac:dyDescent="0.2">
      <c r="A128" s="90" t="s">
        <v>22</v>
      </c>
      <c r="B128" s="91" t="s">
        <v>247</v>
      </c>
      <c r="C128" s="92">
        <v>16</v>
      </c>
      <c r="D128" s="92">
        <v>0</v>
      </c>
      <c r="E128" s="92">
        <v>0</v>
      </c>
      <c r="F128" s="93">
        <v>159.36254980079681</v>
      </c>
      <c r="G128" s="106" t="s">
        <v>13</v>
      </c>
    </row>
    <row r="129" spans="1:7" x14ac:dyDescent="0.2">
      <c r="A129" s="86" t="s">
        <v>11</v>
      </c>
      <c r="B129" s="87" t="s">
        <v>524</v>
      </c>
      <c r="C129" s="88">
        <v>14</v>
      </c>
      <c r="D129" s="88">
        <v>0</v>
      </c>
      <c r="E129" s="88">
        <v>0</v>
      </c>
      <c r="F129" s="89">
        <v>158.82019285309133</v>
      </c>
      <c r="G129" s="106" t="s">
        <v>13</v>
      </c>
    </row>
    <row r="130" spans="1:7" x14ac:dyDescent="0.2">
      <c r="A130" s="90" t="s">
        <v>26</v>
      </c>
      <c r="B130" s="91" t="s">
        <v>27</v>
      </c>
      <c r="C130" s="92">
        <v>7</v>
      </c>
      <c r="D130" s="92">
        <v>0</v>
      </c>
      <c r="E130" s="92">
        <v>0</v>
      </c>
      <c r="F130" s="93">
        <v>157.37410071942446</v>
      </c>
      <c r="G130" s="106" t="s">
        <v>13</v>
      </c>
    </row>
    <row r="131" spans="1:7" x14ac:dyDescent="0.2">
      <c r="A131" s="86" t="s">
        <v>62</v>
      </c>
      <c r="B131" s="87" t="s">
        <v>660</v>
      </c>
      <c r="C131" s="88">
        <v>27</v>
      </c>
      <c r="D131" s="88">
        <v>1</v>
      </c>
      <c r="E131" s="88">
        <v>0</v>
      </c>
      <c r="F131" s="89">
        <v>156.79247396124987</v>
      </c>
      <c r="G131" s="106" t="s">
        <v>13</v>
      </c>
    </row>
    <row r="132" spans="1:7" x14ac:dyDescent="0.2">
      <c r="A132" s="90" t="s">
        <v>22</v>
      </c>
      <c r="B132" s="91" t="s">
        <v>493</v>
      </c>
      <c r="C132" s="92">
        <v>0</v>
      </c>
      <c r="D132" s="92">
        <v>4</v>
      </c>
      <c r="E132" s="92">
        <v>1</v>
      </c>
      <c r="F132" s="93">
        <v>154.94267121165169</v>
      </c>
      <c r="G132" s="106" t="s">
        <v>13</v>
      </c>
    </row>
    <row r="133" spans="1:7" x14ac:dyDescent="0.2">
      <c r="A133" s="86" t="s">
        <v>22</v>
      </c>
      <c r="B133" s="87" t="s">
        <v>239</v>
      </c>
      <c r="C133" s="88">
        <v>35</v>
      </c>
      <c r="D133" s="88">
        <v>0</v>
      </c>
      <c r="E133" s="88">
        <v>0</v>
      </c>
      <c r="F133" s="89">
        <v>152.89183994408529</v>
      </c>
      <c r="G133" s="106" t="s">
        <v>13</v>
      </c>
    </row>
    <row r="134" spans="1:7" x14ac:dyDescent="0.2">
      <c r="A134" s="90" t="s">
        <v>98</v>
      </c>
      <c r="B134" s="91" t="s">
        <v>686</v>
      </c>
      <c r="C134" s="92">
        <v>332</v>
      </c>
      <c r="D134" s="92">
        <v>0</v>
      </c>
      <c r="E134" s="92">
        <v>1</v>
      </c>
      <c r="F134" s="93">
        <v>152.64936029374687</v>
      </c>
      <c r="G134" s="106" t="s">
        <v>13</v>
      </c>
    </row>
    <row r="135" spans="1:7" x14ac:dyDescent="0.2">
      <c r="A135" s="86" t="s">
        <v>71</v>
      </c>
      <c r="B135" s="87" t="s">
        <v>71</v>
      </c>
      <c r="C135" s="88">
        <v>229</v>
      </c>
      <c r="D135" s="88">
        <v>0</v>
      </c>
      <c r="E135" s="88">
        <v>0</v>
      </c>
      <c r="F135" s="89">
        <v>151.82353994152473</v>
      </c>
      <c r="G135" s="106" t="s">
        <v>13</v>
      </c>
    </row>
    <row r="136" spans="1:7" x14ac:dyDescent="0.2">
      <c r="A136" s="90" t="s">
        <v>80</v>
      </c>
      <c r="B136" s="91" t="s">
        <v>534</v>
      </c>
      <c r="C136" s="92">
        <v>5</v>
      </c>
      <c r="D136" s="92">
        <v>0</v>
      </c>
      <c r="E136" s="92">
        <v>0</v>
      </c>
      <c r="F136" s="93">
        <v>150.8750754375377</v>
      </c>
      <c r="G136" s="106" t="s">
        <v>13</v>
      </c>
    </row>
    <row r="137" spans="1:7" x14ac:dyDescent="0.2">
      <c r="A137" s="86" t="s">
        <v>11</v>
      </c>
      <c r="B137" s="87" t="s">
        <v>144</v>
      </c>
      <c r="C137" s="88">
        <v>17</v>
      </c>
      <c r="D137" s="88">
        <v>0</v>
      </c>
      <c r="E137" s="88">
        <v>0</v>
      </c>
      <c r="F137" s="89">
        <v>147.89038712483688</v>
      </c>
      <c r="G137" s="106" t="s">
        <v>13</v>
      </c>
    </row>
    <row r="138" spans="1:7" x14ac:dyDescent="0.2">
      <c r="A138" s="90" t="s">
        <v>17</v>
      </c>
      <c r="B138" s="91" t="s">
        <v>55</v>
      </c>
      <c r="C138" s="92">
        <v>7</v>
      </c>
      <c r="D138" s="92">
        <v>0</v>
      </c>
      <c r="E138" s="92">
        <v>0</v>
      </c>
      <c r="F138" s="93">
        <v>147.33740265207325</v>
      </c>
      <c r="G138" s="106" t="s">
        <v>13</v>
      </c>
    </row>
    <row r="139" spans="1:7" x14ac:dyDescent="0.2">
      <c r="A139" s="86" t="s">
        <v>40</v>
      </c>
      <c r="B139" s="87" t="s">
        <v>351</v>
      </c>
      <c r="C139" s="88">
        <v>28</v>
      </c>
      <c r="D139" s="88">
        <v>0</v>
      </c>
      <c r="E139" s="88">
        <v>0</v>
      </c>
      <c r="F139" s="89">
        <v>147.17477003942182</v>
      </c>
      <c r="G139" s="106" t="s">
        <v>13</v>
      </c>
    </row>
    <row r="140" spans="1:7" x14ac:dyDescent="0.2">
      <c r="A140" s="90" t="s">
        <v>28</v>
      </c>
      <c r="B140" s="91" t="s">
        <v>329</v>
      </c>
      <c r="C140" s="92">
        <v>7</v>
      </c>
      <c r="D140" s="92">
        <v>1</v>
      </c>
      <c r="E140" s="92">
        <v>0</v>
      </c>
      <c r="F140" s="93">
        <v>146.89680499449136</v>
      </c>
      <c r="G140" s="106" t="s">
        <v>13</v>
      </c>
    </row>
    <row r="141" spans="1:7" x14ac:dyDescent="0.2">
      <c r="A141" s="86" t="s">
        <v>26</v>
      </c>
      <c r="B141" s="87" t="s">
        <v>158</v>
      </c>
      <c r="C141" s="88">
        <v>79</v>
      </c>
      <c r="D141" s="88">
        <v>0</v>
      </c>
      <c r="E141" s="88">
        <v>0</v>
      </c>
      <c r="F141" s="89">
        <v>146.66023094345226</v>
      </c>
      <c r="G141" s="106" t="s">
        <v>13</v>
      </c>
    </row>
    <row r="142" spans="1:7" x14ac:dyDescent="0.2">
      <c r="A142" s="90" t="s">
        <v>11</v>
      </c>
      <c r="B142" s="91" t="s">
        <v>622</v>
      </c>
      <c r="C142" s="92">
        <v>46</v>
      </c>
      <c r="D142" s="92">
        <v>0</v>
      </c>
      <c r="E142" s="92">
        <v>0</v>
      </c>
      <c r="F142" s="93">
        <v>145.64797517651903</v>
      </c>
      <c r="G142" s="106" t="s">
        <v>13</v>
      </c>
    </row>
    <row r="143" spans="1:7" x14ac:dyDescent="0.2">
      <c r="A143" s="86" t="s">
        <v>20</v>
      </c>
      <c r="B143" s="87" t="s">
        <v>129</v>
      </c>
      <c r="C143" s="88">
        <v>7</v>
      </c>
      <c r="D143" s="88">
        <v>0</v>
      </c>
      <c r="E143" s="88">
        <v>0</v>
      </c>
      <c r="F143" s="89">
        <v>144.77766287487074</v>
      </c>
      <c r="G143" s="106" t="s">
        <v>13</v>
      </c>
    </row>
    <row r="144" spans="1:7" x14ac:dyDescent="0.2">
      <c r="A144" s="90" t="s">
        <v>57</v>
      </c>
      <c r="B144" s="91" t="s">
        <v>603</v>
      </c>
      <c r="C144" s="92">
        <v>4</v>
      </c>
      <c r="D144" s="92">
        <v>0</v>
      </c>
      <c r="E144" s="92">
        <v>0</v>
      </c>
      <c r="F144" s="93">
        <v>144.77017734346725</v>
      </c>
      <c r="G144" s="106" t="s">
        <v>13</v>
      </c>
    </row>
    <row r="145" spans="1:7" x14ac:dyDescent="0.2">
      <c r="A145" s="86" t="s">
        <v>40</v>
      </c>
      <c r="B145" s="87" t="s">
        <v>518</v>
      </c>
      <c r="C145" s="88">
        <v>19</v>
      </c>
      <c r="D145" s="88">
        <v>0</v>
      </c>
      <c r="E145" s="88">
        <v>0</v>
      </c>
      <c r="F145" s="89">
        <v>144.15781487101671</v>
      </c>
      <c r="G145" s="106" t="s">
        <v>13</v>
      </c>
    </row>
    <row r="146" spans="1:7" x14ac:dyDescent="0.2">
      <c r="A146" s="90" t="s">
        <v>14</v>
      </c>
      <c r="B146" s="91" t="s">
        <v>758</v>
      </c>
      <c r="C146" s="92">
        <v>4</v>
      </c>
      <c r="D146" s="92">
        <v>0</v>
      </c>
      <c r="E146" s="92">
        <v>0</v>
      </c>
      <c r="F146" s="93">
        <v>144.14414414414415</v>
      </c>
      <c r="G146" s="106" t="s">
        <v>13</v>
      </c>
    </row>
    <row r="147" spans="1:7" x14ac:dyDescent="0.2">
      <c r="A147" s="86" t="s">
        <v>26</v>
      </c>
      <c r="B147" s="87" t="s">
        <v>166</v>
      </c>
      <c r="C147" s="88">
        <v>21</v>
      </c>
      <c r="D147" s="88">
        <v>0</v>
      </c>
      <c r="E147" s="88">
        <v>0</v>
      </c>
      <c r="F147" s="89">
        <v>141.10058455956462</v>
      </c>
      <c r="G147" s="106" t="s">
        <v>13</v>
      </c>
    </row>
    <row r="148" spans="1:7" x14ac:dyDescent="0.2">
      <c r="A148" s="90" t="s">
        <v>33</v>
      </c>
      <c r="B148" s="91" t="s">
        <v>600</v>
      </c>
      <c r="C148" s="92">
        <v>30</v>
      </c>
      <c r="D148" s="92">
        <v>0</v>
      </c>
      <c r="E148" s="92">
        <v>0</v>
      </c>
      <c r="F148" s="93">
        <v>140.90460758066789</v>
      </c>
      <c r="G148" s="106" t="s">
        <v>13</v>
      </c>
    </row>
    <row r="149" spans="1:7" x14ac:dyDescent="0.2">
      <c r="A149" s="86" t="s">
        <v>14</v>
      </c>
      <c r="B149" s="87" t="s">
        <v>455</v>
      </c>
      <c r="C149" s="88">
        <v>28</v>
      </c>
      <c r="D149" s="88">
        <v>0</v>
      </c>
      <c r="E149" s="88">
        <v>0</v>
      </c>
      <c r="F149" s="89">
        <v>140.50582095543959</v>
      </c>
      <c r="G149" s="106" t="s">
        <v>13</v>
      </c>
    </row>
    <row r="150" spans="1:7" x14ac:dyDescent="0.2">
      <c r="A150" s="90" t="s">
        <v>62</v>
      </c>
      <c r="B150" s="91" t="s">
        <v>62</v>
      </c>
      <c r="C150" s="92">
        <v>150</v>
      </c>
      <c r="D150" s="92">
        <v>4</v>
      </c>
      <c r="E150" s="92">
        <v>6</v>
      </c>
      <c r="F150" s="93">
        <v>140.0253796000525</v>
      </c>
      <c r="G150" s="106" t="s">
        <v>13</v>
      </c>
    </row>
    <row r="151" spans="1:7" x14ac:dyDescent="0.2">
      <c r="A151" s="86" t="s">
        <v>121</v>
      </c>
      <c r="B151" s="87" t="s">
        <v>515</v>
      </c>
      <c r="C151" s="88">
        <v>21</v>
      </c>
      <c r="D151" s="88">
        <v>0</v>
      </c>
      <c r="E151" s="88">
        <v>0</v>
      </c>
      <c r="F151" s="89">
        <v>139.88808952837729</v>
      </c>
      <c r="G151" s="106" t="s">
        <v>13</v>
      </c>
    </row>
    <row r="152" spans="1:7" x14ac:dyDescent="0.2">
      <c r="A152" s="90" t="s">
        <v>71</v>
      </c>
      <c r="B152" s="91" t="s">
        <v>453</v>
      </c>
      <c r="C152" s="92">
        <v>12</v>
      </c>
      <c r="D152" s="92">
        <v>1</v>
      </c>
      <c r="E152" s="92">
        <v>0</v>
      </c>
      <c r="F152" s="93">
        <v>137.50793314998941</v>
      </c>
      <c r="G152" s="106" t="s">
        <v>13</v>
      </c>
    </row>
    <row r="153" spans="1:7" x14ac:dyDescent="0.2">
      <c r="A153" s="86" t="s">
        <v>24</v>
      </c>
      <c r="B153" s="87" t="s">
        <v>618</v>
      </c>
      <c r="C153" s="88">
        <v>16</v>
      </c>
      <c r="D153" s="88">
        <v>0</v>
      </c>
      <c r="E153" s="88">
        <v>0</v>
      </c>
      <c r="F153" s="89">
        <v>133.68983957219251</v>
      </c>
      <c r="G153" s="106" t="s">
        <v>13</v>
      </c>
    </row>
    <row r="154" spans="1:7" x14ac:dyDescent="0.2">
      <c r="A154" s="90" t="s">
        <v>33</v>
      </c>
      <c r="B154" s="91" t="s">
        <v>206</v>
      </c>
      <c r="C154" s="92">
        <v>27</v>
      </c>
      <c r="D154" s="92">
        <v>0</v>
      </c>
      <c r="E154" s="92">
        <v>2</v>
      </c>
      <c r="F154" s="93">
        <v>133.62207989678848</v>
      </c>
      <c r="G154" s="106" t="s">
        <v>13</v>
      </c>
    </row>
    <row r="155" spans="1:7" x14ac:dyDescent="0.2">
      <c r="A155" s="86" t="s">
        <v>20</v>
      </c>
      <c r="B155" s="87" t="s">
        <v>381</v>
      </c>
      <c r="C155" s="88">
        <v>32</v>
      </c>
      <c r="D155" s="88">
        <v>0</v>
      </c>
      <c r="E155" s="88">
        <v>0</v>
      </c>
      <c r="F155" s="89">
        <v>132.20955214014214</v>
      </c>
      <c r="G155" s="106" t="s">
        <v>13</v>
      </c>
    </row>
    <row r="156" spans="1:7" x14ac:dyDescent="0.2">
      <c r="A156" s="90" t="s">
        <v>57</v>
      </c>
      <c r="B156" s="91" t="s">
        <v>58</v>
      </c>
      <c r="C156" s="92">
        <v>16</v>
      </c>
      <c r="D156" s="92">
        <v>0</v>
      </c>
      <c r="E156" s="92">
        <v>0</v>
      </c>
      <c r="F156" s="93">
        <v>130.69759843162882</v>
      </c>
      <c r="G156" s="106" t="s">
        <v>13</v>
      </c>
    </row>
    <row r="157" spans="1:7" x14ac:dyDescent="0.2">
      <c r="A157" s="86" t="s">
        <v>28</v>
      </c>
      <c r="B157" s="87" t="s">
        <v>549</v>
      </c>
      <c r="C157" s="88">
        <v>14</v>
      </c>
      <c r="D157" s="88">
        <v>0</v>
      </c>
      <c r="E157" s="88">
        <v>0</v>
      </c>
      <c r="F157" s="89">
        <v>130.4631441617743</v>
      </c>
      <c r="G157" s="106" t="s">
        <v>13</v>
      </c>
    </row>
    <row r="158" spans="1:7" x14ac:dyDescent="0.2">
      <c r="A158" s="90" t="s">
        <v>24</v>
      </c>
      <c r="B158" s="91" t="s">
        <v>221</v>
      </c>
      <c r="C158" s="92">
        <v>4</v>
      </c>
      <c r="D158" s="92">
        <v>0</v>
      </c>
      <c r="E158" s="92">
        <v>0</v>
      </c>
      <c r="F158" s="93">
        <v>128.90750886239124</v>
      </c>
      <c r="G158" s="106" t="s">
        <v>13</v>
      </c>
    </row>
    <row r="159" spans="1:7" x14ac:dyDescent="0.2">
      <c r="A159" s="86" t="s">
        <v>142</v>
      </c>
      <c r="B159" s="87" t="s">
        <v>697</v>
      </c>
      <c r="C159" s="88">
        <v>22</v>
      </c>
      <c r="D159" s="88">
        <v>0</v>
      </c>
      <c r="E159" s="88">
        <v>3</v>
      </c>
      <c r="F159" s="89">
        <v>127.49898000815993</v>
      </c>
      <c r="G159" s="106" t="s">
        <v>13</v>
      </c>
    </row>
    <row r="160" spans="1:7" x14ac:dyDescent="0.2">
      <c r="A160" s="90" t="s">
        <v>90</v>
      </c>
      <c r="B160" s="91" t="s">
        <v>91</v>
      </c>
      <c r="C160" s="92">
        <v>41</v>
      </c>
      <c r="D160" s="92">
        <v>0</v>
      </c>
      <c r="E160" s="92">
        <v>0</v>
      </c>
      <c r="F160" s="93">
        <v>126.86036077848944</v>
      </c>
      <c r="G160" s="106" t="s">
        <v>13</v>
      </c>
    </row>
    <row r="161" spans="1:7" x14ac:dyDescent="0.2">
      <c r="A161" s="86" t="s">
        <v>20</v>
      </c>
      <c r="B161" s="87" t="s">
        <v>814</v>
      </c>
      <c r="C161" s="88">
        <v>102</v>
      </c>
      <c r="D161" s="88">
        <v>6</v>
      </c>
      <c r="E161" s="88">
        <v>5</v>
      </c>
      <c r="F161" s="89">
        <v>126.83802895947919</v>
      </c>
      <c r="G161" s="106" t="s">
        <v>13</v>
      </c>
    </row>
    <row r="162" spans="1:7" x14ac:dyDescent="0.2">
      <c r="A162" s="90" t="s">
        <v>102</v>
      </c>
      <c r="B162" s="91" t="s">
        <v>442</v>
      </c>
      <c r="C162" s="92">
        <v>6</v>
      </c>
      <c r="D162" s="92">
        <v>0</v>
      </c>
      <c r="E162" s="92">
        <v>0</v>
      </c>
      <c r="F162" s="93">
        <v>123.86457473162675</v>
      </c>
      <c r="G162" s="106" t="s">
        <v>13</v>
      </c>
    </row>
    <row r="163" spans="1:7" x14ac:dyDescent="0.2">
      <c r="A163" s="86" t="s">
        <v>20</v>
      </c>
      <c r="B163" s="87" t="s">
        <v>504</v>
      </c>
      <c r="C163" s="88">
        <v>7</v>
      </c>
      <c r="D163" s="88">
        <v>0</v>
      </c>
      <c r="E163" s="88">
        <v>0</v>
      </c>
      <c r="F163" s="89">
        <v>123.54394634662901</v>
      </c>
      <c r="G163" s="106" t="s">
        <v>13</v>
      </c>
    </row>
    <row r="164" spans="1:7" x14ac:dyDescent="0.2">
      <c r="A164" s="90" t="s">
        <v>80</v>
      </c>
      <c r="B164" s="91" t="s">
        <v>646</v>
      </c>
      <c r="C164" s="92">
        <v>10</v>
      </c>
      <c r="D164" s="92">
        <v>0</v>
      </c>
      <c r="E164" s="92">
        <v>0</v>
      </c>
      <c r="F164" s="93">
        <v>122.8803145736053</v>
      </c>
      <c r="G164" s="106" t="s">
        <v>13</v>
      </c>
    </row>
    <row r="165" spans="1:7" x14ac:dyDescent="0.2">
      <c r="A165" s="86" t="s">
        <v>71</v>
      </c>
      <c r="B165" s="87" t="s">
        <v>657</v>
      </c>
      <c r="C165" s="88">
        <v>14</v>
      </c>
      <c r="D165" s="88">
        <v>1</v>
      </c>
      <c r="E165" s="88">
        <v>0</v>
      </c>
      <c r="F165" s="89">
        <v>122.040517451794</v>
      </c>
      <c r="G165" s="106" t="s">
        <v>13</v>
      </c>
    </row>
    <row r="166" spans="1:7" x14ac:dyDescent="0.2">
      <c r="A166" s="90" t="s">
        <v>20</v>
      </c>
      <c r="B166" s="91" t="s">
        <v>20</v>
      </c>
      <c r="C166" s="92">
        <v>111</v>
      </c>
      <c r="D166" s="92">
        <v>22</v>
      </c>
      <c r="E166" s="92">
        <v>0</v>
      </c>
      <c r="F166" s="93">
        <v>121.56665600292492</v>
      </c>
      <c r="G166" s="106" t="s">
        <v>13</v>
      </c>
    </row>
    <row r="167" spans="1:7" x14ac:dyDescent="0.2">
      <c r="A167" s="86" t="s">
        <v>24</v>
      </c>
      <c r="B167" s="87" t="s">
        <v>24</v>
      </c>
      <c r="C167" s="88">
        <v>389</v>
      </c>
      <c r="D167" s="88">
        <v>1</v>
      </c>
      <c r="E167" s="88">
        <v>8</v>
      </c>
      <c r="F167" s="89">
        <v>120.47426905718291</v>
      </c>
      <c r="G167" s="106" t="s">
        <v>13</v>
      </c>
    </row>
    <row r="168" spans="1:7" x14ac:dyDescent="0.2">
      <c r="A168" s="90" t="s">
        <v>98</v>
      </c>
      <c r="B168" s="91" t="s">
        <v>706</v>
      </c>
      <c r="C168" s="92">
        <v>5</v>
      </c>
      <c r="D168" s="92">
        <v>0</v>
      </c>
      <c r="E168" s="92">
        <v>0</v>
      </c>
      <c r="F168" s="93">
        <v>116.98642957416941</v>
      </c>
      <c r="G168" s="106" t="s">
        <v>13</v>
      </c>
    </row>
    <row r="169" spans="1:7" x14ac:dyDescent="0.2">
      <c r="A169" s="86" t="s">
        <v>24</v>
      </c>
      <c r="B169" s="87" t="s">
        <v>672</v>
      </c>
      <c r="C169" s="88">
        <v>29</v>
      </c>
      <c r="D169" s="88">
        <v>1</v>
      </c>
      <c r="E169" s="88">
        <v>0</v>
      </c>
      <c r="F169" s="89">
        <v>115.43345261456771</v>
      </c>
      <c r="G169" s="106" t="s">
        <v>13</v>
      </c>
    </row>
    <row r="170" spans="1:7" x14ac:dyDescent="0.2">
      <c r="A170" s="90" t="s">
        <v>11</v>
      </c>
      <c r="B170" s="91" t="s">
        <v>431</v>
      </c>
      <c r="C170" s="92">
        <v>6</v>
      </c>
      <c r="D170" s="92">
        <v>0</v>
      </c>
      <c r="E170" s="92">
        <v>0</v>
      </c>
      <c r="F170" s="93">
        <v>115.05273250239692</v>
      </c>
      <c r="G170" s="106" t="s">
        <v>13</v>
      </c>
    </row>
    <row r="171" spans="1:7" x14ac:dyDescent="0.2">
      <c r="A171" s="86" t="s">
        <v>28</v>
      </c>
      <c r="B171" s="87" t="s">
        <v>830</v>
      </c>
      <c r="C171" s="88">
        <v>3</v>
      </c>
      <c r="D171" s="88">
        <v>0</v>
      </c>
      <c r="E171" s="88">
        <v>0</v>
      </c>
      <c r="F171" s="89">
        <v>114.24219345011426</v>
      </c>
      <c r="G171" s="106" t="s">
        <v>13</v>
      </c>
    </row>
    <row r="172" spans="1:7" x14ac:dyDescent="0.2">
      <c r="A172" s="90" t="s">
        <v>17</v>
      </c>
      <c r="B172" s="91" t="s">
        <v>640</v>
      </c>
      <c r="C172" s="92">
        <v>27</v>
      </c>
      <c r="D172" s="92">
        <v>0</v>
      </c>
      <c r="E172" s="92">
        <v>0</v>
      </c>
      <c r="F172" s="93">
        <v>113.37868480725623</v>
      </c>
      <c r="G172" s="106" t="s">
        <v>13</v>
      </c>
    </row>
    <row r="173" spans="1:7" x14ac:dyDescent="0.2">
      <c r="A173" s="86" t="s">
        <v>80</v>
      </c>
      <c r="B173" s="87" t="s">
        <v>81</v>
      </c>
      <c r="C173" s="88">
        <v>20</v>
      </c>
      <c r="D173" s="88">
        <v>0</v>
      </c>
      <c r="E173" s="88">
        <v>0</v>
      </c>
      <c r="F173" s="89">
        <v>111.80679785330948</v>
      </c>
      <c r="G173" s="106" t="s">
        <v>13</v>
      </c>
    </row>
    <row r="174" spans="1:7" x14ac:dyDescent="0.2">
      <c r="A174" s="90" t="s">
        <v>98</v>
      </c>
      <c r="B174" s="91" t="s">
        <v>751</v>
      </c>
      <c r="C174" s="92">
        <v>26</v>
      </c>
      <c r="D174" s="92">
        <v>0</v>
      </c>
      <c r="E174" s="92">
        <v>0</v>
      </c>
      <c r="F174" s="93">
        <v>111.18238186871925</v>
      </c>
      <c r="G174" s="106" t="s">
        <v>13</v>
      </c>
    </row>
    <row r="175" spans="1:7" x14ac:dyDescent="0.2">
      <c r="A175" s="86" t="s">
        <v>26</v>
      </c>
      <c r="B175" s="87" t="s">
        <v>449</v>
      </c>
      <c r="C175" s="88">
        <v>57</v>
      </c>
      <c r="D175" s="88">
        <v>0</v>
      </c>
      <c r="E175" s="88">
        <v>0</v>
      </c>
      <c r="F175" s="89">
        <v>110.46297552373015</v>
      </c>
      <c r="G175" s="106" t="s">
        <v>13</v>
      </c>
    </row>
    <row r="176" spans="1:7" x14ac:dyDescent="0.2">
      <c r="A176" s="90" t="s">
        <v>33</v>
      </c>
      <c r="B176" s="91" t="s">
        <v>401</v>
      </c>
      <c r="C176" s="92">
        <v>17</v>
      </c>
      <c r="D176" s="92">
        <v>0</v>
      </c>
      <c r="E176" s="92">
        <v>0</v>
      </c>
      <c r="F176" s="93">
        <v>110.10362694300517</v>
      </c>
      <c r="G176" s="106" t="s">
        <v>13</v>
      </c>
    </row>
    <row r="177" spans="1:7" x14ac:dyDescent="0.2">
      <c r="A177" s="86" t="s">
        <v>53</v>
      </c>
      <c r="B177" s="87" t="s">
        <v>505</v>
      </c>
      <c r="C177" s="88">
        <v>34</v>
      </c>
      <c r="D177" s="88">
        <v>0</v>
      </c>
      <c r="E177" s="88">
        <v>0</v>
      </c>
      <c r="F177" s="89">
        <v>108.03596962282738</v>
      </c>
      <c r="G177" s="106" t="s">
        <v>13</v>
      </c>
    </row>
    <row r="178" spans="1:7" x14ac:dyDescent="0.2">
      <c r="A178" s="90" t="s">
        <v>14</v>
      </c>
      <c r="B178" s="91" t="s">
        <v>529</v>
      </c>
      <c r="C178" s="92">
        <v>29</v>
      </c>
      <c r="D178" s="92">
        <v>0</v>
      </c>
      <c r="E178" s="92">
        <v>0</v>
      </c>
      <c r="F178" s="93">
        <v>107.41934288995073</v>
      </c>
      <c r="G178" s="106" t="s">
        <v>13</v>
      </c>
    </row>
    <row r="179" spans="1:7" x14ac:dyDescent="0.2">
      <c r="A179" s="86" t="s">
        <v>38</v>
      </c>
      <c r="B179" s="87" t="s">
        <v>641</v>
      </c>
      <c r="C179" s="88">
        <v>8</v>
      </c>
      <c r="D179" s="88">
        <v>3</v>
      </c>
      <c r="E179" s="88">
        <v>0</v>
      </c>
      <c r="F179" s="89">
        <v>104.62240821761461</v>
      </c>
      <c r="G179" s="106" t="s">
        <v>13</v>
      </c>
    </row>
    <row r="180" spans="1:7" x14ac:dyDescent="0.2">
      <c r="A180" s="90" t="s">
        <v>11</v>
      </c>
      <c r="B180" s="91" t="s">
        <v>11</v>
      </c>
      <c r="C180" s="92">
        <v>246</v>
      </c>
      <c r="D180" s="92">
        <v>1</v>
      </c>
      <c r="E180" s="92">
        <v>1</v>
      </c>
      <c r="F180" s="93">
        <v>104.51522635132288</v>
      </c>
      <c r="G180" s="106" t="s">
        <v>13</v>
      </c>
    </row>
    <row r="181" spans="1:7" x14ac:dyDescent="0.2">
      <c r="A181" s="86" t="s">
        <v>8</v>
      </c>
      <c r="B181" s="87" t="s">
        <v>248</v>
      </c>
      <c r="C181" s="88">
        <v>29</v>
      </c>
      <c r="D181" s="88">
        <v>0</v>
      </c>
      <c r="E181" s="88">
        <v>0</v>
      </c>
      <c r="F181" s="89">
        <v>103.63805303409335</v>
      </c>
      <c r="G181" s="106" t="s">
        <v>13</v>
      </c>
    </row>
    <row r="182" spans="1:7" x14ac:dyDescent="0.2">
      <c r="A182" s="90" t="s">
        <v>53</v>
      </c>
      <c r="B182" s="91" t="s">
        <v>462</v>
      </c>
      <c r="C182" s="92">
        <v>5</v>
      </c>
      <c r="D182" s="92">
        <v>0</v>
      </c>
      <c r="E182" s="92">
        <v>0</v>
      </c>
      <c r="F182" s="93">
        <v>101.7293997965412</v>
      </c>
      <c r="G182" s="106" t="s">
        <v>13</v>
      </c>
    </row>
    <row r="183" spans="1:7" x14ac:dyDescent="0.2">
      <c r="A183" s="86" t="s">
        <v>24</v>
      </c>
      <c r="B183" s="87" t="s">
        <v>237</v>
      </c>
      <c r="C183" s="88">
        <v>7</v>
      </c>
      <c r="D183" s="88">
        <v>0</v>
      </c>
      <c r="E183" s="88">
        <v>0</v>
      </c>
      <c r="F183" s="89">
        <v>101.3317892298784</v>
      </c>
      <c r="G183" s="106" t="s">
        <v>13</v>
      </c>
    </row>
    <row r="184" spans="1:7" x14ac:dyDescent="0.2">
      <c r="A184" s="90" t="s">
        <v>22</v>
      </c>
      <c r="B184" s="91" t="s">
        <v>51</v>
      </c>
      <c r="C184" s="92">
        <v>4</v>
      </c>
      <c r="D184" s="92">
        <v>0</v>
      </c>
      <c r="E184" s="92">
        <v>0</v>
      </c>
      <c r="F184" s="93">
        <v>100.67958721369243</v>
      </c>
      <c r="G184" s="106" t="s">
        <v>13</v>
      </c>
    </row>
    <row r="185" spans="1:7" x14ac:dyDescent="0.2">
      <c r="A185" s="98" t="s">
        <v>71</v>
      </c>
      <c r="B185" s="99" t="s">
        <v>452</v>
      </c>
      <c r="C185" s="100">
        <v>18</v>
      </c>
      <c r="D185" s="100">
        <v>0</v>
      </c>
      <c r="E185" s="100">
        <v>0</v>
      </c>
      <c r="F185" s="101">
        <v>100.05002501250624</v>
      </c>
      <c r="G185" s="111" t="s">
        <v>13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3"/>
  <sheetViews>
    <sheetView topLeftCell="A149" workbookViewId="0">
      <selection activeCell="H184" sqref="H184"/>
    </sheetView>
  </sheetViews>
  <sheetFormatPr defaultRowHeight="15" x14ac:dyDescent="0.25"/>
  <cols>
    <col min="1" max="1" width="20.28515625" bestFit="1" customWidth="1"/>
    <col min="2" max="2" width="27.7109375" bestFit="1" customWidth="1"/>
    <col min="3" max="3" width="7.5703125" bestFit="1" customWidth="1"/>
    <col min="4" max="4" width="4.7109375" bestFit="1" customWidth="1"/>
    <col min="5" max="5" width="4.42578125" bestFit="1" customWidth="1"/>
    <col min="6" max="6" width="20.85546875" style="133" bestFit="1" customWidth="1"/>
    <col min="7" max="7" width="10" style="7" bestFit="1" customWidth="1"/>
  </cols>
  <sheetData>
    <row r="1" spans="1:7" x14ac:dyDescent="0.25">
      <c r="A1" s="95" t="s">
        <v>2</v>
      </c>
      <c r="B1" s="95" t="s">
        <v>872</v>
      </c>
      <c r="C1" s="95" t="s">
        <v>867</v>
      </c>
      <c r="D1" s="95" t="s">
        <v>868</v>
      </c>
      <c r="E1" s="95" t="s">
        <v>1126</v>
      </c>
      <c r="F1" s="97" t="s">
        <v>4</v>
      </c>
      <c r="G1" s="96" t="s">
        <v>5</v>
      </c>
    </row>
    <row r="2" spans="1:7" x14ac:dyDescent="0.25">
      <c r="A2" s="95" t="s">
        <v>142</v>
      </c>
      <c r="B2" s="95" t="s">
        <v>387</v>
      </c>
      <c r="C2" s="95">
        <v>51</v>
      </c>
      <c r="D2" s="95">
        <v>0</v>
      </c>
      <c r="E2" s="95">
        <v>0</v>
      </c>
      <c r="F2" s="97">
        <v>1209.3905620109083</v>
      </c>
      <c r="G2" s="96" t="s">
        <v>1127</v>
      </c>
    </row>
    <row r="3" spans="1:7" x14ac:dyDescent="0.25">
      <c r="A3" s="95" t="s">
        <v>11</v>
      </c>
      <c r="B3" s="95" t="s">
        <v>571</v>
      </c>
      <c r="C3" s="95">
        <v>185</v>
      </c>
      <c r="D3" s="95">
        <v>0</v>
      </c>
      <c r="E3" s="95">
        <v>0</v>
      </c>
      <c r="F3" s="97">
        <v>1190.2464131763495</v>
      </c>
      <c r="G3" s="96" t="s">
        <v>1127</v>
      </c>
    </row>
    <row r="4" spans="1:7" x14ac:dyDescent="0.25">
      <c r="A4" s="95" t="s">
        <v>20</v>
      </c>
      <c r="B4" s="95" t="s">
        <v>835</v>
      </c>
      <c r="C4" s="95">
        <v>47</v>
      </c>
      <c r="D4" s="95">
        <v>26</v>
      </c>
      <c r="E4" s="95">
        <v>0</v>
      </c>
      <c r="F4" s="97">
        <v>1124.6341087659837</v>
      </c>
      <c r="G4" s="96" t="s">
        <v>1127</v>
      </c>
    </row>
    <row r="5" spans="1:7" x14ac:dyDescent="0.25">
      <c r="A5" s="95" t="s">
        <v>22</v>
      </c>
      <c r="B5" s="95" t="s">
        <v>44</v>
      </c>
      <c r="C5" s="95">
        <v>23</v>
      </c>
      <c r="D5" s="95">
        <v>59</v>
      </c>
      <c r="E5" s="95">
        <v>0</v>
      </c>
      <c r="F5" s="97">
        <v>1106.4633652678451</v>
      </c>
      <c r="G5" s="96" t="s">
        <v>1127</v>
      </c>
    </row>
    <row r="6" spans="1:7" x14ac:dyDescent="0.25">
      <c r="A6" s="95" t="s">
        <v>14</v>
      </c>
      <c r="B6" s="95" t="s">
        <v>14</v>
      </c>
      <c r="C6" s="95">
        <v>177</v>
      </c>
      <c r="D6" s="95">
        <v>43</v>
      </c>
      <c r="E6" s="95">
        <v>0</v>
      </c>
      <c r="F6" s="97">
        <v>973.10686482661015</v>
      </c>
      <c r="G6" s="96" t="s">
        <v>1127</v>
      </c>
    </row>
    <row r="7" spans="1:7" x14ac:dyDescent="0.25">
      <c r="A7" s="95" t="s">
        <v>22</v>
      </c>
      <c r="B7" s="95" t="s">
        <v>539</v>
      </c>
      <c r="C7" s="95">
        <v>30</v>
      </c>
      <c r="D7" s="95">
        <v>0</v>
      </c>
      <c r="E7" s="95">
        <v>0</v>
      </c>
      <c r="F7" s="97">
        <v>921.65898617511516</v>
      </c>
      <c r="G7" s="96" t="s">
        <v>1127</v>
      </c>
    </row>
    <row r="8" spans="1:7" x14ac:dyDescent="0.25">
      <c r="A8" s="95" t="s">
        <v>22</v>
      </c>
      <c r="B8" s="95" t="s">
        <v>728</v>
      </c>
      <c r="C8" s="95">
        <v>37</v>
      </c>
      <c r="D8" s="95">
        <v>0</v>
      </c>
      <c r="E8" s="95">
        <v>0</v>
      </c>
      <c r="F8" s="97">
        <v>921.54420921544204</v>
      </c>
      <c r="G8" s="96" t="s">
        <v>1127</v>
      </c>
    </row>
    <row r="9" spans="1:7" x14ac:dyDescent="0.25">
      <c r="A9" s="95" t="s">
        <v>53</v>
      </c>
      <c r="B9" s="95" t="s">
        <v>66</v>
      </c>
      <c r="C9" s="95">
        <v>311</v>
      </c>
      <c r="D9" s="95">
        <v>0</v>
      </c>
      <c r="E9" s="95">
        <v>0</v>
      </c>
      <c r="F9" s="97">
        <v>847.2960087181583</v>
      </c>
      <c r="G9" s="96" t="s">
        <v>1127</v>
      </c>
    </row>
    <row r="10" spans="1:7" x14ac:dyDescent="0.25">
      <c r="A10" s="95" t="s">
        <v>17</v>
      </c>
      <c r="B10" s="95" t="s">
        <v>18</v>
      </c>
      <c r="C10" s="95">
        <v>33</v>
      </c>
      <c r="D10" s="95">
        <v>0</v>
      </c>
      <c r="E10" s="95">
        <v>0</v>
      </c>
      <c r="F10" s="97">
        <v>826.23935903855784</v>
      </c>
      <c r="G10" s="96" t="s">
        <v>1127</v>
      </c>
    </row>
    <row r="11" spans="1:7" x14ac:dyDescent="0.25">
      <c r="A11" s="95" t="s">
        <v>26</v>
      </c>
      <c r="B11" s="95" t="s">
        <v>372</v>
      </c>
      <c r="C11" s="95">
        <v>77</v>
      </c>
      <c r="D11" s="95">
        <v>0</v>
      </c>
      <c r="E11" s="95">
        <v>0</v>
      </c>
      <c r="F11" s="97">
        <v>719.02138388271544</v>
      </c>
      <c r="G11" s="96" t="s">
        <v>1127</v>
      </c>
    </row>
    <row r="12" spans="1:7" x14ac:dyDescent="0.25">
      <c r="A12" s="95" t="s">
        <v>38</v>
      </c>
      <c r="B12" s="95" t="s">
        <v>857</v>
      </c>
      <c r="C12" s="95">
        <v>45</v>
      </c>
      <c r="D12" s="95">
        <v>0</v>
      </c>
      <c r="E12" s="95">
        <v>0</v>
      </c>
      <c r="F12" s="97">
        <v>689.86662578568144</v>
      </c>
      <c r="G12" s="96" t="s">
        <v>1127</v>
      </c>
    </row>
    <row r="13" spans="1:7" x14ac:dyDescent="0.25">
      <c r="A13" s="95" t="s">
        <v>45</v>
      </c>
      <c r="B13" s="95" t="s">
        <v>200</v>
      </c>
      <c r="C13" s="95">
        <v>119</v>
      </c>
      <c r="D13" s="95">
        <v>0</v>
      </c>
      <c r="E13" s="95">
        <v>0</v>
      </c>
      <c r="F13" s="97">
        <v>670.83826596764186</v>
      </c>
      <c r="G13" s="96" t="s">
        <v>1127</v>
      </c>
    </row>
    <row r="14" spans="1:7" x14ac:dyDescent="0.25">
      <c r="A14" s="95" t="s">
        <v>142</v>
      </c>
      <c r="B14" s="95" t="s">
        <v>209</v>
      </c>
      <c r="C14" s="95">
        <v>67</v>
      </c>
      <c r="D14" s="95">
        <v>0</v>
      </c>
      <c r="E14" s="95">
        <v>0</v>
      </c>
      <c r="F14" s="97">
        <v>642.68585131894486</v>
      </c>
      <c r="G14" s="96" t="s">
        <v>1127</v>
      </c>
    </row>
    <row r="15" spans="1:7" x14ac:dyDescent="0.25">
      <c r="A15" s="95" t="s">
        <v>22</v>
      </c>
      <c r="B15" s="95" t="s">
        <v>584</v>
      </c>
      <c r="C15" s="95">
        <v>30</v>
      </c>
      <c r="D15" s="95">
        <v>1</v>
      </c>
      <c r="E15" s="95">
        <v>0</v>
      </c>
      <c r="F15" s="97">
        <v>639.30707362342753</v>
      </c>
      <c r="G15" s="96" t="s">
        <v>1127</v>
      </c>
    </row>
    <row r="16" spans="1:7" x14ac:dyDescent="0.25">
      <c r="A16" s="95" t="s">
        <v>20</v>
      </c>
      <c r="B16" s="95" t="s">
        <v>829</v>
      </c>
      <c r="C16" s="95">
        <v>74</v>
      </c>
      <c r="D16" s="95">
        <v>2</v>
      </c>
      <c r="E16" s="95">
        <v>0</v>
      </c>
      <c r="F16" s="97">
        <v>610.49080247409427</v>
      </c>
      <c r="G16" s="96" t="s">
        <v>1127</v>
      </c>
    </row>
    <row r="17" spans="1:7" x14ac:dyDescent="0.25">
      <c r="A17" s="95" t="s">
        <v>26</v>
      </c>
      <c r="B17" s="95" t="s">
        <v>188</v>
      </c>
      <c r="C17" s="95">
        <v>69</v>
      </c>
      <c r="D17" s="95">
        <v>0</v>
      </c>
      <c r="E17" s="95">
        <v>0</v>
      </c>
      <c r="F17" s="97">
        <v>603.19958038290065</v>
      </c>
      <c r="G17" s="96" t="s">
        <v>1127</v>
      </c>
    </row>
    <row r="18" spans="1:7" x14ac:dyDescent="0.25">
      <c r="A18" s="95" t="s">
        <v>53</v>
      </c>
      <c r="B18" s="95" t="s">
        <v>212</v>
      </c>
      <c r="C18" s="95">
        <v>91</v>
      </c>
      <c r="D18" s="95">
        <v>0</v>
      </c>
      <c r="E18" s="95">
        <v>0</v>
      </c>
      <c r="F18" s="97">
        <v>592.13951067152527</v>
      </c>
      <c r="G18" s="96" t="s">
        <v>1127</v>
      </c>
    </row>
    <row r="19" spans="1:7" x14ac:dyDescent="0.25">
      <c r="A19" s="95" t="s">
        <v>22</v>
      </c>
      <c r="B19" s="95" t="s">
        <v>279</v>
      </c>
      <c r="C19" s="95">
        <v>27</v>
      </c>
      <c r="D19" s="95">
        <v>0</v>
      </c>
      <c r="E19" s="95">
        <v>0</v>
      </c>
      <c r="F19" s="97">
        <v>541.73354735152486</v>
      </c>
      <c r="G19" s="96" t="s">
        <v>1127</v>
      </c>
    </row>
    <row r="20" spans="1:7" x14ac:dyDescent="0.25">
      <c r="A20" s="95" t="s">
        <v>30</v>
      </c>
      <c r="B20" s="95" t="s">
        <v>624</v>
      </c>
      <c r="C20" s="95">
        <v>64</v>
      </c>
      <c r="D20" s="95">
        <v>0</v>
      </c>
      <c r="E20" s="95">
        <v>1</v>
      </c>
      <c r="F20" s="97">
        <v>538.92712047093937</v>
      </c>
      <c r="G20" s="96" t="s">
        <v>1127</v>
      </c>
    </row>
    <row r="21" spans="1:7" x14ac:dyDescent="0.25">
      <c r="A21" s="95" t="s">
        <v>71</v>
      </c>
      <c r="B21" s="95" t="s">
        <v>816</v>
      </c>
      <c r="C21" s="95">
        <v>35</v>
      </c>
      <c r="D21" s="95">
        <v>0</v>
      </c>
      <c r="E21" s="95">
        <v>0</v>
      </c>
      <c r="F21" s="97">
        <v>535.25003823214558</v>
      </c>
      <c r="G21" s="96" t="s">
        <v>1127</v>
      </c>
    </row>
    <row r="22" spans="1:7" x14ac:dyDescent="0.25">
      <c r="A22" s="95" t="s">
        <v>24</v>
      </c>
      <c r="B22" s="95" t="s">
        <v>831</v>
      </c>
      <c r="C22" s="95">
        <v>23</v>
      </c>
      <c r="D22" s="95">
        <v>0</v>
      </c>
      <c r="E22" s="95">
        <v>0</v>
      </c>
      <c r="F22" s="97">
        <v>531.79190751445083</v>
      </c>
      <c r="G22" s="96" t="s">
        <v>1127</v>
      </c>
    </row>
    <row r="23" spans="1:7" x14ac:dyDescent="0.25">
      <c r="A23" s="95" t="s">
        <v>30</v>
      </c>
      <c r="B23" s="95" t="s">
        <v>490</v>
      </c>
      <c r="C23" s="95">
        <v>44</v>
      </c>
      <c r="D23" s="95">
        <v>0</v>
      </c>
      <c r="E23" s="95">
        <v>0</v>
      </c>
      <c r="F23" s="97">
        <v>516.06849636406287</v>
      </c>
      <c r="G23" s="96" t="s">
        <v>1127</v>
      </c>
    </row>
    <row r="24" spans="1:7" x14ac:dyDescent="0.25">
      <c r="A24" s="95" t="s">
        <v>26</v>
      </c>
      <c r="B24" s="95" t="s">
        <v>322</v>
      </c>
      <c r="C24" s="95">
        <v>346</v>
      </c>
      <c r="D24" s="95">
        <v>0</v>
      </c>
      <c r="E24" s="95">
        <v>0</v>
      </c>
      <c r="F24" s="97">
        <v>512.2890139176784</v>
      </c>
      <c r="G24" s="96" t="s">
        <v>1127</v>
      </c>
    </row>
    <row r="25" spans="1:7" x14ac:dyDescent="0.25">
      <c r="A25" s="95" t="s">
        <v>28</v>
      </c>
      <c r="B25" s="95" t="s">
        <v>185</v>
      </c>
      <c r="C25" s="95">
        <v>80</v>
      </c>
      <c r="D25" s="95">
        <v>17</v>
      </c>
      <c r="E25" s="95">
        <v>0</v>
      </c>
      <c r="F25" s="97">
        <v>510.33829641710946</v>
      </c>
      <c r="G25" s="96" t="s">
        <v>1127</v>
      </c>
    </row>
    <row r="26" spans="1:7" x14ac:dyDescent="0.25">
      <c r="A26" s="95" t="s">
        <v>62</v>
      </c>
      <c r="B26" s="95" t="s">
        <v>853</v>
      </c>
      <c r="C26" s="95">
        <v>212</v>
      </c>
      <c r="D26" s="95">
        <v>1</v>
      </c>
      <c r="E26" s="95">
        <v>0</v>
      </c>
      <c r="F26" s="97">
        <v>505.35006761726254</v>
      </c>
      <c r="G26" s="96" t="s">
        <v>1127</v>
      </c>
    </row>
    <row r="27" spans="1:7" x14ac:dyDescent="0.25">
      <c r="A27" s="95" t="s">
        <v>40</v>
      </c>
      <c r="B27" s="95" t="s">
        <v>40</v>
      </c>
      <c r="C27" s="95">
        <v>397</v>
      </c>
      <c r="D27" s="95">
        <v>0</v>
      </c>
      <c r="E27" s="95">
        <v>0</v>
      </c>
      <c r="F27" s="97">
        <v>499.4904442571181</v>
      </c>
      <c r="G27" s="96" t="s">
        <v>10</v>
      </c>
    </row>
    <row r="28" spans="1:7" x14ac:dyDescent="0.25">
      <c r="A28" s="95" t="s">
        <v>40</v>
      </c>
      <c r="B28" s="95" t="s">
        <v>574</v>
      </c>
      <c r="C28" s="95">
        <v>105</v>
      </c>
      <c r="D28" s="95">
        <v>0</v>
      </c>
      <c r="E28" s="95">
        <v>0</v>
      </c>
      <c r="F28" s="97">
        <v>490.24185264730602</v>
      </c>
      <c r="G28" s="96" t="s">
        <v>10</v>
      </c>
    </row>
    <row r="29" spans="1:7" x14ac:dyDescent="0.25">
      <c r="A29" s="95" t="s">
        <v>80</v>
      </c>
      <c r="B29" s="95" t="s">
        <v>284</v>
      </c>
      <c r="C29" s="95">
        <v>18</v>
      </c>
      <c r="D29" s="95">
        <v>0</v>
      </c>
      <c r="E29" s="95">
        <v>0</v>
      </c>
      <c r="F29" s="97">
        <v>486.61800486618006</v>
      </c>
      <c r="G29" s="96" t="s">
        <v>10</v>
      </c>
    </row>
    <row r="30" spans="1:7" x14ac:dyDescent="0.25">
      <c r="A30" s="95" t="s">
        <v>24</v>
      </c>
      <c r="B30" s="95" t="s">
        <v>405</v>
      </c>
      <c r="C30" s="95">
        <v>73</v>
      </c>
      <c r="D30" s="95">
        <v>0</v>
      </c>
      <c r="E30" s="95">
        <v>0</v>
      </c>
      <c r="F30" s="97">
        <v>483.37968480995892</v>
      </c>
      <c r="G30" s="96" t="s">
        <v>10</v>
      </c>
    </row>
    <row r="31" spans="1:7" x14ac:dyDescent="0.25">
      <c r="A31" s="95" t="s">
        <v>30</v>
      </c>
      <c r="B31" s="95" t="s">
        <v>404</v>
      </c>
      <c r="C31" s="95">
        <v>101</v>
      </c>
      <c r="D31" s="95">
        <v>0</v>
      </c>
      <c r="E31" s="95">
        <v>0</v>
      </c>
      <c r="F31" s="97">
        <v>478.76374668183541</v>
      </c>
      <c r="G31" s="96" t="s">
        <v>10</v>
      </c>
    </row>
    <row r="32" spans="1:7" x14ac:dyDescent="0.25">
      <c r="A32" s="95" t="s">
        <v>28</v>
      </c>
      <c r="B32" s="95" t="s">
        <v>29</v>
      </c>
      <c r="C32" s="95">
        <v>89</v>
      </c>
      <c r="D32" s="95">
        <v>0</v>
      </c>
      <c r="E32" s="95">
        <v>1</v>
      </c>
      <c r="F32" s="97">
        <v>469.58155066263174</v>
      </c>
      <c r="G32" s="96" t="s">
        <v>10</v>
      </c>
    </row>
    <row r="33" spans="1:7" x14ac:dyDescent="0.25">
      <c r="A33" s="95" t="s">
        <v>20</v>
      </c>
      <c r="B33" s="95" t="s">
        <v>255</v>
      </c>
      <c r="C33" s="95">
        <v>12</v>
      </c>
      <c r="D33" s="95">
        <v>1</v>
      </c>
      <c r="E33" s="95">
        <v>0</v>
      </c>
      <c r="F33" s="97">
        <v>461.97583511016347</v>
      </c>
      <c r="G33" s="96" t="s">
        <v>10</v>
      </c>
    </row>
    <row r="34" spans="1:7" x14ac:dyDescent="0.25">
      <c r="A34" s="95" t="s">
        <v>26</v>
      </c>
      <c r="B34" s="95" t="s">
        <v>713</v>
      </c>
      <c r="C34" s="95">
        <v>125</v>
      </c>
      <c r="D34" s="95">
        <v>0</v>
      </c>
      <c r="E34" s="95">
        <v>3</v>
      </c>
      <c r="F34" s="97">
        <v>456.2629215085193</v>
      </c>
      <c r="G34" s="96" t="s">
        <v>10</v>
      </c>
    </row>
    <row r="35" spans="1:7" x14ac:dyDescent="0.25">
      <c r="A35" s="95" t="s">
        <v>26</v>
      </c>
      <c r="B35" s="95" t="s">
        <v>572</v>
      </c>
      <c r="C35" s="95">
        <v>417</v>
      </c>
      <c r="D35" s="95">
        <v>0</v>
      </c>
      <c r="E35" s="95">
        <v>0</v>
      </c>
      <c r="F35" s="97">
        <v>447.90066701754012</v>
      </c>
      <c r="G35" s="96" t="s">
        <v>10</v>
      </c>
    </row>
    <row r="36" spans="1:7" x14ac:dyDescent="0.25">
      <c r="A36" s="95" t="s">
        <v>14</v>
      </c>
      <c r="B36" s="95" t="s">
        <v>49</v>
      </c>
      <c r="C36" s="95">
        <v>37</v>
      </c>
      <c r="D36" s="95">
        <v>0</v>
      </c>
      <c r="E36" s="95">
        <v>0</v>
      </c>
      <c r="F36" s="97">
        <v>444.01776071042843</v>
      </c>
      <c r="G36" s="96" t="s">
        <v>10</v>
      </c>
    </row>
    <row r="37" spans="1:7" x14ac:dyDescent="0.25">
      <c r="A37" s="95" t="s">
        <v>53</v>
      </c>
      <c r="B37" s="95" t="s">
        <v>785</v>
      </c>
      <c r="C37" s="95">
        <v>18</v>
      </c>
      <c r="D37" s="95">
        <v>0</v>
      </c>
      <c r="E37" s="95">
        <v>0</v>
      </c>
      <c r="F37" s="97">
        <v>427.65502494654316</v>
      </c>
      <c r="G37" s="96" t="s">
        <v>10</v>
      </c>
    </row>
    <row r="38" spans="1:7" x14ac:dyDescent="0.25">
      <c r="A38" s="95" t="s">
        <v>33</v>
      </c>
      <c r="B38" s="95" t="s">
        <v>649</v>
      </c>
      <c r="C38" s="95">
        <v>17</v>
      </c>
      <c r="D38" s="95">
        <v>0</v>
      </c>
      <c r="E38" s="95">
        <v>0</v>
      </c>
      <c r="F38" s="97">
        <v>422.99079372978355</v>
      </c>
      <c r="G38" s="96" t="s">
        <v>10</v>
      </c>
    </row>
    <row r="39" spans="1:7" x14ac:dyDescent="0.25">
      <c r="A39" s="95" t="s">
        <v>71</v>
      </c>
      <c r="B39" s="95" t="s">
        <v>191</v>
      </c>
      <c r="C39" s="95">
        <v>125</v>
      </c>
      <c r="D39" s="95">
        <v>1</v>
      </c>
      <c r="E39" s="95">
        <v>0</v>
      </c>
      <c r="F39" s="97">
        <v>415.51246537396122</v>
      </c>
      <c r="G39" s="96" t="s">
        <v>10</v>
      </c>
    </row>
    <row r="40" spans="1:7" x14ac:dyDescent="0.25">
      <c r="A40" s="95" t="s">
        <v>28</v>
      </c>
      <c r="B40" s="95" t="s">
        <v>257</v>
      </c>
      <c r="C40" s="95">
        <v>27</v>
      </c>
      <c r="D40" s="95">
        <v>0</v>
      </c>
      <c r="E40" s="95">
        <v>0</v>
      </c>
      <c r="F40" s="97">
        <v>406.25940415287391</v>
      </c>
      <c r="G40" s="96" t="s">
        <v>10</v>
      </c>
    </row>
    <row r="41" spans="1:7" x14ac:dyDescent="0.25">
      <c r="A41" s="95" t="s">
        <v>26</v>
      </c>
      <c r="B41" s="95" t="s">
        <v>567</v>
      </c>
      <c r="C41" s="95">
        <v>32</v>
      </c>
      <c r="D41" s="95">
        <v>1</v>
      </c>
      <c r="E41" s="95">
        <v>0</v>
      </c>
      <c r="F41" s="97">
        <v>399.03264812575571</v>
      </c>
      <c r="G41" s="96" t="s">
        <v>10</v>
      </c>
    </row>
    <row r="42" spans="1:7" x14ac:dyDescent="0.25">
      <c r="A42" s="95" t="s">
        <v>22</v>
      </c>
      <c r="B42" s="95" t="s">
        <v>644</v>
      </c>
      <c r="C42" s="95">
        <v>59</v>
      </c>
      <c r="D42" s="95">
        <v>9</v>
      </c>
      <c r="E42" s="95">
        <v>1</v>
      </c>
      <c r="F42" s="97">
        <v>396.59731003563633</v>
      </c>
      <c r="G42" s="96" t="s">
        <v>10</v>
      </c>
    </row>
    <row r="43" spans="1:7" x14ac:dyDescent="0.25">
      <c r="A43" s="95" t="s">
        <v>28</v>
      </c>
      <c r="B43" s="95" t="s">
        <v>564</v>
      </c>
      <c r="C43" s="95">
        <v>79</v>
      </c>
      <c r="D43" s="95">
        <v>0</v>
      </c>
      <c r="E43" s="95">
        <v>0</v>
      </c>
      <c r="F43" s="97">
        <v>393.97566327548373</v>
      </c>
      <c r="G43" s="96" t="s">
        <v>10</v>
      </c>
    </row>
    <row r="44" spans="1:7" x14ac:dyDescent="0.25">
      <c r="A44" s="95" t="s">
        <v>20</v>
      </c>
      <c r="B44" s="95" t="s">
        <v>133</v>
      </c>
      <c r="C44" s="95">
        <v>16</v>
      </c>
      <c r="D44" s="95">
        <v>0</v>
      </c>
      <c r="E44" s="95">
        <v>0</v>
      </c>
      <c r="F44" s="97">
        <v>392.73441335297002</v>
      </c>
      <c r="G44" s="96" t="s">
        <v>10</v>
      </c>
    </row>
    <row r="45" spans="1:7" x14ac:dyDescent="0.25">
      <c r="A45" s="95" t="s">
        <v>36</v>
      </c>
      <c r="B45" s="95" t="s">
        <v>231</v>
      </c>
      <c r="C45" s="95">
        <v>45</v>
      </c>
      <c r="D45" s="95">
        <v>0</v>
      </c>
      <c r="E45" s="95">
        <v>0</v>
      </c>
      <c r="F45" s="97">
        <v>390.45553145336225</v>
      </c>
      <c r="G45" s="96" t="s">
        <v>10</v>
      </c>
    </row>
    <row r="46" spans="1:7" x14ac:dyDescent="0.25">
      <c r="A46" s="95" t="s">
        <v>26</v>
      </c>
      <c r="B46" s="95" t="s">
        <v>770</v>
      </c>
      <c r="C46" s="95">
        <v>26</v>
      </c>
      <c r="D46" s="95">
        <v>0</v>
      </c>
      <c r="E46" s="95">
        <v>0</v>
      </c>
      <c r="F46" s="97">
        <v>388.98862956313582</v>
      </c>
      <c r="G46" s="96" t="s">
        <v>10</v>
      </c>
    </row>
    <row r="47" spans="1:7" x14ac:dyDescent="0.25">
      <c r="A47" s="95" t="s">
        <v>24</v>
      </c>
      <c r="B47" s="95" t="s">
        <v>611</v>
      </c>
      <c r="C47" s="95">
        <v>23</v>
      </c>
      <c r="D47" s="95">
        <v>0</v>
      </c>
      <c r="E47" s="95">
        <v>0</v>
      </c>
      <c r="F47" s="97">
        <v>380.54268696227666</v>
      </c>
      <c r="G47" s="96" t="s">
        <v>10</v>
      </c>
    </row>
    <row r="48" spans="1:7" x14ac:dyDescent="0.25">
      <c r="A48" s="95" t="s">
        <v>102</v>
      </c>
      <c r="B48" s="95" t="s">
        <v>625</v>
      </c>
      <c r="C48" s="95">
        <v>142</v>
      </c>
      <c r="D48" s="95">
        <v>1</v>
      </c>
      <c r="E48" s="95">
        <v>0</v>
      </c>
      <c r="F48" s="97">
        <v>376.81159420289856</v>
      </c>
      <c r="G48" s="96" t="s">
        <v>10</v>
      </c>
    </row>
    <row r="49" spans="1:7" x14ac:dyDescent="0.25">
      <c r="A49" s="95" t="s">
        <v>28</v>
      </c>
      <c r="B49" s="95" t="s">
        <v>28</v>
      </c>
      <c r="C49" s="95">
        <v>462</v>
      </c>
      <c r="D49" s="95">
        <v>51</v>
      </c>
      <c r="E49" s="95">
        <v>8</v>
      </c>
      <c r="F49" s="97">
        <v>371.51923556886658</v>
      </c>
      <c r="G49" s="96" t="s">
        <v>10</v>
      </c>
    </row>
    <row r="50" spans="1:7" x14ac:dyDescent="0.25">
      <c r="A50" s="95" t="s">
        <v>26</v>
      </c>
      <c r="B50" s="95" t="s">
        <v>598</v>
      </c>
      <c r="C50" s="95">
        <v>41</v>
      </c>
      <c r="D50" s="95">
        <v>0</v>
      </c>
      <c r="E50" s="95">
        <v>0</v>
      </c>
      <c r="F50" s="97">
        <v>364.47684238598987</v>
      </c>
      <c r="G50" s="96" t="s">
        <v>10</v>
      </c>
    </row>
    <row r="51" spans="1:7" x14ac:dyDescent="0.25">
      <c r="A51" s="95" t="s">
        <v>11</v>
      </c>
      <c r="B51" s="95" t="s">
        <v>172</v>
      </c>
      <c r="C51" s="95">
        <v>35</v>
      </c>
      <c r="D51" s="95">
        <v>0</v>
      </c>
      <c r="E51" s="95">
        <v>0</v>
      </c>
      <c r="F51" s="97">
        <v>361.60760409133178</v>
      </c>
      <c r="G51" s="96" t="s">
        <v>10</v>
      </c>
    </row>
    <row r="52" spans="1:7" x14ac:dyDescent="0.25">
      <c r="A52" s="95" t="s">
        <v>45</v>
      </c>
      <c r="B52" s="95" t="s">
        <v>176</v>
      </c>
      <c r="C52" s="95">
        <v>31</v>
      </c>
      <c r="D52" s="95">
        <v>0</v>
      </c>
      <c r="E52" s="95">
        <v>0</v>
      </c>
      <c r="F52" s="97">
        <v>360.42320660388327</v>
      </c>
      <c r="G52" s="96" t="s">
        <v>10</v>
      </c>
    </row>
    <row r="53" spans="1:7" x14ac:dyDescent="0.25">
      <c r="A53" s="95" t="s">
        <v>24</v>
      </c>
      <c r="B53" s="95" t="s">
        <v>465</v>
      </c>
      <c r="C53" s="95">
        <v>26</v>
      </c>
      <c r="D53" s="95">
        <v>0</v>
      </c>
      <c r="E53" s="95">
        <v>0</v>
      </c>
      <c r="F53" s="97">
        <v>347.5471193690683</v>
      </c>
      <c r="G53" s="96" t="s">
        <v>10</v>
      </c>
    </row>
    <row r="54" spans="1:7" x14ac:dyDescent="0.25">
      <c r="A54" s="95" t="s">
        <v>102</v>
      </c>
      <c r="B54" s="95" t="s">
        <v>673</v>
      </c>
      <c r="C54" s="95">
        <v>142</v>
      </c>
      <c r="D54" s="95">
        <v>0</v>
      </c>
      <c r="E54" s="95">
        <v>0</v>
      </c>
      <c r="F54" s="97">
        <v>343.41822051319258</v>
      </c>
      <c r="G54" s="96" t="s">
        <v>10</v>
      </c>
    </row>
    <row r="55" spans="1:7" x14ac:dyDescent="0.25">
      <c r="A55" s="95" t="s">
        <v>22</v>
      </c>
      <c r="B55" s="95" t="s">
        <v>531</v>
      </c>
      <c r="C55" s="95">
        <v>11</v>
      </c>
      <c r="D55" s="95">
        <v>0</v>
      </c>
      <c r="E55" s="95">
        <v>0</v>
      </c>
      <c r="F55" s="97">
        <v>341.72103137620383</v>
      </c>
      <c r="G55" s="96" t="s">
        <v>10</v>
      </c>
    </row>
    <row r="56" spans="1:7" x14ac:dyDescent="0.25">
      <c r="A56" s="95" t="s">
        <v>26</v>
      </c>
      <c r="B56" s="95" t="s">
        <v>73</v>
      </c>
      <c r="C56" s="95">
        <v>31</v>
      </c>
      <c r="D56" s="95">
        <v>0</v>
      </c>
      <c r="E56" s="95">
        <v>0</v>
      </c>
      <c r="F56" s="97">
        <v>339.0942900896959</v>
      </c>
      <c r="G56" s="96" t="s">
        <v>10</v>
      </c>
    </row>
    <row r="57" spans="1:7" x14ac:dyDescent="0.25">
      <c r="A57" s="95" t="s">
        <v>53</v>
      </c>
      <c r="B57" s="95" t="s">
        <v>849</v>
      </c>
      <c r="C57" s="95">
        <v>46</v>
      </c>
      <c r="D57" s="95">
        <v>0</v>
      </c>
      <c r="E57" s="95">
        <v>0</v>
      </c>
      <c r="F57" s="97">
        <v>334.20517291485032</v>
      </c>
      <c r="G57" s="96" t="s">
        <v>10</v>
      </c>
    </row>
    <row r="58" spans="1:7" x14ac:dyDescent="0.25">
      <c r="A58" s="95" t="s">
        <v>22</v>
      </c>
      <c r="B58" s="95" t="s">
        <v>208</v>
      </c>
      <c r="C58" s="95">
        <v>21</v>
      </c>
      <c r="D58" s="95">
        <v>0</v>
      </c>
      <c r="E58" s="95">
        <v>2</v>
      </c>
      <c r="F58" s="97">
        <v>327.77540259370102</v>
      </c>
      <c r="G58" s="96" t="s">
        <v>10</v>
      </c>
    </row>
    <row r="59" spans="1:7" x14ac:dyDescent="0.25">
      <c r="A59" s="95" t="s">
        <v>30</v>
      </c>
      <c r="B59" s="95" t="s">
        <v>316</v>
      </c>
      <c r="C59" s="95">
        <v>24</v>
      </c>
      <c r="D59" s="95">
        <v>0</v>
      </c>
      <c r="E59" s="95">
        <v>0</v>
      </c>
      <c r="F59" s="97">
        <v>323.93035497368066</v>
      </c>
      <c r="G59" s="96" t="s">
        <v>10</v>
      </c>
    </row>
    <row r="60" spans="1:7" x14ac:dyDescent="0.25">
      <c r="A60" s="95" t="s">
        <v>26</v>
      </c>
      <c r="B60" s="95" t="s">
        <v>556</v>
      </c>
      <c r="C60" s="95">
        <v>10</v>
      </c>
      <c r="D60" s="95">
        <v>0</v>
      </c>
      <c r="E60" s="95">
        <v>0</v>
      </c>
      <c r="F60" s="97">
        <v>318.06615776081424</v>
      </c>
      <c r="G60" s="96" t="s">
        <v>10</v>
      </c>
    </row>
    <row r="61" spans="1:7" x14ac:dyDescent="0.25">
      <c r="A61" s="95" t="s">
        <v>33</v>
      </c>
      <c r="B61" s="95" t="s">
        <v>85</v>
      </c>
      <c r="C61" s="95">
        <v>60</v>
      </c>
      <c r="D61" s="95">
        <v>0</v>
      </c>
      <c r="E61" s="95">
        <v>0</v>
      </c>
      <c r="F61" s="97">
        <v>314.23483816905832</v>
      </c>
      <c r="G61" s="96" t="s">
        <v>10</v>
      </c>
    </row>
    <row r="62" spans="1:7" x14ac:dyDescent="0.25">
      <c r="A62" s="95" t="s">
        <v>121</v>
      </c>
      <c r="B62" s="95" t="s">
        <v>446</v>
      </c>
      <c r="C62" s="95">
        <v>17</v>
      </c>
      <c r="D62" s="95">
        <v>1</v>
      </c>
      <c r="E62" s="95">
        <v>0</v>
      </c>
      <c r="F62" s="97">
        <v>313.97174254317116</v>
      </c>
      <c r="G62" s="96" t="s">
        <v>10</v>
      </c>
    </row>
    <row r="63" spans="1:7" x14ac:dyDescent="0.25">
      <c r="A63" s="95" t="s">
        <v>80</v>
      </c>
      <c r="B63" s="95" t="s">
        <v>80</v>
      </c>
      <c r="C63" s="95">
        <v>263</v>
      </c>
      <c r="D63" s="95">
        <v>0</v>
      </c>
      <c r="E63" s="95">
        <v>0</v>
      </c>
      <c r="F63" s="97">
        <v>313.81252386407027</v>
      </c>
      <c r="G63" s="96" t="s">
        <v>10</v>
      </c>
    </row>
    <row r="64" spans="1:7" x14ac:dyDescent="0.25">
      <c r="A64" s="95" t="s">
        <v>102</v>
      </c>
      <c r="B64" s="95" t="s">
        <v>565</v>
      </c>
      <c r="C64" s="95">
        <v>19</v>
      </c>
      <c r="D64" s="95">
        <v>0</v>
      </c>
      <c r="E64" s="95">
        <v>0</v>
      </c>
      <c r="F64" s="97">
        <v>312.29454306377386</v>
      </c>
      <c r="G64" s="96" t="s">
        <v>10</v>
      </c>
    </row>
    <row r="65" spans="1:7" x14ac:dyDescent="0.25">
      <c r="A65" s="95" t="s">
        <v>11</v>
      </c>
      <c r="B65" s="95" t="s">
        <v>317</v>
      </c>
      <c r="C65" s="95">
        <v>47</v>
      </c>
      <c r="D65" s="95">
        <v>0</v>
      </c>
      <c r="E65" s="95">
        <v>0</v>
      </c>
      <c r="F65" s="97">
        <v>308.50016409583196</v>
      </c>
      <c r="G65" s="96" t="s">
        <v>10</v>
      </c>
    </row>
    <row r="66" spans="1:7" x14ac:dyDescent="0.25">
      <c r="A66" s="95" t="s">
        <v>30</v>
      </c>
      <c r="B66" s="95" t="s">
        <v>439</v>
      </c>
      <c r="C66" s="95">
        <v>33</v>
      </c>
      <c r="D66" s="95">
        <v>0</v>
      </c>
      <c r="E66" s="95">
        <v>0</v>
      </c>
      <c r="F66" s="97">
        <v>306.12244897959181</v>
      </c>
      <c r="G66" s="96" t="s">
        <v>10</v>
      </c>
    </row>
    <row r="67" spans="1:7" x14ac:dyDescent="0.25">
      <c r="A67" s="95" t="s">
        <v>22</v>
      </c>
      <c r="B67" s="95" t="s">
        <v>280</v>
      </c>
      <c r="C67" s="95">
        <v>23</v>
      </c>
      <c r="D67" s="95">
        <v>0</v>
      </c>
      <c r="E67" s="95">
        <v>0</v>
      </c>
      <c r="F67" s="97">
        <v>305.56662681015013</v>
      </c>
      <c r="G67" s="96" t="s">
        <v>10</v>
      </c>
    </row>
    <row r="68" spans="1:7" x14ac:dyDescent="0.25">
      <c r="A68" s="95" t="s">
        <v>28</v>
      </c>
      <c r="B68" s="95" t="s">
        <v>562</v>
      </c>
      <c r="C68" s="95">
        <v>18</v>
      </c>
      <c r="D68" s="95">
        <v>0</v>
      </c>
      <c r="E68" s="95">
        <v>0</v>
      </c>
      <c r="F68" s="97">
        <v>302.3177695666779</v>
      </c>
      <c r="G68" s="96" t="s">
        <v>10</v>
      </c>
    </row>
    <row r="69" spans="1:7" x14ac:dyDescent="0.25">
      <c r="A69" s="95" t="s">
        <v>24</v>
      </c>
      <c r="B69" s="95" t="s">
        <v>336</v>
      </c>
      <c r="C69" s="95">
        <v>162</v>
      </c>
      <c r="D69" s="95">
        <v>3</v>
      </c>
      <c r="E69" s="95">
        <v>3</v>
      </c>
      <c r="F69" s="97">
        <v>284.92927648315862</v>
      </c>
      <c r="G69" s="96" t="s">
        <v>13</v>
      </c>
    </row>
    <row r="70" spans="1:7" x14ac:dyDescent="0.25">
      <c r="A70" s="95" t="s">
        <v>26</v>
      </c>
      <c r="B70" s="95" t="s">
        <v>703</v>
      </c>
      <c r="C70" s="95">
        <v>13</v>
      </c>
      <c r="D70" s="95">
        <v>0</v>
      </c>
      <c r="E70" s="95">
        <v>0</v>
      </c>
      <c r="F70" s="97">
        <v>270.43894320782192</v>
      </c>
      <c r="G70" s="96" t="s">
        <v>13</v>
      </c>
    </row>
    <row r="71" spans="1:7" x14ac:dyDescent="0.25">
      <c r="A71" s="95" t="s">
        <v>38</v>
      </c>
      <c r="B71" s="95" t="s">
        <v>201</v>
      </c>
      <c r="C71" s="95">
        <v>197</v>
      </c>
      <c r="D71" s="95">
        <v>3</v>
      </c>
      <c r="E71" s="95">
        <v>0</v>
      </c>
      <c r="F71" s="97">
        <v>267.76987856636009</v>
      </c>
      <c r="G71" s="96" t="s">
        <v>13</v>
      </c>
    </row>
    <row r="72" spans="1:7" x14ac:dyDescent="0.25">
      <c r="A72" s="95" t="s">
        <v>45</v>
      </c>
      <c r="B72" s="95" t="s">
        <v>862</v>
      </c>
      <c r="C72" s="95">
        <v>88</v>
      </c>
      <c r="D72" s="95">
        <v>3</v>
      </c>
      <c r="E72" s="95">
        <v>0</v>
      </c>
      <c r="F72" s="97">
        <v>264.10494543765964</v>
      </c>
      <c r="G72" s="96" t="s">
        <v>13</v>
      </c>
    </row>
    <row r="73" spans="1:7" x14ac:dyDescent="0.25">
      <c r="A73" s="95" t="s">
        <v>24</v>
      </c>
      <c r="B73" s="95" t="s">
        <v>160</v>
      </c>
      <c r="C73" s="95">
        <v>18</v>
      </c>
      <c r="D73" s="95">
        <v>1</v>
      </c>
      <c r="E73" s="95">
        <v>2</v>
      </c>
      <c r="F73" s="97">
        <v>261.55187445510029</v>
      </c>
      <c r="G73" s="96" t="s">
        <v>13</v>
      </c>
    </row>
    <row r="74" spans="1:7" x14ac:dyDescent="0.25">
      <c r="A74" s="95" t="s">
        <v>28</v>
      </c>
      <c r="B74" s="95" t="s">
        <v>755</v>
      </c>
      <c r="C74" s="95">
        <v>10</v>
      </c>
      <c r="D74" s="95">
        <v>0</v>
      </c>
      <c r="E74" s="95">
        <v>0</v>
      </c>
      <c r="F74" s="97">
        <v>258.73221216041401</v>
      </c>
      <c r="G74" s="96" t="s">
        <v>13</v>
      </c>
    </row>
    <row r="75" spans="1:7" x14ac:dyDescent="0.25">
      <c r="A75" s="95" t="s">
        <v>22</v>
      </c>
      <c r="B75" s="95" t="s">
        <v>743</v>
      </c>
      <c r="C75" s="95">
        <v>15</v>
      </c>
      <c r="D75" s="95">
        <v>0</v>
      </c>
      <c r="E75" s="95">
        <v>0</v>
      </c>
      <c r="F75" s="97">
        <v>258.70989996550537</v>
      </c>
      <c r="G75" s="96" t="s">
        <v>13</v>
      </c>
    </row>
    <row r="76" spans="1:7" x14ac:dyDescent="0.25">
      <c r="A76" s="95" t="s">
        <v>20</v>
      </c>
      <c r="B76" s="95" t="s">
        <v>182</v>
      </c>
      <c r="C76" s="95">
        <v>234</v>
      </c>
      <c r="D76" s="95">
        <v>0</v>
      </c>
      <c r="E76" s="95">
        <v>1</v>
      </c>
      <c r="F76" s="97">
        <v>256.82218069352916</v>
      </c>
      <c r="G76" s="96" t="s">
        <v>13</v>
      </c>
    </row>
    <row r="77" spans="1:7" x14ac:dyDescent="0.25">
      <c r="A77" s="95" t="s">
        <v>38</v>
      </c>
      <c r="B77" s="95" t="s">
        <v>82</v>
      </c>
      <c r="C77" s="95">
        <v>36</v>
      </c>
      <c r="D77" s="95">
        <v>0</v>
      </c>
      <c r="E77" s="95">
        <v>0</v>
      </c>
      <c r="F77" s="97">
        <v>255.59105431309905</v>
      </c>
      <c r="G77" s="96" t="s">
        <v>13</v>
      </c>
    </row>
    <row r="78" spans="1:7" x14ac:dyDescent="0.25">
      <c r="A78" s="95" t="s">
        <v>20</v>
      </c>
      <c r="B78" s="95" t="s">
        <v>116</v>
      </c>
      <c r="C78" s="95">
        <v>36</v>
      </c>
      <c r="D78" s="95">
        <v>1</v>
      </c>
      <c r="E78" s="95">
        <v>0</v>
      </c>
      <c r="F78" s="97">
        <v>246.5023317788141</v>
      </c>
      <c r="G78" s="96" t="s">
        <v>13</v>
      </c>
    </row>
    <row r="79" spans="1:7" x14ac:dyDescent="0.25">
      <c r="A79" s="95" t="s">
        <v>33</v>
      </c>
      <c r="B79" s="95" t="s">
        <v>375</v>
      </c>
      <c r="C79" s="95">
        <v>30</v>
      </c>
      <c r="D79" s="95">
        <v>0</v>
      </c>
      <c r="E79" s="95">
        <v>0</v>
      </c>
      <c r="F79" s="97">
        <v>243.84296513045601</v>
      </c>
      <c r="G79" s="96" t="s">
        <v>13</v>
      </c>
    </row>
    <row r="80" spans="1:7" x14ac:dyDescent="0.25">
      <c r="A80" s="95" t="s">
        <v>53</v>
      </c>
      <c r="B80" s="95" t="s">
        <v>249</v>
      </c>
      <c r="C80" s="95">
        <v>22</v>
      </c>
      <c r="D80" s="95">
        <v>0</v>
      </c>
      <c r="E80" s="95">
        <v>0</v>
      </c>
      <c r="F80" s="97">
        <v>238.40485478977027</v>
      </c>
      <c r="G80" s="96" t="s">
        <v>13</v>
      </c>
    </row>
    <row r="81" spans="1:7" x14ac:dyDescent="0.25">
      <c r="A81" s="95" t="s">
        <v>28</v>
      </c>
      <c r="B81" s="95" t="s">
        <v>330</v>
      </c>
      <c r="C81" s="95">
        <v>14</v>
      </c>
      <c r="D81" s="95">
        <v>0</v>
      </c>
      <c r="E81" s="95">
        <v>0</v>
      </c>
      <c r="F81" s="97">
        <v>237.65065353929722</v>
      </c>
      <c r="G81" s="96" t="s">
        <v>13</v>
      </c>
    </row>
    <row r="82" spans="1:7" x14ac:dyDescent="0.25">
      <c r="A82" s="95" t="s">
        <v>30</v>
      </c>
      <c r="B82" s="95" t="s">
        <v>412</v>
      </c>
      <c r="C82" s="95">
        <v>35</v>
      </c>
      <c r="D82" s="95">
        <v>0</v>
      </c>
      <c r="E82" s="95">
        <v>0</v>
      </c>
      <c r="F82" s="97">
        <v>234.01979138807167</v>
      </c>
      <c r="G82" s="96" t="s">
        <v>13</v>
      </c>
    </row>
    <row r="83" spans="1:7" x14ac:dyDescent="0.25">
      <c r="A83" s="95" t="s">
        <v>20</v>
      </c>
      <c r="B83" s="95" t="s">
        <v>21</v>
      </c>
      <c r="C83" s="95">
        <v>22</v>
      </c>
      <c r="D83" s="95">
        <v>0</v>
      </c>
      <c r="E83" s="95">
        <v>0</v>
      </c>
      <c r="F83" s="97">
        <v>229.76501305483026</v>
      </c>
      <c r="G83" s="96" t="s">
        <v>13</v>
      </c>
    </row>
    <row r="84" spans="1:7" x14ac:dyDescent="0.25">
      <c r="A84" s="95" t="s">
        <v>24</v>
      </c>
      <c r="B84" s="95" t="s">
        <v>415</v>
      </c>
      <c r="C84" s="95">
        <v>89</v>
      </c>
      <c r="D84" s="95">
        <v>0</v>
      </c>
      <c r="E84" s="95">
        <v>0</v>
      </c>
      <c r="F84" s="97">
        <v>229.25145536036268</v>
      </c>
      <c r="G84" s="96" t="s">
        <v>13</v>
      </c>
    </row>
    <row r="85" spans="1:7" x14ac:dyDescent="0.25">
      <c r="A85" s="95" t="s">
        <v>22</v>
      </c>
      <c r="B85" s="95" t="s">
        <v>824</v>
      </c>
      <c r="C85" s="95">
        <v>15</v>
      </c>
      <c r="D85" s="95">
        <v>0</v>
      </c>
      <c r="E85" s="95">
        <v>0</v>
      </c>
      <c r="F85" s="97">
        <v>223.94744699910422</v>
      </c>
      <c r="G85" s="96" t="s">
        <v>13</v>
      </c>
    </row>
    <row r="86" spans="1:7" x14ac:dyDescent="0.25">
      <c r="A86" s="95" t="s">
        <v>80</v>
      </c>
      <c r="B86" s="95" t="s">
        <v>213</v>
      </c>
      <c r="C86" s="95">
        <v>30</v>
      </c>
      <c r="D86" s="95">
        <v>0</v>
      </c>
      <c r="E86" s="95">
        <v>0</v>
      </c>
      <c r="F86" s="97">
        <v>223.93073076061805</v>
      </c>
      <c r="G86" s="96" t="s">
        <v>13</v>
      </c>
    </row>
    <row r="87" spans="1:7" x14ac:dyDescent="0.25">
      <c r="A87" s="95" t="s">
        <v>53</v>
      </c>
      <c r="B87" s="95" t="s">
        <v>826</v>
      </c>
      <c r="C87" s="95">
        <v>43</v>
      </c>
      <c r="D87" s="95">
        <v>0</v>
      </c>
      <c r="E87" s="95">
        <v>1</v>
      </c>
      <c r="F87" s="97">
        <v>222.25589735818556</v>
      </c>
      <c r="G87" s="96" t="s">
        <v>13</v>
      </c>
    </row>
    <row r="88" spans="1:7" x14ac:dyDescent="0.25">
      <c r="A88" s="95" t="s">
        <v>36</v>
      </c>
      <c r="B88" s="95" t="s">
        <v>395</v>
      </c>
      <c r="C88" s="95">
        <v>213</v>
      </c>
      <c r="D88" s="95">
        <v>0</v>
      </c>
      <c r="E88" s="95">
        <v>0</v>
      </c>
      <c r="F88" s="97">
        <v>220.97957235784165</v>
      </c>
      <c r="G88" s="96" t="s">
        <v>13</v>
      </c>
    </row>
    <row r="89" spans="1:7" x14ac:dyDescent="0.25">
      <c r="A89" s="95" t="s">
        <v>26</v>
      </c>
      <c r="B89" s="95" t="s">
        <v>461</v>
      </c>
      <c r="C89" s="95">
        <v>7</v>
      </c>
      <c r="D89" s="95">
        <v>0</v>
      </c>
      <c r="E89" s="95">
        <v>0</v>
      </c>
      <c r="F89" s="97">
        <v>216.51716671821836</v>
      </c>
      <c r="G89" s="96" t="s">
        <v>13</v>
      </c>
    </row>
    <row r="90" spans="1:7" x14ac:dyDescent="0.25">
      <c r="A90" s="95" t="s">
        <v>71</v>
      </c>
      <c r="B90" s="95" t="s">
        <v>838</v>
      </c>
      <c r="C90" s="95">
        <v>15</v>
      </c>
      <c r="D90" s="95">
        <v>0</v>
      </c>
      <c r="E90" s="95">
        <v>0</v>
      </c>
      <c r="F90" s="97">
        <v>212.13406873143828</v>
      </c>
      <c r="G90" s="96" t="s">
        <v>13</v>
      </c>
    </row>
    <row r="91" spans="1:7" x14ac:dyDescent="0.25">
      <c r="A91" s="95" t="s">
        <v>45</v>
      </c>
      <c r="B91" s="95" t="s">
        <v>631</v>
      </c>
      <c r="C91" s="95">
        <v>18</v>
      </c>
      <c r="D91" s="95">
        <v>0</v>
      </c>
      <c r="E91" s="95">
        <v>0</v>
      </c>
      <c r="F91" s="97">
        <v>208.28511918537376</v>
      </c>
      <c r="G91" s="96" t="s">
        <v>13</v>
      </c>
    </row>
    <row r="92" spans="1:7" x14ac:dyDescent="0.25">
      <c r="A92" s="95" t="s">
        <v>45</v>
      </c>
      <c r="B92" s="95" t="s">
        <v>45</v>
      </c>
      <c r="C92" s="95">
        <v>237</v>
      </c>
      <c r="D92" s="95">
        <v>0</v>
      </c>
      <c r="E92" s="95">
        <v>0</v>
      </c>
      <c r="F92" s="97">
        <v>207.89838418217863</v>
      </c>
      <c r="G92" s="96" t="s">
        <v>13</v>
      </c>
    </row>
    <row r="93" spans="1:7" x14ac:dyDescent="0.25">
      <c r="A93" s="95" t="s">
        <v>11</v>
      </c>
      <c r="B93" s="95" t="s">
        <v>597</v>
      </c>
      <c r="C93" s="95">
        <v>9</v>
      </c>
      <c r="D93" s="95">
        <v>0</v>
      </c>
      <c r="E93" s="95">
        <v>0</v>
      </c>
      <c r="F93" s="97">
        <v>205.52637588490524</v>
      </c>
      <c r="G93" s="96" t="s">
        <v>13</v>
      </c>
    </row>
    <row r="94" spans="1:7" x14ac:dyDescent="0.25">
      <c r="A94" s="95" t="s">
        <v>20</v>
      </c>
      <c r="B94" s="95" t="s">
        <v>533</v>
      </c>
      <c r="C94" s="95">
        <v>14</v>
      </c>
      <c r="D94" s="95">
        <v>0</v>
      </c>
      <c r="E94" s="95">
        <v>0</v>
      </c>
      <c r="F94" s="97">
        <v>201.75817841187492</v>
      </c>
      <c r="G94" s="96" t="s">
        <v>13</v>
      </c>
    </row>
    <row r="95" spans="1:7" x14ac:dyDescent="0.25">
      <c r="A95" s="95" t="s">
        <v>22</v>
      </c>
      <c r="B95" s="95" t="s">
        <v>167</v>
      </c>
      <c r="C95" s="95">
        <v>9</v>
      </c>
      <c r="D95" s="95">
        <v>0</v>
      </c>
      <c r="E95" s="95">
        <v>0</v>
      </c>
      <c r="F95" s="97">
        <v>200.08892841262787</v>
      </c>
      <c r="G95" s="96" t="s">
        <v>13</v>
      </c>
    </row>
    <row r="96" spans="1:7" x14ac:dyDescent="0.25">
      <c r="A96" s="95" t="s">
        <v>24</v>
      </c>
      <c r="B96" s="95" t="s">
        <v>25</v>
      </c>
      <c r="C96" s="95">
        <v>4</v>
      </c>
      <c r="D96" s="95">
        <v>0</v>
      </c>
      <c r="E96" s="95">
        <v>0</v>
      </c>
      <c r="F96" s="97">
        <v>199.501246882793</v>
      </c>
      <c r="G96" s="96" t="s">
        <v>13</v>
      </c>
    </row>
    <row r="97" spans="1:7" x14ac:dyDescent="0.25">
      <c r="A97" s="95" t="s">
        <v>94</v>
      </c>
      <c r="B97" s="95" t="s">
        <v>679</v>
      </c>
      <c r="C97" s="95">
        <v>17</v>
      </c>
      <c r="D97" s="95">
        <v>0</v>
      </c>
      <c r="E97" s="95">
        <v>0</v>
      </c>
      <c r="F97" s="97">
        <v>199.03992506732234</v>
      </c>
      <c r="G97" s="96" t="s">
        <v>13</v>
      </c>
    </row>
    <row r="98" spans="1:7" x14ac:dyDescent="0.25">
      <c r="A98" s="95" t="s">
        <v>30</v>
      </c>
      <c r="B98" s="95" t="s">
        <v>432</v>
      </c>
      <c r="C98" s="95">
        <v>50</v>
      </c>
      <c r="D98" s="95">
        <v>0</v>
      </c>
      <c r="E98" s="95">
        <v>0</v>
      </c>
      <c r="F98" s="97">
        <v>197.58940920766645</v>
      </c>
      <c r="G98" s="96" t="s">
        <v>13</v>
      </c>
    </row>
    <row r="99" spans="1:7" x14ac:dyDescent="0.25">
      <c r="A99" s="95" t="s">
        <v>26</v>
      </c>
      <c r="B99" s="95" t="s">
        <v>546</v>
      </c>
      <c r="C99" s="95">
        <v>196</v>
      </c>
      <c r="D99" s="95">
        <v>0</v>
      </c>
      <c r="E99" s="95">
        <v>1</v>
      </c>
      <c r="F99" s="97">
        <v>197.45414453242455</v>
      </c>
      <c r="G99" s="96" t="s">
        <v>13</v>
      </c>
    </row>
    <row r="100" spans="1:7" x14ac:dyDescent="0.25">
      <c r="A100" s="95" t="s">
        <v>45</v>
      </c>
      <c r="B100" s="95" t="s">
        <v>293</v>
      </c>
      <c r="C100" s="95">
        <v>3</v>
      </c>
      <c r="D100" s="95">
        <v>0</v>
      </c>
      <c r="E100" s="95">
        <v>0</v>
      </c>
      <c r="F100" s="97">
        <v>197.23865877712032</v>
      </c>
      <c r="G100" s="96" t="s">
        <v>13</v>
      </c>
    </row>
    <row r="101" spans="1:7" x14ac:dyDescent="0.25">
      <c r="A101" s="95" t="s">
        <v>20</v>
      </c>
      <c r="B101" s="95" t="s">
        <v>676</v>
      </c>
      <c r="C101" s="95">
        <v>16</v>
      </c>
      <c r="D101" s="95">
        <v>0</v>
      </c>
      <c r="E101" s="95">
        <v>0</v>
      </c>
      <c r="F101" s="97">
        <v>197.21434734376928</v>
      </c>
      <c r="G101" s="96" t="s">
        <v>13</v>
      </c>
    </row>
    <row r="102" spans="1:7" x14ac:dyDescent="0.25">
      <c r="A102" s="95" t="s">
        <v>28</v>
      </c>
      <c r="B102" s="95" t="s">
        <v>394</v>
      </c>
      <c r="C102" s="95">
        <v>25</v>
      </c>
      <c r="D102" s="95">
        <v>0</v>
      </c>
      <c r="E102" s="95">
        <v>0</v>
      </c>
      <c r="F102" s="97">
        <v>197.14533554136111</v>
      </c>
      <c r="G102" s="96" t="s">
        <v>13</v>
      </c>
    </row>
    <row r="103" spans="1:7" x14ac:dyDescent="0.25">
      <c r="A103" s="95" t="s">
        <v>40</v>
      </c>
      <c r="B103" s="95" t="s">
        <v>355</v>
      </c>
      <c r="C103" s="95">
        <v>101</v>
      </c>
      <c r="D103" s="95">
        <v>0</v>
      </c>
      <c r="E103" s="95">
        <v>0</v>
      </c>
      <c r="F103" s="97">
        <v>195.16908212560386</v>
      </c>
      <c r="G103" s="96" t="s">
        <v>13</v>
      </c>
    </row>
    <row r="104" spans="1:7" x14ac:dyDescent="0.25">
      <c r="A104" s="95" t="s">
        <v>24</v>
      </c>
      <c r="B104" s="95" t="s">
        <v>194</v>
      </c>
      <c r="C104" s="95">
        <v>19</v>
      </c>
      <c r="D104" s="95">
        <v>0</v>
      </c>
      <c r="E104" s="95">
        <v>0</v>
      </c>
      <c r="F104" s="97">
        <v>190.26637292209094</v>
      </c>
      <c r="G104" s="96" t="s">
        <v>13</v>
      </c>
    </row>
    <row r="105" spans="1:7" x14ac:dyDescent="0.25">
      <c r="A105" s="95" t="s">
        <v>40</v>
      </c>
      <c r="B105" s="95" t="s">
        <v>75</v>
      </c>
      <c r="C105" s="95">
        <v>20</v>
      </c>
      <c r="D105" s="95">
        <v>0</v>
      </c>
      <c r="E105" s="95">
        <v>0</v>
      </c>
      <c r="F105" s="97">
        <v>187.67007600638078</v>
      </c>
      <c r="G105" s="96" t="s">
        <v>13</v>
      </c>
    </row>
    <row r="106" spans="1:7" x14ac:dyDescent="0.25">
      <c r="A106" s="95" t="s">
        <v>53</v>
      </c>
      <c r="B106" s="95" t="s">
        <v>428</v>
      </c>
      <c r="C106" s="95">
        <v>14</v>
      </c>
      <c r="D106" s="95">
        <v>0</v>
      </c>
      <c r="E106" s="95">
        <v>0</v>
      </c>
      <c r="F106" s="97">
        <v>183.12622629169394</v>
      </c>
      <c r="G106" s="96" t="s">
        <v>13</v>
      </c>
    </row>
    <row r="107" spans="1:7" x14ac:dyDescent="0.25">
      <c r="A107" s="95" t="s">
        <v>26</v>
      </c>
      <c r="B107" s="95" t="s">
        <v>229</v>
      </c>
      <c r="C107" s="95">
        <v>10</v>
      </c>
      <c r="D107" s="95">
        <v>0</v>
      </c>
      <c r="E107" s="95">
        <v>0</v>
      </c>
      <c r="F107" s="97">
        <v>182.48175182481751</v>
      </c>
      <c r="G107" s="96" t="s">
        <v>13</v>
      </c>
    </row>
    <row r="108" spans="1:7" x14ac:dyDescent="0.25">
      <c r="A108" s="95" t="s">
        <v>26</v>
      </c>
      <c r="B108" s="95" t="s">
        <v>112</v>
      </c>
      <c r="C108" s="95">
        <v>91</v>
      </c>
      <c r="D108" s="95">
        <v>0</v>
      </c>
      <c r="E108" s="95">
        <v>0</v>
      </c>
      <c r="F108" s="97">
        <v>181.39775943866363</v>
      </c>
      <c r="G108" s="96" t="s">
        <v>13</v>
      </c>
    </row>
    <row r="109" spans="1:7" x14ac:dyDescent="0.25">
      <c r="A109" s="95" t="s">
        <v>14</v>
      </c>
      <c r="B109" s="95" t="s">
        <v>385</v>
      </c>
      <c r="C109" s="95">
        <v>35</v>
      </c>
      <c r="D109" s="95">
        <v>0</v>
      </c>
      <c r="E109" s="95">
        <v>0</v>
      </c>
      <c r="F109" s="97">
        <v>177.51179185474464</v>
      </c>
      <c r="G109" s="96" t="s">
        <v>13</v>
      </c>
    </row>
    <row r="110" spans="1:7" x14ac:dyDescent="0.25">
      <c r="A110" s="95" t="s">
        <v>80</v>
      </c>
      <c r="B110" s="95" t="s">
        <v>137</v>
      </c>
      <c r="C110" s="95">
        <v>12</v>
      </c>
      <c r="D110" s="95">
        <v>0</v>
      </c>
      <c r="E110" s="95">
        <v>0</v>
      </c>
      <c r="F110" s="97">
        <v>173.68649587494573</v>
      </c>
      <c r="G110" s="96" t="s">
        <v>13</v>
      </c>
    </row>
    <row r="111" spans="1:7" x14ac:dyDescent="0.25">
      <c r="A111" s="95" t="s">
        <v>28</v>
      </c>
      <c r="B111" s="95" t="s">
        <v>794</v>
      </c>
      <c r="C111" s="95">
        <v>14</v>
      </c>
      <c r="D111" s="95">
        <v>1</v>
      </c>
      <c r="E111" s="95">
        <v>0</v>
      </c>
      <c r="F111" s="97">
        <v>172.71157167530222</v>
      </c>
      <c r="G111" s="96" t="s">
        <v>13</v>
      </c>
    </row>
    <row r="112" spans="1:7" x14ac:dyDescent="0.25">
      <c r="A112" s="95" t="s">
        <v>11</v>
      </c>
      <c r="B112" s="95" t="s">
        <v>638</v>
      </c>
      <c r="C112" s="95">
        <v>6</v>
      </c>
      <c r="D112" s="95">
        <v>0</v>
      </c>
      <c r="E112" s="95">
        <v>0</v>
      </c>
      <c r="F112" s="97">
        <v>169.39582156973464</v>
      </c>
      <c r="G112" s="96" t="s">
        <v>13</v>
      </c>
    </row>
    <row r="113" spans="1:7" x14ac:dyDescent="0.25">
      <c r="A113" s="95" t="s">
        <v>98</v>
      </c>
      <c r="B113" s="95" t="s">
        <v>145</v>
      </c>
      <c r="C113" s="95">
        <v>75</v>
      </c>
      <c r="D113" s="95">
        <v>0</v>
      </c>
      <c r="E113" s="95">
        <v>0</v>
      </c>
      <c r="F113" s="97">
        <v>169.00646731414923</v>
      </c>
      <c r="G113" s="96" t="s">
        <v>13</v>
      </c>
    </row>
    <row r="114" spans="1:7" x14ac:dyDescent="0.25">
      <c r="A114" s="95" t="s">
        <v>11</v>
      </c>
      <c r="B114" s="95" t="s">
        <v>700</v>
      </c>
      <c r="C114" s="95">
        <v>13</v>
      </c>
      <c r="D114" s="95">
        <v>0</v>
      </c>
      <c r="E114" s="95">
        <v>0</v>
      </c>
      <c r="F114" s="97">
        <v>168.91891891891893</v>
      </c>
      <c r="G114" s="96" t="s">
        <v>13</v>
      </c>
    </row>
    <row r="115" spans="1:7" x14ac:dyDescent="0.25">
      <c r="A115" s="95" t="s">
        <v>20</v>
      </c>
      <c r="B115" s="95" t="s">
        <v>299</v>
      </c>
      <c r="C115" s="95">
        <v>9</v>
      </c>
      <c r="D115" s="95">
        <v>0</v>
      </c>
      <c r="E115" s="95">
        <v>0</v>
      </c>
      <c r="F115" s="97">
        <v>167.84781797836627</v>
      </c>
      <c r="G115" s="96" t="s">
        <v>13</v>
      </c>
    </row>
    <row r="116" spans="1:7" x14ac:dyDescent="0.25">
      <c r="A116" s="95" t="s">
        <v>22</v>
      </c>
      <c r="B116" s="95" t="s">
        <v>812</v>
      </c>
      <c r="C116" s="95">
        <v>24</v>
      </c>
      <c r="D116" s="95">
        <v>0</v>
      </c>
      <c r="E116" s="95">
        <v>0</v>
      </c>
      <c r="F116" s="97">
        <v>167.24738675958187</v>
      </c>
      <c r="G116" s="96" t="s">
        <v>13</v>
      </c>
    </row>
    <row r="117" spans="1:7" x14ac:dyDescent="0.25">
      <c r="A117" s="95" t="s">
        <v>33</v>
      </c>
      <c r="B117" s="95" t="s">
        <v>109</v>
      </c>
      <c r="C117" s="95">
        <v>66</v>
      </c>
      <c r="D117" s="95">
        <v>0</v>
      </c>
      <c r="E117" s="95">
        <v>0</v>
      </c>
      <c r="F117" s="97">
        <v>164.87222402637957</v>
      </c>
      <c r="G117" s="96" t="s">
        <v>13</v>
      </c>
    </row>
    <row r="118" spans="1:7" x14ac:dyDescent="0.25">
      <c r="A118" s="95" t="s">
        <v>90</v>
      </c>
      <c r="B118" s="95" t="s">
        <v>540</v>
      </c>
      <c r="C118" s="95">
        <v>29</v>
      </c>
      <c r="D118" s="95">
        <v>0</v>
      </c>
      <c r="E118" s="95">
        <v>0</v>
      </c>
      <c r="F118" s="97">
        <v>164.70721871982735</v>
      </c>
      <c r="G118" s="96" t="s">
        <v>13</v>
      </c>
    </row>
    <row r="119" spans="1:7" x14ac:dyDescent="0.25">
      <c r="A119" s="95" t="s">
        <v>33</v>
      </c>
      <c r="B119" s="95" t="s">
        <v>805</v>
      </c>
      <c r="C119" s="95">
        <v>10</v>
      </c>
      <c r="D119" s="95">
        <v>0</v>
      </c>
      <c r="E119" s="95">
        <v>0</v>
      </c>
      <c r="F119" s="97">
        <v>163.61256544502618</v>
      </c>
      <c r="G119" s="96" t="s">
        <v>13</v>
      </c>
    </row>
    <row r="120" spans="1:7" x14ac:dyDescent="0.25">
      <c r="A120" s="95" t="s">
        <v>26</v>
      </c>
      <c r="B120" s="95" t="s">
        <v>373</v>
      </c>
      <c r="C120" s="95">
        <v>13</v>
      </c>
      <c r="D120" s="95">
        <v>0</v>
      </c>
      <c r="E120" s="95">
        <v>0</v>
      </c>
      <c r="F120" s="97">
        <v>163.09120562037384</v>
      </c>
      <c r="G120" s="96" t="s">
        <v>13</v>
      </c>
    </row>
    <row r="121" spans="1:7" x14ac:dyDescent="0.25">
      <c r="A121" s="95" t="s">
        <v>142</v>
      </c>
      <c r="B121" s="95" t="s">
        <v>142</v>
      </c>
      <c r="C121" s="95">
        <v>159</v>
      </c>
      <c r="D121" s="95">
        <v>1</v>
      </c>
      <c r="E121" s="95">
        <v>8</v>
      </c>
      <c r="F121" s="97">
        <v>161.43446049179855</v>
      </c>
      <c r="G121" s="96" t="s">
        <v>13</v>
      </c>
    </row>
    <row r="122" spans="1:7" x14ac:dyDescent="0.25">
      <c r="A122" s="95" t="s">
        <v>8</v>
      </c>
      <c r="B122" s="95" t="s">
        <v>379</v>
      </c>
      <c r="C122" s="95">
        <v>11</v>
      </c>
      <c r="D122" s="95">
        <v>0</v>
      </c>
      <c r="E122" s="95">
        <v>0</v>
      </c>
      <c r="F122" s="97">
        <v>161.07775662615316</v>
      </c>
      <c r="G122" s="96" t="s">
        <v>13</v>
      </c>
    </row>
    <row r="123" spans="1:7" x14ac:dyDescent="0.25">
      <c r="A123" s="95" t="s">
        <v>22</v>
      </c>
      <c r="B123" s="95" t="s">
        <v>22</v>
      </c>
      <c r="C123" s="95">
        <v>350</v>
      </c>
      <c r="D123" s="95">
        <v>92</v>
      </c>
      <c r="E123" s="95">
        <v>6</v>
      </c>
      <c r="F123" s="97">
        <v>160.75497425408614</v>
      </c>
      <c r="G123" s="96" t="s">
        <v>13</v>
      </c>
    </row>
    <row r="124" spans="1:7" x14ac:dyDescent="0.25">
      <c r="A124" s="95" t="s">
        <v>40</v>
      </c>
      <c r="B124" s="95" t="s">
        <v>77</v>
      </c>
      <c r="C124" s="95">
        <v>24</v>
      </c>
      <c r="D124" s="95">
        <v>0</v>
      </c>
      <c r="E124" s="95">
        <v>0</v>
      </c>
      <c r="F124" s="97">
        <v>160.48144433299899</v>
      </c>
      <c r="G124" s="96" t="s">
        <v>13</v>
      </c>
    </row>
    <row r="125" spans="1:7" x14ac:dyDescent="0.25">
      <c r="A125" s="95" t="s">
        <v>121</v>
      </c>
      <c r="B125" s="95" t="s">
        <v>370</v>
      </c>
      <c r="C125" s="95">
        <v>19</v>
      </c>
      <c r="D125" s="95">
        <v>0</v>
      </c>
      <c r="E125" s="95">
        <v>0</v>
      </c>
      <c r="F125" s="97">
        <v>159.94612341106154</v>
      </c>
      <c r="G125" s="96" t="s">
        <v>13</v>
      </c>
    </row>
    <row r="126" spans="1:7" x14ac:dyDescent="0.25">
      <c r="A126" s="95" t="s">
        <v>22</v>
      </c>
      <c r="B126" s="95" t="s">
        <v>247</v>
      </c>
      <c r="C126" s="95">
        <v>16</v>
      </c>
      <c r="D126" s="95">
        <v>0</v>
      </c>
      <c r="E126" s="95">
        <v>0</v>
      </c>
      <c r="F126" s="97">
        <v>159.36254980079681</v>
      </c>
      <c r="G126" s="96" t="s">
        <v>13</v>
      </c>
    </row>
    <row r="127" spans="1:7" x14ac:dyDescent="0.25">
      <c r="A127" s="95" t="s">
        <v>11</v>
      </c>
      <c r="B127" s="95" t="s">
        <v>524</v>
      </c>
      <c r="C127" s="95">
        <v>14</v>
      </c>
      <c r="D127" s="95">
        <v>0</v>
      </c>
      <c r="E127" s="95">
        <v>0</v>
      </c>
      <c r="F127" s="97">
        <v>158.82019285309133</v>
      </c>
      <c r="G127" s="96" t="s">
        <v>13</v>
      </c>
    </row>
    <row r="128" spans="1:7" x14ac:dyDescent="0.25">
      <c r="A128" s="95" t="s">
        <v>26</v>
      </c>
      <c r="B128" s="95" t="s">
        <v>27</v>
      </c>
      <c r="C128" s="95">
        <v>7</v>
      </c>
      <c r="D128" s="95">
        <v>0</v>
      </c>
      <c r="E128" s="95">
        <v>0</v>
      </c>
      <c r="F128" s="97">
        <v>157.37410071942446</v>
      </c>
      <c r="G128" s="96" t="s">
        <v>13</v>
      </c>
    </row>
    <row r="129" spans="1:7" x14ac:dyDescent="0.25">
      <c r="A129" s="95" t="s">
        <v>62</v>
      </c>
      <c r="B129" s="95" t="s">
        <v>660</v>
      </c>
      <c r="C129" s="95">
        <v>27</v>
      </c>
      <c r="D129" s="95">
        <v>1</v>
      </c>
      <c r="E129" s="95">
        <v>0</v>
      </c>
      <c r="F129" s="97">
        <v>156.79247396124987</v>
      </c>
      <c r="G129" s="96" t="s">
        <v>13</v>
      </c>
    </row>
    <row r="130" spans="1:7" x14ac:dyDescent="0.25">
      <c r="A130" s="95" t="s">
        <v>22</v>
      </c>
      <c r="B130" s="95" t="s">
        <v>493</v>
      </c>
      <c r="C130" s="95">
        <v>0</v>
      </c>
      <c r="D130" s="95">
        <v>4</v>
      </c>
      <c r="E130" s="95">
        <v>1</v>
      </c>
      <c r="F130" s="97">
        <v>154.94267121165169</v>
      </c>
      <c r="G130" s="96" t="s">
        <v>13</v>
      </c>
    </row>
    <row r="131" spans="1:7" x14ac:dyDescent="0.25">
      <c r="A131" s="95" t="s">
        <v>22</v>
      </c>
      <c r="B131" s="95" t="s">
        <v>239</v>
      </c>
      <c r="C131" s="95">
        <v>35</v>
      </c>
      <c r="D131" s="95">
        <v>0</v>
      </c>
      <c r="E131" s="95">
        <v>0</v>
      </c>
      <c r="F131" s="97">
        <v>152.89183994408529</v>
      </c>
      <c r="G131" s="96" t="s">
        <v>13</v>
      </c>
    </row>
    <row r="132" spans="1:7" x14ac:dyDescent="0.25">
      <c r="A132" s="95" t="s">
        <v>98</v>
      </c>
      <c r="B132" s="95" t="s">
        <v>686</v>
      </c>
      <c r="C132" s="95">
        <v>332</v>
      </c>
      <c r="D132" s="95">
        <v>0</v>
      </c>
      <c r="E132" s="95">
        <v>1</v>
      </c>
      <c r="F132" s="97">
        <v>152.64936029374687</v>
      </c>
      <c r="G132" s="96" t="s">
        <v>13</v>
      </c>
    </row>
    <row r="133" spans="1:7" x14ac:dyDescent="0.25">
      <c r="A133" s="95" t="s">
        <v>71</v>
      </c>
      <c r="B133" s="95" t="s">
        <v>71</v>
      </c>
      <c r="C133" s="95">
        <v>229</v>
      </c>
      <c r="D133" s="95">
        <v>0</v>
      </c>
      <c r="E133" s="95">
        <v>0</v>
      </c>
      <c r="F133" s="97">
        <v>151.82353994152473</v>
      </c>
      <c r="G133" s="96" t="s">
        <v>13</v>
      </c>
    </row>
    <row r="134" spans="1:7" x14ac:dyDescent="0.25">
      <c r="A134" s="95" t="s">
        <v>80</v>
      </c>
      <c r="B134" s="95" t="s">
        <v>534</v>
      </c>
      <c r="C134" s="95">
        <v>5</v>
      </c>
      <c r="D134" s="95">
        <v>0</v>
      </c>
      <c r="E134" s="95">
        <v>0</v>
      </c>
      <c r="F134" s="97">
        <v>150.8750754375377</v>
      </c>
      <c r="G134" s="96" t="s">
        <v>13</v>
      </c>
    </row>
    <row r="135" spans="1:7" x14ac:dyDescent="0.25">
      <c r="A135" s="95" t="s">
        <v>11</v>
      </c>
      <c r="B135" s="95" t="s">
        <v>144</v>
      </c>
      <c r="C135" s="95">
        <v>17</v>
      </c>
      <c r="D135" s="95">
        <v>0</v>
      </c>
      <c r="E135" s="95">
        <v>0</v>
      </c>
      <c r="F135" s="97">
        <v>147.89038712483688</v>
      </c>
      <c r="G135" s="96" t="s">
        <v>13</v>
      </c>
    </row>
    <row r="136" spans="1:7" x14ac:dyDescent="0.25">
      <c r="A136" s="95" t="s">
        <v>17</v>
      </c>
      <c r="B136" s="95" t="s">
        <v>55</v>
      </c>
      <c r="C136" s="95">
        <v>7</v>
      </c>
      <c r="D136" s="95">
        <v>0</v>
      </c>
      <c r="E136" s="95">
        <v>0</v>
      </c>
      <c r="F136" s="97">
        <v>147.33740265207325</v>
      </c>
      <c r="G136" s="96" t="s">
        <v>13</v>
      </c>
    </row>
    <row r="137" spans="1:7" x14ac:dyDescent="0.25">
      <c r="A137" s="95" t="s">
        <v>40</v>
      </c>
      <c r="B137" s="95" t="s">
        <v>351</v>
      </c>
      <c r="C137" s="95">
        <v>28</v>
      </c>
      <c r="D137" s="95">
        <v>0</v>
      </c>
      <c r="E137" s="95">
        <v>0</v>
      </c>
      <c r="F137" s="97">
        <v>147.17477003942182</v>
      </c>
      <c r="G137" s="96" t="s">
        <v>13</v>
      </c>
    </row>
    <row r="138" spans="1:7" x14ac:dyDescent="0.25">
      <c r="A138" s="95" t="s">
        <v>28</v>
      </c>
      <c r="B138" s="95" t="s">
        <v>329</v>
      </c>
      <c r="C138" s="95">
        <v>7</v>
      </c>
      <c r="D138" s="95">
        <v>1</v>
      </c>
      <c r="E138" s="95">
        <v>0</v>
      </c>
      <c r="F138" s="97">
        <v>146.89680499449136</v>
      </c>
      <c r="G138" s="96" t="s">
        <v>13</v>
      </c>
    </row>
    <row r="139" spans="1:7" x14ac:dyDescent="0.25">
      <c r="A139" s="95" t="s">
        <v>26</v>
      </c>
      <c r="B139" s="95" t="s">
        <v>158</v>
      </c>
      <c r="C139" s="95">
        <v>79</v>
      </c>
      <c r="D139" s="95">
        <v>0</v>
      </c>
      <c r="E139" s="95">
        <v>0</v>
      </c>
      <c r="F139" s="97">
        <v>146.66023094345226</v>
      </c>
      <c r="G139" s="96" t="s">
        <v>13</v>
      </c>
    </row>
    <row r="140" spans="1:7" x14ac:dyDescent="0.25">
      <c r="A140" s="95" t="s">
        <v>11</v>
      </c>
      <c r="B140" s="95" t="s">
        <v>622</v>
      </c>
      <c r="C140" s="95">
        <v>46</v>
      </c>
      <c r="D140" s="95">
        <v>0</v>
      </c>
      <c r="E140" s="95">
        <v>0</v>
      </c>
      <c r="F140" s="97">
        <v>145.64797517651903</v>
      </c>
      <c r="G140" s="96" t="s">
        <v>13</v>
      </c>
    </row>
    <row r="141" spans="1:7" x14ac:dyDescent="0.25">
      <c r="A141" s="95" t="s">
        <v>20</v>
      </c>
      <c r="B141" s="95" t="s">
        <v>129</v>
      </c>
      <c r="C141" s="95">
        <v>7</v>
      </c>
      <c r="D141" s="95">
        <v>0</v>
      </c>
      <c r="E141" s="95">
        <v>0</v>
      </c>
      <c r="F141" s="97">
        <v>144.77766287487074</v>
      </c>
      <c r="G141" s="96" t="s">
        <v>13</v>
      </c>
    </row>
    <row r="142" spans="1:7" x14ac:dyDescent="0.25">
      <c r="A142" s="95" t="s">
        <v>57</v>
      </c>
      <c r="B142" s="95" t="s">
        <v>603</v>
      </c>
      <c r="C142" s="95">
        <v>4</v>
      </c>
      <c r="D142" s="95">
        <v>0</v>
      </c>
      <c r="E142" s="95">
        <v>0</v>
      </c>
      <c r="F142" s="97">
        <v>144.77017734346725</v>
      </c>
      <c r="G142" s="96" t="s">
        <v>13</v>
      </c>
    </row>
    <row r="143" spans="1:7" x14ac:dyDescent="0.25">
      <c r="A143" s="95" t="s">
        <v>40</v>
      </c>
      <c r="B143" s="95" t="s">
        <v>518</v>
      </c>
      <c r="C143" s="95">
        <v>19</v>
      </c>
      <c r="D143" s="95">
        <v>0</v>
      </c>
      <c r="E143" s="95">
        <v>0</v>
      </c>
      <c r="F143" s="97">
        <v>144.15781487101671</v>
      </c>
      <c r="G143" s="96" t="s">
        <v>13</v>
      </c>
    </row>
    <row r="144" spans="1:7" x14ac:dyDescent="0.25">
      <c r="A144" s="95" t="s">
        <v>14</v>
      </c>
      <c r="B144" s="95" t="s">
        <v>758</v>
      </c>
      <c r="C144" s="95">
        <v>4</v>
      </c>
      <c r="D144" s="95">
        <v>0</v>
      </c>
      <c r="E144" s="95">
        <v>0</v>
      </c>
      <c r="F144" s="97">
        <v>144.14414414414415</v>
      </c>
      <c r="G144" s="96" t="s">
        <v>13</v>
      </c>
    </row>
    <row r="145" spans="1:7" x14ac:dyDescent="0.25">
      <c r="A145" s="95" t="s">
        <v>26</v>
      </c>
      <c r="B145" s="95" t="s">
        <v>166</v>
      </c>
      <c r="C145" s="95">
        <v>21</v>
      </c>
      <c r="D145" s="95">
        <v>0</v>
      </c>
      <c r="E145" s="95">
        <v>0</v>
      </c>
      <c r="F145" s="97">
        <v>141.10058455956462</v>
      </c>
      <c r="G145" s="96" t="s">
        <v>13</v>
      </c>
    </row>
    <row r="146" spans="1:7" x14ac:dyDescent="0.25">
      <c r="A146" s="95" t="s">
        <v>33</v>
      </c>
      <c r="B146" s="95" t="s">
        <v>600</v>
      </c>
      <c r="C146" s="95">
        <v>30</v>
      </c>
      <c r="D146" s="95">
        <v>0</v>
      </c>
      <c r="E146" s="95">
        <v>0</v>
      </c>
      <c r="F146" s="97">
        <v>140.90460758066789</v>
      </c>
      <c r="G146" s="96" t="s">
        <v>13</v>
      </c>
    </row>
    <row r="147" spans="1:7" x14ac:dyDescent="0.25">
      <c r="A147" s="95" t="s">
        <v>14</v>
      </c>
      <c r="B147" s="95" t="s">
        <v>455</v>
      </c>
      <c r="C147" s="95">
        <v>28</v>
      </c>
      <c r="D147" s="95">
        <v>0</v>
      </c>
      <c r="E147" s="95">
        <v>0</v>
      </c>
      <c r="F147" s="97">
        <v>140.50582095543959</v>
      </c>
      <c r="G147" s="96" t="s">
        <v>13</v>
      </c>
    </row>
    <row r="148" spans="1:7" x14ac:dyDescent="0.25">
      <c r="A148" s="95" t="s">
        <v>62</v>
      </c>
      <c r="B148" s="95" t="s">
        <v>62</v>
      </c>
      <c r="C148" s="95">
        <v>150</v>
      </c>
      <c r="D148" s="95">
        <v>4</v>
      </c>
      <c r="E148" s="95">
        <v>6</v>
      </c>
      <c r="F148" s="97">
        <v>140.0253796000525</v>
      </c>
      <c r="G148" s="96" t="s">
        <v>13</v>
      </c>
    </row>
    <row r="149" spans="1:7" x14ac:dyDescent="0.25">
      <c r="A149" s="95" t="s">
        <v>121</v>
      </c>
      <c r="B149" s="95" t="s">
        <v>515</v>
      </c>
      <c r="C149" s="95">
        <v>21</v>
      </c>
      <c r="D149" s="95">
        <v>0</v>
      </c>
      <c r="E149" s="95">
        <v>0</v>
      </c>
      <c r="F149" s="97">
        <v>139.88808952837729</v>
      </c>
      <c r="G149" s="96" t="s">
        <v>13</v>
      </c>
    </row>
    <row r="150" spans="1:7" x14ac:dyDescent="0.25">
      <c r="A150" s="95" t="s">
        <v>71</v>
      </c>
      <c r="B150" s="95" t="s">
        <v>453</v>
      </c>
      <c r="C150" s="95">
        <v>12</v>
      </c>
      <c r="D150" s="95">
        <v>1</v>
      </c>
      <c r="E150" s="95">
        <v>0</v>
      </c>
      <c r="F150" s="97">
        <v>137.50793314998941</v>
      </c>
      <c r="G150" s="96" t="s">
        <v>13</v>
      </c>
    </row>
    <row r="151" spans="1:7" x14ac:dyDescent="0.25">
      <c r="A151" s="95" t="s">
        <v>24</v>
      </c>
      <c r="B151" s="95" t="s">
        <v>618</v>
      </c>
      <c r="C151" s="95">
        <v>16</v>
      </c>
      <c r="D151" s="95">
        <v>0</v>
      </c>
      <c r="E151" s="95">
        <v>0</v>
      </c>
      <c r="F151" s="97">
        <v>133.68983957219251</v>
      </c>
      <c r="G151" s="96" t="s">
        <v>13</v>
      </c>
    </row>
    <row r="152" spans="1:7" x14ac:dyDescent="0.25">
      <c r="A152" s="95" t="s">
        <v>33</v>
      </c>
      <c r="B152" s="95" t="s">
        <v>206</v>
      </c>
      <c r="C152" s="95">
        <v>27</v>
      </c>
      <c r="D152" s="95">
        <v>0</v>
      </c>
      <c r="E152" s="95">
        <v>2</v>
      </c>
      <c r="F152" s="97">
        <v>133.62207989678848</v>
      </c>
      <c r="G152" s="96" t="s">
        <v>13</v>
      </c>
    </row>
    <row r="153" spans="1:7" x14ac:dyDescent="0.25">
      <c r="A153" s="95" t="s">
        <v>20</v>
      </c>
      <c r="B153" s="95" t="s">
        <v>381</v>
      </c>
      <c r="C153" s="95">
        <v>32</v>
      </c>
      <c r="D153" s="95">
        <v>0</v>
      </c>
      <c r="E153" s="95">
        <v>0</v>
      </c>
      <c r="F153" s="97">
        <v>132.20955214014214</v>
      </c>
      <c r="G153" s="96" t="s">
        <v>13</v>
      </c>
    </row>
    <row r="154" spans="1:7" x14ac:dyDescent="0.25">
      <c r="A154" s="95" t="s">
        <v>57</v>
      </c>
      <c r="B154" s="95" t="s">
        <v>58</v>
      </c>
      <c r="C154" s="95">
        <v>16</v>
      </c>
      <c r="D154" s="95">
        <v>0</v>
      </c>
      <c r="E154" s="95">
        <v>0</v>
      </c>
      <c r="F154" s="97">
        <v>130.69759843162882</v>
      </c>
      <c r="G154" s="96" t="s">
        <v>13</v>
      </c>
    </row>
    <row r="155" spans="1:7" x14ac:dyDescent="0.25">
      <c r="A155" s="95" t="s">
        <v>28</v>
      </c>
      <c r="B155" s="95" t="s">
        <v>549</v>
      </c>
      <c r="C155" s="95">
        <v>14</v>
      </c>
      <c r="D155" s="95">
        <v>0</v>
      </c>
      <c r="E155" s="95">
        <v>0</v>
      </c>
      <c r="F155" s="97">
        <v>130.4631441617743</v>
      </c>
      <c r="G155" s="96" t="s">
        <v>13</v>
      </c>
    </row>
    <row r="156" spans="1:7" x14ac:dyDescent="0.25">
      <c r="A156" s="95" t="s">
        <v>24</v>
      </c>
      <c r="B156" s="95" t="s">
        <v>221</v>
      </c>
      <c r="C156" s="95">
        <v>4</v>
      </c>
      <c r="D156" s="95">
        <v>0</v>
      </c>
      <c r="E156" s="95">
        <v>0</v>
      </c>
      <c r="F156" s="97">
        <v>128.90750886239124</v>
      </c>
      <c r="G156" s="96" t="s">
        <v>13</v>
      </c>
    </row>
    <row r="157" spans="1:7" x14ac:dyDescent="0.25">
      <c r="A157" s="95" t="s">
        <v>142</v>
      </c>
      <c r="B157" s="95" t="s">
        <v>697</v>
      </c>
      <c r="C157" s="95">
        <v>22</v>
      </c>
      <c r="D157" s="95">
        <v>0</v>
      </c>
      <c r="E157" s="95">
        <v>3</v>
      </c>
      <c r="F157" s="97">
        <v>127.49898000815993</v>
      </c>
      <c r="G157" s="96" t="s">
        <v>13</v>
      </c>
    </row>
    <row r="158" spans="1:7" x14ac:dyDescent="0.25">
      <c r="A158" s="95" t="s">
        <v>90</v>
      </c>
      <c r="B158" s="95" t="s">
        <v>91</v>
      </c>
      <c r="C158" s="95">
        <v>41</v>
      </c>
      <c r="D158" s="95">
        <v>0</v>
      </c>
      <c r="E158" s="95">
        <v>0</v>
      </c>
      <c r="F158" s="97">
        <v>126.86036077848944</v>
      </c>
      <c r="G158" s="96" t="s">
        <v>13</v>
      </c>
    </row>
    <row r="159" spans="1:7" x14ac:dyDescent="0.25">
      <c r="A159" s="95" t="s">
        <v>20</v>
      </c>
      <c r="B159" s="95" t="s">
        <v>814</v>
      </c>
      <c r="C159" s="95">
        <v>102</v>
      </c>
      <c r="D159" s="95">
        <v>6</v>
      </c>
      <c r="E159" s="95">
        <v>5</v>
      </c>
      <c r="F159" s="97">
        <v>126.83802895947919</v>
      </c>
      <c r="G159" s="96" t="s">
        <v>13</v>
      </c>
    </row>
    <row r="160" spans="1:7" x14ac:dyDescent="0.25">
      <c r="A160" s="95" t="s">
        <v>102</v>
      </c>
      <c r="B160" s="95" t="s">
        <v>442</v>
      </c>
      <c r="C160" s="95">
        <v>6</v>
      </c>
      <c r="D160" s="95">
        <v>0</v>
      </c>
      <c r="E160" s="95">
        <v>0</v>
      </c>
      <c r="F160" s="97">
        <v>123.86457473162675</v>
      </c>
      <c r="G160" s="96" t="s">
        <v>13</v>
      </c>
    </row>
    <row r="161" spans="1:7" x14ac:dyDescent="0.25">
      <c r="A161" s="95" t="s">
        <v>20</v>
      </c>
      <c r="B161" s="95" t="s">
        <v>504</v>
      </c>
      <c r="C161" s="95">
        <v>7</v>
      </c>
      <c r="D161" s="95">
        <v>0</v>
      </c>
      <c r="E161" s="95">
        <v>0</v>
      </c>
      <c r="F161" s="97">
        <v>123.54394634662901</v>
      </c>
      <c r="G161" s="96" t="s">
        <v>13</v>
      </c>
    </row>
    <row r="162" spans="1:7" x14ac:dyDescent="0.25">
      <c r="A162" s="95" t="s">
        <v>80</v>
      </c>
      <c r="B162" s="95" t="s">
        <v>646</v>
      </c>
      <c r="C162" s="95">
        <v>10</v>
      </c>
      <c r="D162" s="95">
        <v>0</v>
      </c>
      <c r="E162" s="95">
        <v>0</v>
      </c>
      <c r="F162" s="97">
        <v>122.8803145736053</v>
      </c>
      <c r="G162" s="96" t="s">
        <v>13</v>
      </c>
    </row>
    <row r="163" spans="1:7" x14ac:dyDescent="0.25">
      <c r="A163" s="95" t="s">
        <v>71</v>
      </c>
      <c r="B163" s="95" t="s">
        <v>657</v>
      </c>
      <c r="C163" s="95">
        <v>14</v>
      </c>
      <c r="D163" s="95">
        <v>1</v>
      </c>
      <c r="E163" s="95">
        <v>0</v>
      </c>
      <c r="F163" s="97">
        <v>122.040517451794</v>
      </c>
      <c r="G163" s="96" t="s">
        <v>13</v>
      </c>
    </row>
    <row r="164" spans="1:7" x14ac:dyDescent="0.25">
      <c r="A164" s="95" t="s">
        <v>20</v>
      </c>
      <c r="B164" s="95" t="s">
        <v>20</v>
      </c>
      <c r="C164" s="95">
        <v>111</v>
      </c>
      <c r="D164" s="95">
        <v>22</v>
      </c>
      <c r="E164" s="95">
        <v>0</v>
      </c>
      <c r="F164" s="97">
        <v>121.56665600292492</v>
      </c>
      <c r="G164" s="96" t="s">
        <v>13</v>
      </c>
    </row>
    <row r="165" spans="1:7" x14ac:dyDescent="0.25">
      <c r="A165" s="95" t="s">
        <v>24</v>
      </c>
      <c r="B165" s="95" t="s">
        <v>24</v>
      </c>
      <c r="C165" s="95">
        <v>389</v>
      </c>
      <c r="D165" s="95">
        <v>1</v>
      </c>
      <c r="E165" s="95">
        <v>8</v>
      </c>
      <c r="F165" s="97">
        <v>120.47426905718291</v>
      </c>
      <c r="G165" s="96" t="s">
        <v>13</v>
      </c>
    </row>
    <row r="166" spans="1:7" x14ac:dyDescent="0.25">
      <c r="A166" s="95" t="s">
        <v>98</v>
      </c>
      <c r="B166" s="95" t="s">
        <v>706</v>
      </c>
      <c r="C166" s="95">
        <v>5</v>
      </c>
      <c r="D166" s="95">
        <v>0</v>
      </c>
      <c r="E166" s="95">
        <v>0</v>
      </c>
      <c r="F166" s="97">
        <v>116.98642957416941</v>
      </c>
      <c r="G166" s="96" t="s">
        <v>13</v>
      </c>
    </row>
    <row r="167" spans="1:7" x14ac:dyDescent="0.25">
      <c r="A167" s="95" t="s">
        <v>24</v>
      </c>
      <c r="B167" s="95" t="s">
        <v>672</v>
      </c>
      <c r="C167" s="95">
        <v>29</v>
      </c>
      <c r="D167" s="95">
        <v>1</v>
      </c>
      <c r="E167" s="95">
        <v>0</v>
      </c>
      <c r="F167" s="97">
        <v>115.43345261456771</v>
      </c>
      <c r="G167" s="96" t="s">
        <v>13</v>
      </c>
    </row>
    <row r="168" spans="1:7" x14ac:dyDescent="0.25">
      <c r="A168" s="95" t="s">
        <v>11</v>
      </c>
      <c r="B168" s="95" t="s">
        <v>431</v>
      </c>
      <c r="C168" s="95">
        <v>6</v>
      </c>
      <c r="D168" s="95">
        <v>0</v>
      </c>
      <c r="E168" s="95">
        <v>0</v>
      </c>
      <c r="F168" s="97">
        <v>115.05273250239692</v>
      </c>
      <c r="G168" s="96" t="s">
        <v>13</v>
      </c>
    </row>
    <row r="169" spans="1:7" x14ac:dyDescent="0.25">
      <c r="A169" s="95" t="s">
        <v>28</v>
      </c>
      <c r="B169" s="95" t="s">
        <v>830</v>
      </c>
      <c r="C169" s="95">
        <v>3</v>
      </c>
      <c r="D169" s="95">
        <v>0</v>
      </c>
      <c r="E169" s="95">
        <v>0</v>
      </c>
      <c r="F169" s="97">
        <v>114.24219345011426</v>
      </c>
      <c r="G169" s="96" t="s">
        <v>13</v>
      </c>
    </row>
    <row r="170" spans="1:7" x14ac:dyDescent="0.25">
      <c r="A170" s="95" t="s">
        <v>17</v>
      </c>
      <c r="B170" s="95" t="s">
        <v>640</v>
      </c>
      <c r="C170" s="95">
        <v>27</v>
      </c>
      <c r="D170" s="95">
        <v>0</v>
      </c>
      <c r="E170" s="95">
        <v>0</v>
      </c>
      <c r="F170" s="97">
        <v>113.37868480725623</v>
      </c>
      <c r="G170" s="96" t="s">
        <v>13</v>
      </c>
    </row>
    <row r="171" spans="1:7" x14ac:dyDescent="0.25">
      <c r="A171" s="95" t="s">
        <v>80</v>
      </c>
      <c r="B171" s="95" t="s">
        <v>81</v>
      </c>
      <c r="C171" s="95">
        <v>20</v>
      </c>
      <c r="D171" s="95">
        <v>0</v>
      </c>
      <c r="E171" s="95">
        <v>0</v>
      </c>
      <c r="F171" s="97">
        <v>111.80679785330948</v>
      </c>
      <c r="G171" s="96" t="s">
        <v>13</v>
      </c>
    </row>
    <row r="172" spans="1:7" x14ac:dyDescent="0.25">
      <c r="A172" s="95" t="s">
        <v>98</v>
      </c>
      <c r="B172" s="95" t="s">
        <v>751</v>
      </c>
      <c r="C172" s="95">
        <v>26</v>
      </c>
      <c r="D172" s="95">
        <v>0</v>
      </c>
      <c r="E172" s="95">
        <v>0</v>
      </c>
      <c r="F172" s="97">
        <v>111.18238186871925</v>
      </c>
      <c r="G172" s="96" t="s">
        <v>13</v>
      </c>
    </row>
    <row r="173" spans="1:7" x14ac:dyDescent="0.25">
      <c r="A173" s="95" t="s">
        <v>26</v>
      </c>
      <c r="B173" s="95" t="s">
        <v>449</v>
      </c>
      <c r="C173" s="95">
        <v>57</v>
      </c>
      <c r="D173" s="95">
        <v>0</v>
      </c>
      <c r="E173" s="95">
        <v>0</v>
      </c>
      <c r="F173" s="97">
        <v>110.46297552373015</v>
      </c>
      <c r="G173" s="96" t="s">
        <v>13</v>
      </c>
    </row>
    <row r="174" spans="1:7" x14ac:dyDescent="0.25">
      <c r="A174" s="95" t="s">
        <v>33</v>
      </c>
      <c r="B174" s="95" t="s">
        <v>401</v>
      </c>
      <c r="C174" s="95">
        <v>17</v>
      </c>
      <c r="D174" s="95">
        <v>0</v>
      </c>
      <c r="E174" s="95">
        <v>0</v>
      </c>
      <c r="F174" s="97">
        <v>110.10362694300517</v>
      </c>
      <c r="G174" s="96" t="s">
        <v>13</v>
      </c>
    </row>
    <row r="175" spans="1:7" x14ac:dyDescent="0.25">
      <c r="A175" s="95" t="s">
        <v>53</v>
      </c>
      <c r="B175" s="95" t="s">
        <v>505</v>
      </c>
      <c r="C175" s="95">
        <v>34</v>
      </c>
      <c r="D175" s="95">
        <v>0</v>
      </c>
      <c r="E175" s="95">
        <v>0</v>
      </c>
      <c r="F175" s="97">
        <v>108.03596962282738</v>
      </c>
      <c r="G175" s="96" t="s">
        <v>13</v>
      </c>
    </row>
    <row r="176" spans="1:7" x14ac:dyDescent="0.25">
      <c r="A176" s="95" t="s">
        <v>14</v>
      </c>
      <c r="B176" s="95" t="s">
        <v>529</v>
      </c>
      <c r="C176" s="95">
        <v>29</v>
      </c>
      <c r="D176" s="95">
        <v>0</v>
      </c>
      <c r="E176" s="95">
        <v>0</v>
      </c>
      <c r="F176" s="97">
        <v>107.41934288995073</v>
      </c>
      <c r="G176" s="96" t="s">
        <v>13</v>
      </c>
    </row>
    <row r="177" spans="1:7" x14ac:dyDescent="0.25">
      <c r="A177" s="95" t="s">
        <v>38</v>
      </c>
      <c r="B177" s="95" t="s">
        <v>641</v>
      </c>
      <c r="C177" s="95">
        <v>8</v>
      </c>
      <c r="D177" s="95">
        <v>3</v>
      </c>
      <c r="E177" s="95">
        <v>0</v>
      </c>
      <c r="F177" s="97">
        <v>104.62240821761461</v>
      </c>
      <c r="G177" s="96" t="s">
        <v>13</v>
      </c>
    </row>
    <row r="178" spans="1:7" x14ac:dyDescent="0.25">
      <c r="A178" s="95" t="s">
        <v>11</v>
      </c>
      <c r="B178" s="95" t="s">
        <v>11</v>
      </c>
      <c r="C178" s="95">
        <v>246</v>
      </c>
      <c r="D178" s="95">
        <v>1</v>
      </c>
      <c r="E178" s="95">
        <v>1</v>
      </c>
      <c r="F178" s="97">
        <v>104.51522635132288</v>
      </c>
      <c r="G178" s="96" t="s">
        <v>13</v>
      </c>
    </row>
    <row r="179" spans="1:7" x14ac:dyDescent="0.25">
      <c r="A179" s="95" t="s">
        <v>8</v>
      </c>
      <c r="B179" s="95" t="s">
        <v>248</v>
      </c>
      <c r="C179" s="95">
        <v>29</v>
      </c>
      <c r="D179" s="95">
        <v>0</v>
      </c>
      <c r="E179" s="95">
        <v>0</v>
      </c>
      <c r="F179" s="97">
        <v>103.63805303409335</v>
      </c>
      <c r="G179" s="96" t="s">
        <v>13</v>
      </c>
    </row>
    <row r="180" spans="1:7" x14ac:dyDescent="0.25">
      <c r="A180" s="95" t="s">
        <v>53</v>
      </c>
      <c r="B180" s="95" t="s">
        <v>462</v>
      </c>
      <c r="C180" s="95">
        <v>5</v>
      </c>
      <c r="D180" s="95">
        <v>0</v>
      </c>
      <c r="E180" s="95">
        <v>0</v>
      </c>
      <c r="F180" s="97">
        <v>101.7293997965412</v>
      </c>
      <c r="G180" s="96" t="s">
        <v>13</v>
      </c>
    </row>
    <row r="181" spans="1:7" x14ac:dyDescent="0.25">
      <c r="A181" s="95" t="s">
        <v>24</v>
      </c>
      <c r="B181" s="95" t="s">
        <v>237</v>
      </c>
      <c r="C181" s="95">
        <v>7</v>
      </c>
      <c r="D181" s="95">
        <v>0</v>
      </c>
      <c r="E181" s="95">
        <v>0</v>
      </c>
      <c r="F181" s="97">
        <v>101.3317892298784</v>
      </c>
      <c r="G181" s="96" t="s">
        <v>13</v>
      </c>
    </row>
    <row r="182" spans="1:7" x14ac:dyDescent="0.25">
      <c r="A182" s="95" t="s">
        <v>22</v>
      </c>
      <c r="B182" s="95" t="s">
        <v>51</v>
      </c>
      <c r="C182" s="95">
        <v>4</v>
      </c>
      <c r="D182" s="95">
        <v>0</v>
      </c>
      <c r="E182" s="95">
        <v>0</v>
      </c>
      <c r="F182" s="97">
        <v>100.67958721369243</v>
      </c>
      <c r="G182" s="96" t="s">
        <v>13</v>
      </c>
    </row>
    <row r="183" spans="1:7" x14ac:dyDescent="0.25">
      <c r="A183" s="95" t="s">
        <v>71</v>
      </c>
      <c r="B183" s="95" t="s">
        <v>452</v>
      </c>
      <c r="C183" s="95">
        <v>18</v>
      </c>
      <c r="D183" s="95">
        <v>0</v>
      </c>
      <c r="E183" s="95">
        <v>0</v>
      </c>
      <c r="F183" s="97">
        <v>100.05002501250624</v>
      </c>
      <c r="G183" s="96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Dengue</vt:lpstr>
      <vt:lpstr>Chik</vt:lpstr>
      <vt:lpstr>zika</vt:lpstr>
      <vt:lpstr>LIRAa</vt:lpstr>
      <vt:lpstr>Consolidado</vt:lpstr>
      <vt:lpstr>Inc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2020-05-25T17:25:57Z</dcterms:modified>
</cp:coreProperties>
</file>